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104A6264-5339-4950-BD6E-6F53861ABEF3}" xr6:coauthVersionLast="47" xr6:coauthVersionMax="47" xr10:uidLastSave="{00000000-0000-0000-0000-000000000000}"/>
  <bookViews>
    <workbookView xWindow="-108" yWindow="-108" windowWidth="30936" windowHeight="18696" tabRatio="898" firstSheet="7" activeTab="31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19data" sheetId="29" r:id="rId26"/>
    <sheet name="F9data" sheetId="23" r:id="rId27"/>
    <sheet name="F9mom" sheetId="24" r:id="rId28"/>
    <sheet name="F9yoy" sheetId="25" state="hidden" r:id="rId29"/>
    <sheet name="F14incidenciageo" sheetId="27" state="hidden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7" i="32" l="1"/>
  <c r="A102" i="19"/>
  <c r="DE103" i="18"/>
  <c r="A103" i="18"/>
  <c r="D130" i="4"/>
  <c r="AS130" i="4" s="1"/>
  <c r="B130" i="4"/>
  <c r="B129" i="4"/>
  <c r="V102" i="35"/>
  <c r="T102" i="35"/>
  <c r="S102" i="35"/>
  <c r="Q102" i="35"/>
  <c r="AM102" i="35" s="1"/>
  <c r="P102" i="35"/>
  <c r="AL102" i="35" s="1"/>
  <c r="M102" i="35"/>
  <c r="AI102" i="35" s="1"/>
  <c r="J102" i="35"/>
  <c r="AF102" i="35" s="1"/>
  <c r="G102" i="35"/>
  <c r="E102" i="35"/>
  <c r="AA102" i="35" s="1"/>
  <c r="D102" i="35"/>
  <c r="Z102" i="35" s="1"/>
  <c r="BP103" i="13"/>
  <c r="AS103" i="13"/>
  <c r="AJ103" i="13"/>
  <c r="Q103" i="13"/>
  <c r="P103" i="13"/>
  <c r="O103" i="13"/>
  <c r="AL103" i="13" s="1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BS103" i="13" s="1"/>
  <c r="BP103" i="12"/>
  <c r="AS103" i="12"/>
  <c r="AM103" i="12"/>
  <c r="Q103" i="12"/>
  <c r="P103" i="12"/>
  <c r="O103" i="12"/>
  <c r="N103" i="12"/>
  <c r="M103" i="12"/>
  <c r="AJ103" i="12" s="1"/>
  <c r="L103" i="12"/>
  <c r="K103" i="12"/>
  <c r="J103" i="12"/>
  <c r="I103" i="12"/>
  <c r="AF103" i="12" s="1"/>
  <c r="H103" i="12"/>
  <c r="G103" i="12"/>
  <c r="AD103" i="12" s="1"/>
  <c r="F103" i="12"/>
  <c r="E103" i="12"/>
  <c r="D103" i="12"/>
  <c r="AA103" i="12" s="1"/>
  <c r="C103" i="12"/>
  <c r="B103" i="12"/>
  <c r="A103" i="12"/>
  <c r="BS103" i="12" s="1"/>
  <c r="BP103" i="11"/>
  <c r="AS103" i="11"/>
  <c r="AJ103" i="11"/>
  <c r="AI103" i="11"/>
  <c r="Q103" i="11"/>
  <c r="P103" i="11"/>
  <c r="N102" i="35" s="1"/>
  <c r="AJ102" i="35" s="1"/>
  <c r="O103" i="11"/>
  <c r="N103" i="11"/>
  <c r="AK103" i="11" s="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BS103" i="11" s="1"/>
  <c r="BP103" i="10"/>
  <c r="AS103" i="10"/>
  <c r="AL103" i="10"/>
  <c r="AE103" i="10"/>
  <c r="AD103" i="10"/>
  <c r="AC103" i="10"/>
  <c r="Q103" i="10"/>
  <c r="P103" i="10"/>
  <c r="O103" i="10"/>
  <c r="N103" i="10"/>
  <c r="M103" i="10"/>
  <c r="AJ103" i="10" s="1"/>
  <c r="L103" i="10"/>
  <c r="K103" i="10"/>
  <c r="AH103" i="10" s="1"/>
  <c r="J103" i="10"/>
  <c r="AG103" i="10" s="1"/>
  <c r="I103" i="10"/>
  <c r="H103" i="10"/>
  <c r="G103" i="10"/>
  <c r="F103" i="10"/>
  <c r="E103" i="10"/>
  <c r="D103" i="10"/>
  <c r="AA103" i="10" s="1"/>
  <c r="C103" i="10"/>
  <c r="Z103" i="10" s="1"/>
  <c r="B103" i="10"/>
  <c r="Y103" i="10" s="1"/>
  <c r="AB130" i="14" s="1"/>
  <c r="R102" i="19" s="1"/>
  <c r="A103" i="10"/>
  <c r="BS103" i="10" s="1"/>
  <c r="BP103" i="8"/>
  <c r="AS103" i="8"/>
  <c r="AL103" i="8"/>
  <c r="AK103" i="8"/>
  <c r="AJ103" i="8"/>
  <c r="Q103" i="8"/>
  <c r="P103" i="8"/>
  <c r="O103" i="8"/>
  <c r="N103" i="8"/>
  <c r="M103" i="8"/>
  <c r="L103" i="8"/>
  <c r="K103" i="8"/>
  <c r="J103" i="8"/>
  <c r="I103" i="8"/>
  <c r="AF103" i="8" s="1"/>
  <c r="H103" i="8"/>
  <c r="G103" i="8"/>
  <c r="F103" i="8"/>
  <c r="E103" i="8"/>
  <c r="D103" i="8"/>
  <c r="C103" i="8"/>
  <c r="B103" i="8"/>
  <c r="A103" i="8"/>
  <c r="BS103" i="8" s="1"/>
  <c r="BP103" i="6"/>
  <c r="AS103" i="6"/>
  <c r="AM103" i="6"/>
  <c r="AL103" i="6"/>
  <c r="AK103" i="6"/>
  <c r="AJ103" i="6"/>
  <c r="Q103" i="6"/>
  <c r="P103" i="6"/>
  <c r="O103" i="6"/>
  <c r="N103" i="6"/>
  <c r="M103" i="6"/>
  <c r="L103" i="6"/>
  <c r="K103" i="6"/>
  <c r="AH103" i="6" s="1"/>
  <c r="J103" i="6"/>
  <c r="I103" i="6"/>
  <c r="H103" i="6"/>
  <c r="G103" i="6"/>
  <c r="F103" i="6"/>
  <c r="AC103" i="6" s="1"/>
  <c r="E103" i="6"/>
  <c r="D103" i="6"/>
  <c r="C103" i="6"/>
  <c r="B103" i="6"/>
  <c r="A103" i="6"/>
  <c r="BS103" i="6" s="1"/>
  <c r="BP103" i="1"/>
  <c r="AS103" i="1"/>
  <c r="Q103" i="1"/>
  <c r="AN103" i="1" s="1"/>
  <c r="P103" i="1"/>
  <c r="B102" i="35" s="1"/>
  <c r="X102" i="35" s="1"/>
  <c r="O103" i="1"/>
  <c r="AL103" i="1" s="1"/>
  <c r="N103" i="1"/>
  <c r="M103" i="1"/>
  <c r="L103" i="1"/>
  <c r="K103" i="1"/>
  <c r="U103" i="1" s="1"/>
  <c r="J103" i="1"/>
  <c r="AG103" i="1" s="1"/>
  <c r="I103" i="1"/>
  <c r="AF103" i="1" s="1"/>
  <c r="H103" i="1"/>
  <c r="G103" i="1"/>
  <c r="F103" i="1"/>
  <c r="E103" i="1"/>
  <c r="D103" i="1"/>
  <c r="C103" i="1"/>
  <c r="S103" i="1" s="1"/>
  <c r="B103" i="1"/>
  <c r="A103" i="1"/>
  <c r="B102" i="20" s="1"/>
  <c r="AL102" i="20" s="1"/>
  <c r="AX102" i="20" s="1"/>
  <c r="J20" i="29"/>
  <c r="B116" i="32"/>
  <c r="A101" i="19"/>
  <c r="DE102" i="18"/>
  <c r="A102" i="18"/>
  <c r="V101" i="35"/>
  <c r="S101" i="35"/>
  <c r="P101" i="35"/>
  <c r="M101" i="35"/>
  <c r="J101" i="35"/>
  <c r="G101" i="35"/>
  <c r="D101" i="35"/>
  <c r="BP102" i="13"/>
  <c r="AS102" i="13"/>
  <c r="Q102" i="13"/>
  <c r="P102" i="13"/>
  <c r="T101" i="35" s="1"/>
  <c r="O102" i="13"/>
  <c r="N102" i="13"/>
  <c r="AK103" i="13" s="1"/>
  <c r="M102" i="13"/>
  <c r="L102" i="13"/>
  <c r="AI103" i="13" s="1"/>
  <c r="K102" i="13"/>
  <c r="J102" i="13"/>
  <c r="I102" i="13"/>
  <c r="H102" i="13"/>
  <c r="G102" i="13"/>
  <c r="F102" i="13"/>
  <c r="E102" i="13"/>
  <c r="D102" i="13"/>
  <c r="C102" i="13"/>
  <c r="B102" i="13"/>
  <c r="A102" i="13"/>
  <c r="BS102" i="13" s="1"/>
  <c r="BP102" i="12"/>
  <c r="AS102" i="12"/>
  <c r="Q102" i="12"/>
  <c r="P102" i="12"/>
  <c r="Q101" i="35" s="1"/>
  <c r="O102" i="12"/>
  <c r="AL103" i="12" s="1"/>
  <c r="N102" i="12"/>
  <c r="M102" i="12"/>
  <c r="L102" i="12"/>
  <c r="AI103" i="12" s="1"/>
  <c r="K102" i="12"/>
  <c r="J102" i="12"/>
  <c r="I102" i="12"/>
  <c r="H102" i="12"/>
  <c r="G102" i="12"/>
  <c r="F102" i="12"/>
  <c r="E102" i="12"/>
  <c r="D102" i="12"/>
  <c r="C102" i="12"/>
  <c r="B102" i="12"/>
  <c r="A102" i="12"/>
  <c r="BS102" i="12" s="1"/>
  <c r="BP102" i="11"/>
  <c r="AS102" i="11"/>
  <c r="Q102" i="11"/>
  <c r="P102" i="11"/>
  <c r="N101" i="35" s="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BS102" i="11" s="1"/>
  <c r="BP102" i="10"/>
  <c r="AS102" i="10"/>
  <c r="Q102" i="10"/>
  <c r="P102" i="10"/>
  <c r="K101" i="35" s="1"/>
  <c r="O102" i="10"/>
  <c r="N102" i="10"/>
  <c r="M102" i="10"/>
  <c r="L102" i="10"/>
  <c r="K102" i="10"/>
  <c r="J102" i="10"/>
  <c r="I102" i="10"/>
  <c r="AF103" i="10" s="1"/>
  <c r="H102" i="10"/>
  <c r="G102" i="10"/>
  <c r="F102" i="10"/>
  <c r="E102" i="10"/>
  <c r="AB103" i="10" s="1"/>
  <c r="D102" i="10"/>
  <c r="C102" i="10"/>
  <c r="B102" i="10"/>
  <c r="A102" i="10"/>
  <c r="BS102" i="10" s="1"/>
  <c r="BP102" i="8"/>
  <c r="AS102" i="8"/>
  <c r="Q102" i="8"/>
  <c r="P102" i="8"/>
  <c r="H101" i="35" s="1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BS102" i="8" s="1"/>
  <c r="BP102" i="6"/>
  <c r="AS102" i="6"/>
  <c r="Q102" i="6"/>
  <c r="P102" i="6"/>
  <c r="E101" i="35" s="1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BS102" i="6" s="1"/>
  <c r="BP102" i="1"/>
  <c r="AS102" i="1"/>
  <c r="Q102" i="1"/>
  <c r="P102" i="1"/>
  <c r="B101" i="35" s="1"/>
  <c r="O102" i="1"/>
  <c r="N102" i="1"/>
  <c r="AK103" i="1" s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2" i="26" s="1"/>
  <c r="B115" i="32"/>
  <c r="A100" i="19"/>
  <c r="DE101" i="18"/>
  <c r="A101" i="18"/>
  <c r="A100" i="18"/>
  <c r="D117" i="32" a="1"/>
  <c r="H116" i="32" a="1"/>
  <c r="J116" i="32" a="1"/>
  <c r="J117" i="32" a="1"/>
  <c r="AP103" i="1" l="1"/>
  <c r="C102" i="35"/>
  <c r="Y102" i="35" s="1"/>
  <c r="AT102" i="35" s="1"/>
  <c r="AE103" i="8"/>
  <c r="AM103" i="8"/>
  <c r="AK103" i="10"/>
  <c r="AH103" i="13"/>
  <c r="AR102" i="35"/>
  <c r="AI103" i="1"/>
  <c r="R103" i="1"/>
  <c r="T103" i="1"/>
  <c r="AQ103" i="1" s="1"/>
  <c r="AM103" i="10"/>
  <c r="AM103" i="11"/>
  <c r="H102" i="35"/>
  <c r="AD102" i="35" s="1"/>
  <c r="B102" i="22"/>
  <c r="AL103" i="11"/>
  <c r="AC102" i="35"/>
  <c r="W103" i="1"/>
  <c r="Y103" i="1"/>
  <c r="AH103" i="8"/>
  <c r="AN103" i="10"/>
  <c r="AG103" i="11"/>
  <c r="D130" i="17"/>
  <c r="AS130" i="17" s="1"/>
  <c r="AH103" i="1"/>
  <c r="AH103" i="11"/>
  <c r="B103" i="18"/>
  <c r="CG103" i="18" s="1"/>
  <c r="CS103" i="18" s="1"/>
  <c r="K102" i="35"/>
  <c r="AG102" i="35" s="1"/>
  <c r="D130" i="16"/>
  <c r="AS130" i="16" s="1"/>
  <c r="C117" i="32"/>
  <c r="AC117" i="32" s="1"/>
  <c r="AC103" i="8"/>
  <c r="AI103" i="10"/>
  <c r="AF103" i="13"/>
  <c r="AD103" i="8"/>
  <c r="AE103" i="1"/>
  <c r="AM103" i="1"/>
  <c r="AC103" i="12"/>
  <c r="AK103" i="12"/>
  <c r="A103" i="23"/>
  <c r="AI103" i="6"/>
  <c r="D130" i="15"/>
  <c r="AS130" i="15" s="1"/>
  <c r="D130" i="14"/>
  <c r="AS130" i="14" s="1"/>
  <c r="B102" i="19"/>
  <c r="AL102" i="19" s="1"/>
  <c r="AY102" i="19" s="1"/>
  <c r="A103" i="26"/>
  <c r="D129" i="4"/>
  <c r="AS129" i="4" s="1"/>
  <c r="AJ103" i="1"/>
  <c r="AH103" i="12"/>
  <c r="A102" i="35"/>
  <c r="D130" i="5"/>
  <c r="AS130" i="5" s="1"/>
  <c r="AF103" i="6"/>
  <c r="AI103" i="8"/>
  <c r="AD103" i="13"/>
  <c r="AG103" i="6"/>
  <c r="AA103" i="11"/>
  <c r="AE103" i="13"/>
  <c r="AM103" i="13"/>
  <c r="AO102" i="35"/>
  <c r="AP102" i="35"/>
  <c r="AG103" i="13"/>
  <c r="D117" i="32"/>
  <c r="J117" i="32"/>
  <c r="AA103" i="13"/>
  <c r="AC103" i="13"/>
  <c r="Y103" i="13"/>
  <c r="AB130" i="17" s="1"/>
  <c r="AG102" i="19" s="1"/>
  <c r="Z103" i="13"/>
  <c r="AB103" i="13"/>
  <c r="AN103" i="13"/>
  <c r="AN103" i="12"/>
  <c r="AE103" i="12"/>
  <c r="AG103" i="12"/>
  <c r="Y103" i="12"/>
  <c r="AB130" i="16" s="1"/>
  <c r="AB102" i="19" s="1"/>
  <c r="Z103" i="12"/>
  <c r="AB103" i="12"/>
  <c r="AN103" i="11"/>
  <c r="Y103" i="11"/>
  <c r="AB130" i="15" s="1"/>
  <c r="W102" i="19" s="1"/>
  <c r="Z103" i="11"/>
  <c r="AE103" i="11"/>
  <c r="AB103" i="11"/>
  <c r="AC103" i="11"/>
  <c r="AF103" i="11"/>
  <c r="AD103" i="11"/>
  <c r="AN103" i="8"/>
  <c r="Y103" i="8"/>
  <c r="AB130" i="5" s="1"/>
  <c r="M102" i="19" s="1"/>
  <c r="Z103" i="8"/>
  <c r="AA103" i="8"/>
  <c r="AB103" i="8"/>
  <c r="AG103" i="8"/>
  <c r="AN103" i="6"/>
  <c r="AB103" i="6"/>
  <c r="AD103" i="6"/>
  <c r="Y103" i="6"/>
  <c r="AB130" i="4" s="1"/>
  <c r="H102" i="19" s="1"/>
  <c r="AE103" i="6"/>
  <c r="AA103" i="6"/>
  <c r="Z103" i="6"/>
  <c r="AT103" i="1"/>
  <c r="AA103" i="1"/>
  <c r="AB103" i="1"/>
  <c r="AR103" i="1"/>
  <c r="AC103" i="1"/>
  <c r="AD103" i="1"/>
  <c r="Z103" i="1"/>
  <c r="T102" i="1"/>
  <c r="S102" i="1"/>
  <c r="C101" i="35" s="1"/>
  <c r="R102" i="26"/>
  <c r="I102" i="26"/>
  <c r="D129" i="15"/>
  <c r="AS129" i="15" s="1"/>
  <c r="B101" i="19"/>
  <c r="AL101" i="19" s="1"/>
  <c r="AY101" i="19" s="1"/>
  <c r="R102" i="1"/>
  <c r="D129" i="14"/>
  <c r="AS129" i="14" s="1"/>
  <c r="B101" i="20"/>
  <c r="AL101" i="20" s="1"/>
  <c r="AX101" i="20" s="1"/>
  <c r="D129" i="5"/>
  <c r="AS129" i="5" s="1"/>
  <c r="B101" i="22"/>
  <c r="A101" i="35"/>
  <c r="C116" i="32"/>
  <c r="AC116" i="32" s="1"/>
  <c r="B102" i="18"/>
  <c r="CG102" i="18" s="1"/>
  <c r="CS102" i="18" s="1"/>
  <c r="A102" i="23"/>
  <c r="D129" i="17"/>
  <c r="AS129" i="17" s="1"/>
  <c r="D129" i="16"/>
  <c r="AS129" i="16" s="1"/>
  <c r="H116" i="32"/>
  <c r="J116" i="32"/>
  <c r="W102" i="1"/>
  <c r="U102" i="1"/>
  <c r="DE100" i="18"/>
  <c r="BP101" i="8"/>
  <c r="AS101" i="8"/>
  <c r="Q101" i="8"/>
  <c r="AN102" i="8" s="1"/>
  <c r="P101" i="8"/>
  <c r="AM102" i="8" s="1"/>
  <c r="O101" i="8"/>
  <c r="AL102" i="8" s="1"/>
  <c r="N101" i="8"/>
  <c r="M101" i="8"/>
  <c r="L101" i="8"/>
  <c r="K101" i="8"/>
  <c r="AH102" i="8" s="1"/>
  <c r="J101" i="8"/>
  <c r="I101" i="8"/>
  <c r="AF102" i="8" s="1"/>
  <c r="H101" i="8"/>
  <c r="AE102" i="8" s="1"/>
  <c r="G101" i="8"/>
  <c r="AD102" i="8" s="1"/>
  <c r="F101" i="8"/>
  <c r="AC102" i="8" s="1"/>
  <c r="E101" i="8"/>
  <c r="AB102" i="8" s="1"/>
  <c r="D101" i="8"/>
  <c r="AA102" i="8" s="1"/>
  <c r="C101" i="8"/>
  <c r="B101" i="8"/>
  <c r="Y102" i="8" s="1"/>
  <c r="AB129" i="5" s="1"/>
  <c r="M101" i="19" s="1"/>
  <c r="A101" i="8"/>
  <c r="BS101" i="8" s="1"/>
  <c r="B128" i="4"/>
  <c r="V100" i="35"/>
  <c r="AR101" i="35" s="1"/>
  <c r="S100" i="35"/>
  <c r="AO101" i="35" s="1"/>
  <c r="P100" i="35"/>
  <c r="AL101" i="35" s="1"/>
  <c r="M100" i="35"/>
  <c r="J100" i="35"/>
  <c r="AF101" i="35" s="1"/>
  <c r="G100" i="35"/>
  <c r="D100" i="35"/>
  <c r="Z101" i="35" s="1"/>
  <c r="BP101" i="13"/>
  <c r="AS101" i="13"/>
  <c r="Q101" i="13"/>
  <c r="AN102" i="13" s="1"/>
  <c r="P101" i="13"/>
  <c r="AM102" i="13" s="1"/>
  <c r="O101" i="13"/>
  <c r="AL102" i="13" s="1"/>
  <c r="N101" i="13"/>
  <c r="M101" i="13"/>
  <c r="L101" i="13"/>
  <c r="AI102" i="13" s="1"/>
  <c r="K101" i="13"/>
  <c r="J101" i="13"/>
  <c r="I101" i="13"/>
  <c r="H101" i="13"/>
  <c r="G101" i="13"/>
  <c r="F101" i="13"/>
  <c r="E101" i="13"/>
  <c r="AB102" i="13" s="1"/>
  <c r="D101" i="13"/>
  <c r="AA102" i="13" s="1"/>
  <c r="C101" i="13"/>
  <c r="Z102" i="13" s="1"/>
  <c r="B101" i="13"/>
  <c r="Y102" i="13" s="1"/>
  <c r="AB129" i="17" s="1"/>
  <c r="AG101" i="19" s="1"/>
  <c r="A101" i="13"/>
  <c r="BP101" i="12"/>
  <c r="AS101" i="12"/>
  <c r="Q101" i="12"/>
  <c r="AN102" i="12" s="1"/>
  <c r="P101" i="12"/>
  <c r="AM102" i="12" s="1"/>
  <c r="O101" i="12"/>
  <c r="AL102" i="12" s="1"/>
  <c r="N101" i="12"/>
  <c r="AK102" i="12" s="1"/>
  <c r="M101" i="12"/>
  <c r="AJ102" i="12" s="1"/>
  <c r="L101" i="12"/>
  <c r="K101" i="12"/>
  <c r="J101" i="12"/>
  <c r="AG102" i="12" s="1"/>
  <c r="I101" i="12"/>
  <c r="AF102" i="12" s="1"/>
  <c r="H101" i="12"/>
  <c r="G101" i="12"/>
  <c r="F101" i="12"/>
  <c r="AC102" i="12" s="1"/>
  <c r="E101" i="12"/>
  <c r="AB102" i="12" s="1"/>
  <c r="D101" i="12"/>
  <c r="AA102" i="12" s="1"/>
  <c r="C101" i="12"/>
  <c r="Z102" i="12" s="1"/>
  <c r="B101" i="12"/>
  <c r="Y102" i="12" s="1"/>
  <c r="AB129" i="16" s="1"/>
  <c r="AB101" i="19" s="1"/>
  <c r="A101" i="12"/>
  <c r="BP101" i="11"/>
  <c r="AS101" i="11"/>
  <c r="Q101" i="11"/>
  <c r="AN102" i="11" s="1"/>
  <c r="P101" i="11"/>
  <c r="AM102" i="11" s="1"/>
  <c r="O101" i="11"/>
  <c r="AL102" i="11" s="1"/>
  <c r="N101" i="11"/>
  <c r="AK102" i="11" s="1"/>
  <c r="M101" i="11"/>
  <c r="L101" i="11"/>
  <c r="AI102" i="11" s="1"/>
  <c r="K101" i="11"/>
  <c r="J101" i="11"/>
  <c r="I101" i="11"/>
  <c r="H101" i="11"/>
  <c r="AE102" i="11" s="1"/>
  <c r="G101" i="11"/>
  <c r="F101" i="11"/>
  <c r="AC102" i="11" s="1"/>
  <c r="E101" i="11"/>
  <c r="AB102" i="11" s="1"/>
  <c r="D101" i="11"/>
  <c r="C101" i="11"/>
  <c r="B101" i="11"/>
  <c r="Y102" i="11" s="1"/>
  <c r="AB129" i="15" s="1"/>
  <c r="W101" i="19" s="1"/>
  <c r="A101" i="11"/>
  <c r="BS101" i="11" s="1"/>
  <c r="BP101" i="10"/>
  <c r="AS101" i="10"/>
  <c r="Q101" i="10"/>
  <c r="AN102" i="10" s="1"/>
  <c r="P101" i="10"/>
  <c r="O101" i="10"/>
  <c r="AL102" i="10" s="1"/>
  <c r="N101" i="10"/>
  <c r="AK102" i="10" s="1"/>
  <c r="M101" i="10"/>
  <c r="AJ102" i="10" s="1"/>
  <c r="L101" i="10"/>
  <c r="AI102" i="10" s="1"/>
  <c r="K101" i="10"/>
  <c r="J101" i="10"/>
  <c r="I101" i="10"/>
  <c r="H101" i="10"/>
  <c r="G101" i="10"/>
  <c r="F101" i="10"/>
  <c r="AC102" i="10" s="1"/>
  <c r="E101" i="10"/>
  <c r="AB102" i="10" s="1"/>
  <c r="D101" i="10"/>
  <c r="AA102" i="10" s="1"/>
  <c r="C101" i="10"/>
  <c r="Z102" i="10" s="1"/>
  <c r="B101" i="10"/>
  <c r="Y102" i="10" s="1"/>
  <c r="AB129" i="14" s="1"/>
  <c r="R101" i="19" s="1"/>
  <c r="A101" i="10"/>
  <c r="BP101" i="6"/>
  <c r="AS101" i="6"/>
  <c r="Q101" i="6"/>
  <c r="AN102" i="6" s="1"/>
  <c r="P101" i="6"/>
  <c r="AM102" i="6" s="1"/>
  <c r="O101" i="6"/>
  <c r="N101" i="6"/>
  <c r="AK102" i="6" s="1"/>
  <c r="M101" i="6"/>
  <c r="AJ102" i="6" s="1"/>
  <c r="L101" i="6"/>
  <c r="AI102" i="6" s="1"/>
  <c r="K101" i="6"/>
  <c r="AH102" i="6" s="1"/>
  <c r="J101" i="6"/>
  <c r="I101" i="6"/>
  <c r="H101" i="6"/>
  <c r="AE102" i="6" s="1"/>
  <c r="G101" i="6"/>
  <c r="AD102" i="6" s="1"/>
  <c r="F101" i="6"/>
  <c r="AC102" i="6" s="1"/>
  <c r="E101" i="6"/>
  <c r="AB102" i="6" s="1"/>
  <c r="D101" i="6"/>
  <c r="AA102" i="6" s="1"/>
  <c r="C101" i="6"/>
  <c r="Z102" i="6" s="1"/>
  <c r="B101" i="6"/>
  <c r="A101" i="6"/>
  <c r="BS101" i="6" s="1"/>
  <c r="BP101" i="1"/>
  <c r="AS101" i="1"/>
  <c r="Q101" i="1"/>
  <c r="AN102" i="1" s="1"/>
  <c r="P101" i="1"/>
  <c r="AM102" i="1" s="1"/>
  <c r="O101" i="1"/>
  <c r="AL102" i="1" s="1"/>
  <c r="N101" i="1"/>
  <c r="AK102" i="1" s="1"/>
  <c r="M101" i="1"/>
  <c r="AJ102" i="1" s="1"/>
  <c r="L101" i="1"/>
  <c r="AI102" i="1" s="1"/>
  <c r="K101" i="1"/>
  <c r="AH102" i="1" s="1"/>
  <c r="J101" i="1"/>
  <c r="AG102" i="1" s="1"/>
  <c r="I101" i="1"/>
  <c r="AF102" i="1" s="1"/>
  <c r="H101" i="1"/>
  <c r="AE102" i="1" s="1"/>
  <c r="G101" i="1"/>
  <c r="AD102" i="1" s="1"/>
  <c r="F101" i="1"/>
  <c r="AC102" i="1" s="1"/>
  <c r="E101" i="1"/>
  <c r="D101" i="1"/>
  <c r="AA102" i="1" s="1"/>
  <c r="C101" i="1"/>
  <c r="Z102" i="1" s="1"/>
  <c r="B101" i="1"/>
  <c r="Y102" i="1" s="1"/>
  <c r="A101" i="1"/>
  <c r="B114" i="32"/>
  <c r="B113" i="32"/>
  <c r="A99" i="19"/>
  <c r="A98" i="19"/>
  <c r="J4" i="29" s="1"/>
  <c r="DE99" i="18"/>
  <c r="A99" i="18"/>
  <c r="B127" i="4"/>
  <c r="B126" i="4"/>
  <c r="V99" i="35"/>
  <c r="S99" i="35"/>
  <c r="P99" i="35"/>
  <c r="M99" i="35"/>
  <c r="J99" i="35"/>
  <c r="G99" i="35"/>
  <c r="D99" i="35"/>
  <c r="V98" i="35"/>
  <c r="S98" i="35"/>
  <c r="P98" i="35"/>
  <c r="M98" i="35"/>
  <c r="J98" i="35"/>
  <c r="G98" i="35"/>
  <c r="D98" i="35"/>
  <c r="BP100" i="13"/>
  <c r="AS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BS100" i="13" s="1"/>
  <c r="BP99" i="13"/>
  <c r="AS99" i="13"/>
  <c r="Q99" i="13"/>
  <c r="P99" i="13"/>
  <c r="T98" i="35" s="1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BS100" i="10" s="1"/>
  <c r="BP99" i="10"/>
  <c r="AS99" i="10"/>
  <c r="Q99" i="10"/>
  <c r="P99" i="10"/>
  <c r="K98" i="35" s="1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BS100" i="8" s="1"/>
  <c r="BP99" i="8"/>
  <c r="AS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BS100" i="6" s="1"/>
  <c r="BP99" i="6"/>
  <c r="AS99" i="6"/>
  <c r="Q99" i="6"/>
  <c r="P99" i="6"/>
  <c r="E98" i="35" s="1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P99" i="1"/>
  <c r="AS99" i="1"/>
  <c r="Q99" i="1"/>
  <c r="P99" i="1"/>
  <c r="B98" i="35" s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G116" i="32" a="1"/>
  <c r="F117" i="32" a="1"/>
  <c r="F116" i="32" a="1"/>
  <c r="G117" i="32" a="1"/>
  <c r="J115" i="32" a="1"/>
  <c r="I116" i="32" a="1"/>
  <c r="J114" i="32" a="1"/>
  <c r="I117" i="32" a="1"/>
  <c r="D116" i="32" a="1"/>
  <c r="H115" i="32" a="1"/>
  <c r="I114" i="32" a="1"/>
  <c r="D115" i="32" a="1"/>
  <c r="I115" i="32" a="1"/>
  <c r="J113" i="32" a="1"/>
  <c r="G115" i="32" a="1"/>
  <c r="H117" i="32" a="1"/>
  <c r="I113" i="32" a="1"/>
  <c r="H113" i="32" a="1"/>
  <c r="E116" i="32" a="1"/>
  <c r="F115" i="32" a="1"/>
  <c r="E117" i="32" a="1"/>
  <c r="J112" i="32" a="1"/>
  <c r="E115" i="32" a="1"/>
  <c r="AH103" i="23" l="1"/>
  <c r="BI103" i="23" s="1"/>
  <c r="AB103" i="23"/>
  <c r="B104" i="33" s="1"/>
  <c r="F104" i="33" s="1"/>
  <c r="J104" i="33" s="1"/>
  <c r="AO103" i="1"/>
  <c r="AU102" i="35"/>
  <c r="AV102" i="35" s="1"/>
  <c r="R103" i="26"/>
  <c r="I103" i="26"/>
  <c r="H117" i="32"/>
  <c r="G117" i="32"/>
  <c r="E117" i="32"/>
  <c r="I117" i="32"/>
  <c r="F117" i="32"/>
  <c r="AL101" i="12"/>
  <c r="AE101" i="12"/>
  <c r="AB101" i="8"/>
  <c r="AC99" i="35"/>
  <c r="AM101" i="11"/>
  <c r="AI99" i="1"/>
  <c r="AJ100" i="8"/>
  <c r="AI100" i="1"/>
  <c r="AD101" i="11"/>
  <c r="AG101" i="13"/>
  <c r="AK100" i="13"/>
  <c r="AD101" i="13"/>
  <c r="N100" i="35"/>
  <c r="AJ101" i="35" s="1"/>
  <c r="AL101" i="11"/>
  <c r="AI101" i="12"/>
  <c r="D127" i="5"/>
  <c r="AS127" i="5" s="1"/>
  <c r="AD101" i="12"/>
  <c r="T101" i="1"/>
  <c r="AQ102" i="1" s="1"/>
  <c r="AL100" i="13"/>
  <c r="AL99" i="35"/>
  <c r="AK101" i="6"/>
  <c r="AC100" i="12"/>
  <c r="AC100" i="35"/>
  <c r="AG102" i="13"/>
  <c r="AH102" i="10"/>
  <c r="AE102" i="10"/>
  <c r="AE102" i="12"/>
  <c r="AJ102" i="8"/>
  <c r="AL100" i="35"/>
  <c r="AL99" i="6"/>
  <c r="AK99" i="1"/>
  <c r="AK100" i="8"/>
  <c r="AD100" i="10"/>
  <c r="AK102" i="13"/>
  <c r="AK102" i="8"/>
  <c r="AJ102" i="11"/>
  <c r="AD102" i="13"/>
  <c r="AF100" i="1"/>
  <c r="AH100" i="1"/>
  <c r="AC100" i="6"/>
  <c r="AM100" i="8"/>
  <c r="AF100" i="10"/>
  <c r="AL100" i="12"/>
  <c r="AC100" i="13"/>
  <c r="AM100" i="11"/>
  <c r="AJ100" i="1"/>
  <c r="AD100" i="6"/>
  <c r="AG100" i="10"/>
  <c r="AJ101" i="12"/>
  <c r="AI101" i="13"/>
  <c r="AE102" i="13"/>
  <c r="AH102" i="23"/>
  <c r="BI102" i="23" s="1"/>
  <c r="AB102" i="23"/>
  <c r="B103" i="33" s="1"/>
  <c r="F103" i="33" s="1"/>
  <c r="J103" i="33" s="1"/>
  <c r="AG102" i="11"/>
  <c r="AJ99" i="1"/>
  <c r="AM101" i="10"/>
  <c r="AM102" i="10"/>
  <c r="AK101" i="1"/>
  <c r="AK101" i="12"/>
  <c r="Y102" i="6"/>
  <c r="AC102" i="13"/>
  <c r="AH102" i="13"/>
  <c r="AF102" i="10"/>
  <c r="D128" i="15"/>
  <c r="AS128" i="15" s="1"/>
  <c r="AI101" i="11"/>
  <c r="Z102" i="8"/>
  <c r="AH102" i="12"/>
  <c r="AB102" i="1"/>
  <c r="AI102" i="12"/>
  <c r="AI102" i="8"/>
  <c r="AA102" i="11"/>
  <c r="H100" i="35"/>
  <c r="AD101" i="35" s="1"/>
  <c r="AD102" i="11"/>
  <c r="AG102" i="10"/>
  <c r="AD102" i="10"/>
  <c r="AL99" i="11"/>
  <c r="Y101" i="1"/>
  <c r="AF100" i="35"/>
  <c r="AE101" i="8"/>
  <c r="AJ102" i="13"/>
  <c r="AG102" i="6"/>
  <c r="AL101" i="6"/>
  <c r="AL102" i="6"/>
  <c r="AC101" i="11"/>
  <c r="AI100" i="35"/>
  <c r="AI101" i="35"/>
  <c r="Z102" i="11"/>
  <c r="AD102" i="12"/>
  <c r="AH102" i="11"/>
  <c r="AC101" i="35"/>
  <c r="AJ101" i="11"/>
  <c r="AI99" i="35"/>
  <c r="AH101" i="10"/>
  <c r="AG102" i="8"/>
  <c r="AF102" i="13"/>
  <c r="AF102" i="6"/>
  <c r="U102" i="26"/>
  <c r="U103" i="33"/>
  <c r="AK100" i="11"/>
  <c r="AD100" i="12"/>
  <c r="AI101" i="6"/>
  <c r="AF101" i="11"/>
  <c r="AE100" i="1"/>
  <c r="AI100" i="8"/>
  <c r="AJ101" i="6"/>
  <c r="AF102" i="11"/>
  <c r="I116" i="32"/>
  <c r="V102" i="26" s="1"/>
  <c r="X103" i="33" s="1"/>
  <c r="F116" i="32"/>
  <c r="E116" i="32"/>
  <c r="G116" i="32"/>
  <c r="D116" i="32"/>
  <c r="D115" i="32"/>
  <c r="G115" i="32"/>
  <c r="F115" i="32"/>
  <c r="I115" i="32"/>
  <c r="J115" i="32"/>
  <c r="E115" i="32"/>
  <c r="H115" i="32"/>
  <c r="AE101" i="10"/>
  <c r="AL101" i="13"/>
  <c r="BS101" i="10"/>
  <c r="D128" i="14"/>
  <c r="AS128" i="14" s="1"/>
  <c r="B98" i="22"/>
  <c r="B98" i="19"/>
  <c r="AL98" i="19" s="1"/>
  <c r="AY98" i="19" s="1"/>
  <c r="R101" i="1"/>
  <c r="AO102" i="1" s="1"/>
  <c r="AC101" i="12"/>
  <c r="AM101" i="6"/>
  <c r="E100" i="35"/>
  <c r="D128" i="4"/>
  <c r="AS128" i="4" s="1"/>
  <c r="AG101" i="11"/>
  <c r="K100" i="35"/>
  <c r="AG101" i="35" s="1"/>
  <c r="C115" i="32"/>
  <c r="AC115" i="32" s="1"/>
  <c r="B100" i="20"/>
  <c r="AL100" i="20" s="1"/>
  <c r="AX100" i="20" s="1"/>
  <c r="A101" i="23"/>
  <c r="B100" i="19"/>
  <c r="AL100" i="19" s="1"/>
  <c r="AY100" i="19" s="1"/>
  <c r="B101" i="18"/>
  <c r="CG101" i="18" s="1"/>
  <c r="CS101" i="18" s="1"/>
  <c r="A101" i="26"/>
  <c r="B100" i="22"/>
  <c r="A100" i="35"/>
  <c r="AN101" i="1"/>
  <c r="AI101" i="10"/>
  <c r="AF101" i="8"/>
  <c r="T100" i="35"/>
  <c r="AP101" i="35" s="1"/>
  <c r="AM101" i="13"/>
  <c r="BS101" i="13"/>
  <c r="D128" i="17"/>
  <c r="AS128" i="17" s="1"/>
  <c r="AL100" i="1"/>
  <c r="AE101" i="6"/>
  <c r="AH101" i="11"/>
  <c r="AM101" i="12"/>
  <c r="Q100" i="35"/>
  <c r="AM101" i="35" s="1"/>
  <c r="AL101" i="8"/>
  <c r="BS101" i="12"/>
  <c r="D128" i="16"/>
  <c r="AS128" i="16" s="1"/>
  <c r="AM101" i="8"/>
  <c r="AC101" i="6"/>
  <c r="B100" i="35"/>
  <c r="X101" i="35" s="1"/>
  <c r="AG101" i="10"/>
  <c r="H99" i="35"/>
  <c r="AN99" i="1"/>
  <c r="AL99" i="8"/>
  <c r="AL101" i="1"/>
  <c r="AJ101" i="10"/>
  <c r="AG101" i="8"/>
  <c r="AJ101" i="8"/>
  <c r="AK101" i="8"/>
  <c r="AE101" i="11"/>
  <c r="AC100" i="10"/>
  <c r="AI100" i="12"/>
  <c r="AM101" i="1"/>
  <c r="AK101" i="10"/>
  <c r="AK101" i="11"/>
  <c r="AJ101" i="13"/>
  <c r="AH101" i="8"/>
  <c r="AD101" i="6"/>
  <c r="AL101" i="10"/>
  <c r="AK101" i="13"/>
  <c r="AI101" i="8"/>
  <c r="AE101" i="1"/>
  <c r="AC100" i="8"/>
  <c r="AE100" i="11"/>
  <c r="AG101" i="1"/>
  <c r="AG101" i="6"/>
  <c r="AH101" i="12"/>
  <c r="AE101" i="13"/>
  <c r="AO100" i="35"/>
  <c r="AC101" i="8"/>
  <c r="AI100" i="10"/>
  <c r="AF101" i="12"/>
  <c r="AD100" i="11"/>
  <c r="AF101" i="6"/>
  <c r="AD100" i="8"/>
  <c r="AH101" i="1"/>
  <c r="AH101" i="6"/>
  <c r="AC101" i="10"/>
  <c r="AJ100" i="11"/>
  <c r="AF100" i="6"/>
  <c r="AR99" i="35"/>
  <c r="C114" i="32"/>
  <c r="AC114" i="32" s="1"/>
  <c r="B100" i="18"/>
  <c r="CG100" i="18" s="1"/>
  <c r="CS100" i="18" s="1"/>
  <c r="AE100" i="13"/>
  <c r="AH100" i="6"/>
  <c r="AM100" i="12"/>
  <c r="AG101" i="12"/>
  <c r="AH100" i="13"/>
  <c r="AF101" i="13"/>
  <c r="AE100" i="8"/>
  <c r="AL99" i="12"/>
  <c r="AL99" i="1"/>
  <c r="AG99" i="1"/>
  <c r="AJ100" i="13"/>
  <c r="AJ101" i="1"/>
  <c r="AH101" i="13"/>
  <c r="AR100" i="35"/>
  <c r="AG100" i="6"/>
  <c r="AC100" i="11"/>
  <c r="AC101" i="13"/>
  <c r="AJ100" i="10"/>
  <c r="AF101" i="1"/>
  <c r="AD101" i="8"/>
  <c r="AI101" i="1"/>
  <c r="AD101" i="10"/>
  <c r="Z100" i="35"/>
  <c r="AM100" i="6"/>
  <c r="AL100" i="11"/>
  <c r="AI100" i="11"/>
  <c r="AF101" i="10"/>
  <c r="D128" i="5"/>
  <c r="AS128" i="5" s="1"/>
  <c r="AN101" i="8"/>
  <c r="Y101" i="8"/>
  <c r="AB128" i="5" s="1"/>
  <c r="M100" i="19" s="1"/>
  <c r="Z101" i="8"/>
  <c r="AA101" i="8"/>
  <c r="AN101" i="13"/>
  <c r="Y101" i="13"/>
  <c r="AB128" i="17" s="1"/>
  <c r="AG100" i="19" s="1"/>
  <c r="Z101" i="13"/>
  <c r="AA101" i="13"/>
  <c r="AB101" i="13"/>
  <c r="AN101" i="12"/>
  <c r="Y101" i="12"/>
  <c r="AB128" i="16" s="1"/>
  <c r="AB100" i="19" s="1"/>
  <c r="Z101" i="12"/>
  <c r="AA101" i="12"/>
  <c r="AB101" i="12"/>
  <c r="AN101" i="11"/>
  <c r="Y101" i="11"/>
  <c r="AB128" i="15" s="1"/>
  <c r="W100" i="19" s="1"/>
  <c r="Z101" i="11"/>
  <c r="AA101" i="11"/>
  <c r="AB101" i="11"/>
  <c r="AN101" i="10"/>
  <c r="Y101" i="10"/>
  <c r="AB128" i="14" s="1"/>
  <c r="R100" i="19" s="1"/>
  <c r="Z101" i="10"/>
  <c r="AA101" i="10"/>
  <c r="AB101" i="10"/>
  <c r="AN101" i="6"/>
  <c r="Y101" i="6"/>
  <c r="AB128" i="4" s="1"/>
  <c r="H100" i="19" s="1"/>
  <c r="Z101" i="6"/>
  <c r="AA101" i="6"/>
  <c r="AB101" i="6"/>
  <c r="U101" i="1"/>
  <c r="AR102" i="1" s="1"/>
  <c r="W101" i="1"/>
  <c r="AT102" i="1" s="1"/>
  <c r="Z101" i="1"/>
  <c r="AA101" i="1"/>
  <c r="AB101" i="1"/>
  <c r="AC101" i="1"/>
  <c r="AD101" i="1"/>
  <c r="S101" i="1"/>
  <c r="A100" i="26"/>
  <c r="R100" i="26" s="1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100" i="13"/>
  <c r="AN99" i="12"/>
  <c r="AN100" i="12"/>
  <c r="Y100" i="12"/>
  <c r="AB127" i="16" s="1"/>
  <c r="AB99" i="19" s="1"/>
  <c r="Z100" i="12"/>
  <c r="AA100" i="12"/>
  <c r="AB100" i="12"/>
  <c r="AN99" i="11"/>
  <c r="AN100" i="11"/>
  <c r="Y100" i="11"/>
  <c r="AB127" i="15" s="1"/>
  <c r="W99" i="19" s="1"/>
  <c r="Z100" i="11"/>
  <c r="AA100" i="11"/>
  <c r="AB100" i="11"/>
  <c r="AN99" i="10"/>
  <c r="AN100" i="10"/>
  <c r="Y100" i="10"/>
  <c r="AB127" i="14" s="1"/>
  <c r="R99" i="19" s="1"/>
  <c r="Z100" i="10"/>
  <c r="AA100" i="10"/>
  <c r="AB100" i="10"/>
  <c r="AN99" i="8"/>
  <c r="AN100" i="8"/>
  <c r="Y100" i="8"/>
  <c r="Z100" i="8"/>
  <c r="AA100" i="8"/>
  <c r="AB100" i="8"/>
  <c r="AN99" i="6"/>
  <c r="AN100" i="6"/>
  <c r="Y100" i="6"/>
  <c r="AB127" i="4" s="1"/>
  <c r="H99" i="19" s="1"/>
  <c r="Z100" i="6"/>
  <c r="AA100" i="6"/>
  <c r="AB100" i="6"/>
  <c r="S100" i="1"/>
  <c r="C99" i="35" s="1"/>
  <c r="Y100" i="1"/>
  <c r="W99" i="1"/>
  <c r="AB99" i="1"/>
  <c r="Z100" i="1"/>
  <c r="AC99" i="1"/>
  <c r="AA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AA99" i="12" s="1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Z99" i="10" s="1"/>
  <c r="C98" i="12"/>
  <c r="F98" i="10"/>
  <c r="AC99" i="10" s="1"/>
  <c r="D98" i="11"/>
  <c r="AA99" i="11" s="1"/>
  <c r="E98" i="8"/>
  <c r="AB99" i="8" s="1"/>
  <c r="E98" i="11"/>
  <c r="AB99" i="11" s="1"/>
  <c r="G98" i="8"/>
  <c r="H98" i="11"/>
  <c r="AE99" i="11" s="1"/>
  <c r="D98" i="10"/>
  <c r="AA99" i="10" s="1"/>
  <c r="E98" i="10"/>
  <c r="AB99" i="10" s="1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AE99" i="12" s="1"/>
  <c r="M98" i="13"/>
  <c r="AJ99" i="13" s="1"/>
  <c r="N98" i="13"/>
  <c r="AK99" i="13" s="1"/>
  <c r="F98" i="11"/>
  <c r="AC99" i="11" s="1"/>
  <c r="E98" i="13"/>
  <c r="AB99" i="13" s="1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AD99" i="11" s="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Z99" i="6" s="1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AG99" i="8" s="1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AO99" i="1" s="1"/>
  <c r="T98" i="1"/>
  <c r="U98" i="1"/>
  <c r="W98" i="1"/>
  <c r="S98" i="1"/>
  <c r="A98" i="1"/>
  <c r="D114" i="32" a="1"/>
  <c r="F114" i="32" a="1"/>
  <c r="F113" i="32" a="1"/>
  <c r="I112" i="32" a="1"/>
  <c r="E112" i="32" a="1"/>
  <c r="H114" i="32" a="1"/>
  <c r="H112" i="32" a="1"/>
  <c r="F112" i="32" a="1"/>
  <c r="G112" i="32" a="1"/>
  <c r="G114" i="32" a="1"/>
  <c r="D113" i="32" a="1"/>
  <c r="G113" i="32" a="1"/>
  <c r="E113" i="32" a="1"/>
  <c r="E114" i="32" a="1"/>
  <c r="D112" i="32" a="1"/>
  <c r="AB129" i="4" l="1"/>
  <c r="H101" i="19" s="1"/>
  <c r="U103" i="26"/>
  <c r="U104" i="33"/>
  <c r="AD100" i="35"/>
  <c r="V103" i="26"/>
  <c r="X104" i="33" s="1"/>
  <c r="AQ101" i="1"/>
  <c r="AO100" i="1"/>
  <c r="AP99" i="1"/>
  <c r="Y99" i="35"/>
  <c r="AD99" i="35"/>
  <c r="AO101" i="1"/>
  <c r="AA100" i="35"/>
  <c r="AA101" i="35"/>
  <c r="AQ100" i="1"/>
  <c r="AU99" i="35"/>
  <c r="I100" i="26"/>
  <c r="C100" i="35"/>
  <c r="Y101" i="35" s="1"/>
  <c r="AT101" i="35" s="1"/>
  <c r="AP102" i="1"/>
  <c r="AJ100" i="35"/>
  <c r="V101" i="26"/>
  <c r="X102" i="33" s="1"/>
  <c r="AQ99" i="1"/>
  <c r="AH101" i="23"/>
  <c r="BI101" i="23" s="1"/>
  <c r="AB101" i="23"/>
  <c r="B102" i="33" s="1"/>
  <c r="F102" i="33" s="1"/>
  <c r="J102" i="33" s="1"/>
  <c r="I101" i="26"/>
  <c r="R101" i="26"/>
  <c r="AB127" i="5"/>
  <c r="M99" i="19" s="1"/>
  <c r="AG100" i="35"/>
  <c r="AP100" i="35"/>
  <c r="AM100" i="35"/>
  <c r="X100" i="35"/>
  <c r="AP101" i="1"/>
  <c r="AT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T99" i="35"/>
  <c r="AV99" i="35" s="1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AU101" i="35" l="1"/>
  <c r="AV101" i="35" s="1"/>
  <c r="Y100" i="35"/>
  <c r="AU100" i="35"/>
  <c r="AT100" i="35"/>
  <c r="U101" i="26"/>
  <c r="U102" i="33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AV100" i="35" l="1"/>
  <c r="DE98" i="18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E92" i="6"/>
  <c r="E91" i="1" l="1"/>
  <c r="AY103" i="1" s="1"/>
  <c r="E91" i="6"/>
  <c r="AY103" i="6" s="1"/>
  <c r="E90" i="6" l="1"/>
  <c r="AY102" i="6" s="1"/>
  <c r="E90" i="1"/>
  <c r="AY102" i="1" s="1"/>
  <c r="E89" i="1"/>
  <c r="AY101" i="1" s="1"/>
  <c r="E89" i="6"/>
  <c r="AY101" i="6" s="1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BK103" i="13" s="1"/>
  <c r="P91" i="13"/>
  <c r="O91" i="13"/>
  <c r="BI103" i="13" s="1"/>
  <c r="N91" i="13"/>
  <c r="BH103" i="13" s="1"/>
  <c r="M91" i="13"/>
  <c r="BG103" i="13" s="1"/>
  <c r="L91" i="13"/>
  <c r="BF103" i="13" s="1"/>
  <c r="K91" i="13"/>
  <c r="BE103" i="13" s="1"/>
  <c r="J91" i="13"/>
  <c r="BD103" i="13" s="1"/>
  <c r="I91" i="13"/>
  <c r="BC103" i="13" s="1"/>
  <c r="H91" i="13"/>
  <c r="BB103" i="13" s="1"/>
  <c r="G91" i="13"/>
  <c r="BA103" i="13" s="1"/>
  <c r="F91" i="13"/>
  <c r="AZ103" i="13" s="1"/>
  <c r="E91" i="13"/>
  <c r="AY103" i="13" s="1"/>
  <c r="D91" i="13"/>
  <c r="AX103" i="13" s="1"/>
  <c r="C91" i="13"/>
  <c r="AW103" i="13" s="1"/>
  <c r="B91" i="13"/>
  <c r="AV103" i="13" s="1"/>
  <c r="AO130" i="17" s="1"/>
  <c r="A91" i="13"/>
  <c r="Q90" i="13"/>
  <c r="BK102" i="13" s="1"/>
  <c r="P90" i="13"/>
  <c r="O90" i="13"/>
  <c r="BI102" i="13" s="1"/>
  <c r="N90" i="13"/>
  <c r="BH102" i="13" s="1"/>
  <c r="M90" i="13"/>
  <c r="BG102" i="13" s="1"/>
  <c r="L90" i="13"/>
  <c r="BF102" i="13" s="1"/>
  <c r="K90" i="13"/>
  <c r="BE102" i="13" s="1"/>
  <c r="J90" i="13"/>
  <c r="BD102" i="13" s="1"/>
  <c r="I90" i="13"/>
  <c r="BC102" i="13" s="1"/>
  <c r="H90" i="13"/>
  <c r="BB102" i="13" s="1"/>
  <c r="G90" i="13"/>
  <c r="BA102" i="13" s="1"/>
  <c r="F90" i="13"/>
  <c r="AZ102" i="13" s="1"/>
  <c r="E90" i="13"/>
  <c r="AY102" i="13" s="1"/>
  <c r="D90" i="13"/>
  <c r="AX102" i="13" s="1"/>
  <c r="C90" i="13"/>
  <c r="AW102" i="13" s="1"/>
  <c r="B90" i="13"/>
  <c r="AV102" i="13" s="1"/>
  <c r="AO129" i="17" s="1"/>
  <c r="A90" i="13"/>
  <c r="Q89" i="13"/>
  <c r="BK101" i="13" s="1"/>
  <c r="P89" i="13"/>
  <c r="O89" i="13"/>
  <c r="BI101" i="13" s="1"/>
  <c r="N89" i="13"/>
  <c r="BH101" i="13" s="1"/>
  <c r="M89" i="13"/>
  <c r="BG101" i="13" s="1"/>
  <c r="L89" i="13"/>
  <c r="BF101" i="13" s="1"/>
  <c r="K89" i="13"/>
  <c r="BE101" i="13" s="1"/>
  <c r="J89" i="13"/>
  <c r="BD101" i="13" s="1"/>
  <c r="I89" i="13"/>
  <c r="BC101" i="13" s="1"/>
  <c r="H89" i="13"/>
  <c r="BB101" i="13" s="1"/>
  <c r="G89" i="13"/>
  <c r="BA101" i="13" s="1"/>
  <c r="F89" i="13"/>
  <c r="AZ101" i="13" s="1"/>
  <c r="E89" i="13"/>
  <c r="AY101" i="13" s="1"/>
  <c r="D89" i="13"/>
  <c r="AX101" i="13" s="1"/>
  <c r="C89" i="13"/>
  <c r="AW101" i="13" s="1"/>
  <c r="B89" i="13"/>
  <c r="AV101" i="13" s="1"/>
  <c r="AO128" i="17" s="1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CE103" i="13" s="1"/>
  <c r="M3" i="13"/>
  <c r="CD103" i="13" s="1"/>
  <c r="L3" i="13"/>
  <c r="CC103" i="13" s="1"/>
  <c r="K3" i="13"/>
  <c r="CB103" i="13" s="1"/>
  <c r="J3" i="13"/>
  <c r="CA103" i="13" s="1"/>
  <c r="I3" i="13"/>
  <c r="BZ103" i="13" s="1"/>
  <c r="H3" i="13"/>
  <c r="BY103" i="13" s="1"/>
  <c r="G3" i="13"/>
  <c r="BX103" i="13" s="1"/>
  <c r="F3" i="13"/>
  <c r="BW103" i="13" s="1"/>
  <c r="E3" i="13"/>
  <c r="D3" i="13"/>
  <c r="BU103" i="13" s="1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BK103" i="12" s="1"/>
  <c r="P91" i="12"/>
  <c r="O91" i="12"/>
  <c r="BI103" i="12" s="1"/>
  <c r="N91" i="12"/>
  <c r="BH103" i="12" s="1"/>
  <c r="M91" i="12"/>
  <c r="BG103" i="12" s="1"/>
  <c r="L91" i="12"/>
  <c r="BF103" i="12" s="1"/>
  <c r="K91" i="12"/>
  <c r="BE103" i="12" s="1"/>
  <c r="J91" i="12"/>
  <c r="BD103" i="12" s="1"/>
  <c r="I91" i="12"/>
  <c r="BC103" i="12" s="1"/>
  <c r="H91" i="12"/>
  <c r="BB103" i="12" s="1"/>
  <c r="G91" i="12"/>
  <c r="BA103" i="12" s="1"/>
  <c r="F91" i="12"/>
  <c r="AZ103" i="12" s="1"/>
  <c r="E91" i="12"/>
  <c r="AY103" i="12" s="1"/>
  <c r="D91" i="12"/>
  <c r="AX103" i="12" s="1"/>
  <c r="C91" i="12"/>
  <c r="AW103" i="12" s="1"/>
  <c r="B91" i="12"/>
  <c r="AV103" i="12" s="1"/>
  <c r="AO130" i="16" s="1"/>
  <c r="A91" i="12"/>
  <c r="Q90" i="12"/>
  <c r="BK102" i="12" s="1"/>
  <c r="P90" i="12"/>
  <c r="O90" i="12"/>
  <c r="BI102" i="12" s="1"/>
  <c r="N90" i="12"/>
  <c r="BH102" i="12" s="1"/>
  <c r="M90" i="12"/>
  <c r="BG102" i="12" s="1"/>
  <c r="L90" i="12"/>
  <c r="BF102" i="12" s="1"/>
  <c r="K90" i="12"/>
  <c r="BE102" i="12" s="1"/>
  <c r="J90" i="12"/>
  <c r="BD102" i="12" s="1"/>
  <c r="I90" i="12"/>
  <c r="BC102" i="12" s="1"/>
  <c r="H90" i="12"/>
  <c r="BB102" i="12" s="1"/>
  <c r="G90" i="12"/>
  <c r="BA102" i="12" s="1"/>
  <c r="F90" i="12"/>
  <c r="AZ102" i="12" s="1"/>
  <c r="E90" i="12"/>
  <c r="AY102" i="12" s="1"/>
  <c r="D90" i="12"/>
  <c r="AX102" i="12" s="1"/>
  <c r="C90" i="12"/>
  <c r="AW102" i="12" s="1"/>
  <c r="B90" i="12"/>
  <c r="AV102" i="12" s="1"/>
  <c r="AO129" i="16" s="1"/>
  <c r="A90" i="12"/>
  <c r="Q89" i="12"/>
  <c r="BK101" i="12" s="1"/>
  <c r="P89" i="12"/>
  <c r="O89" i="12"/>
  <c r="BI101" i="12" s="1"/>
  <c r="N89" i="12"/>
  <c r="BH101" i="12" s="1"/>
  <c r="M89" i="12"/>
  <c r="BG101" i="12" s="1"/>
  <c r="L89" i="12"/>
  <c r="BF101" i="12" s="1"/>
  <c r="K89" i="12"/>
  <c r="BE101" i="12" s="1"/>
  <c r="J89" i="12"/>
  <c r="BD101" i="12" s="1"/>
  <c r="I89" i="12"/>
  <c r="BC101" i="12" s="1"/>
  <c r="H89" i="12"/>
  <c r="BB101" i="12" s="1"/>
  <c r="G89" i="12"/>
  <c r="BA101" i="12" s="1"/>
  <c r="F89" i="12"/>
  <c r="AZ101" i="12" s="1"/>
  <c r="E89" i="12"/>
  <c r="AY101" i="12" s="1"/>
  <c r="D89" i="12"/>
  <c r="AX101" i="12" s="1"/>
  <c r="C89" i="12"/>
  <c r="AW101" i="12" s="1"/>
  <c r="B89" i="12"/>
  <c r="AV101" i="12" s="1"/>
  <c r="AO128" i="16" s="1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CE103" i="12" s="1"/>
  <c r="M3" i="12"/>
  <c r="CD103" i="12" s="1"/>
  <c r="L3" i="12"/>
  <c r="CC103" i="12" s="1"/>
  <c r="K3" i="12"/>
  <c r="CB103" i="12" s="1"/>
  <c r="J3" i="12"/>
  <c r="CA103" i="12" s="1"/>
  <c r="I3" i="12"/>
  <c r="BZ103" i="12" s="1"/>
  <c r="H3" i="12"/>
  <c r="BY103" i="12" s="1"/>
  <c r="G3" i="12"/>
  <c r="BX103" i="12" s="1"/>
  <c r="F3" i="12"/>
  <c r="BW103" i="12" s="1"/>
  <c r="E3" i="12"/>
  <c r="D3" i="12"/>
  <c r="BU103" i="12" s="1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BK103" i="11" s="1"/>
  <c r="P91" i="11"/>
  <c r="O91" i="11"/>
  <c r="BI103" i="11" s="1"/>
  <c r="N91" i="11"/>
  <c r="BH103" i="11" s="1"/>
  <c r="M91" i="11"/>
  <c r="BG103" i="11" s="1"/>
  <c r="L91" i="11"/>
  <c r="BF103" i="11" s="1"/>
  <c r="K91" i="11"/>
  <c r="BE103" i="11" s="1"/>
  <c r="J91" i="11"/>
  <c r="BD103" i="11" s="1"/>
  <c r="I91" i="11"/>
  <c r="BC103" i="11" s="1"/>
  <c r="H91" i="11"/>
  <c r="BB103" i="11" s="1"/>
  <c r="G91" i="11"/>
  <c r="BA103" i="11" s="1"/>
  <c r="F91" i="11"/>
  <c r="AZ103" i="11" s="1"/>
  <c r="E91" i="11"/>
  <c r="AY103" i="11" s="1"/>
  <c r="D91" i="11"/>
  <c r="AX103" i="11" s="1"/>
  <c r="C91" i="11"/>
  <c r="AW103" i="11" s="1"/>
  <c r="B91" i="11"/>
  <c r="AV103" i="11" s="1"/>
  <c r="AO130" i="15" s="1"/>
  <c r="A91" i="11"/>
  <c r="Q90" i="11"/>
  <c r="BK102" i="11" s="1"/>
  <c r="P90" i="11"/>
  <c r="O90" i="11"/>
  <c r="BI102" i="11" s="1"/>
  <c r="N90" i="11"/>
  <c r="BH102" i="11" s="1"/>
  <c r="M90" i="11"/>
  <c r="BG102" i="11" s="1"/>
  <c r="L90" i="11"/>
  <c r="BF102" i="11" s="1"/>
  <c r="K90" i="11"/>
  <c r="BE102" i="11" s="1"/>
  <c r="J90" i="11"/>
  <c r="BD102" i="11" s="1"/>
  <c r="I90" i="11"/>
  <c r="BC102" i="11" s="1"/>
  <c r="H90" i="11"/>
  <c r="BB102" i="11" s="1"/>
  <c r="G90" i="11"/>
  <c r="BA102" i="11" s="1"/>
  <c r="F90" i="11"/>
  <c r="AZ102" i="11" s="1"/>
  <c r="E90" i="11"/>
  <c r="AY102" i="11" s="1"/>
  <c r="D90" i="11"/>
  <c r="AX102" i="11" s="1"/>
  <c r="C90" i="11"/>
  <c r="AW102" i="11" s="1"/>
  <c r="B90" i="11"/>
  <c r="AV102" i="11" s="1"/>
  <c r="AO129" i="15" s="1"/>
  <c r="A90" i="11"/>
  <c r="Q89" i="11"/>
  <c r="BK101" i="11" s="1"/>
  <c r="P89" i="11"/>
  <c r="O89" i="11"/>
  <c r="BI101" i="11" s="1"/>
  <c r="N89" i="11"/>
  <c r="BH101" i="11" s="1"/>
  <c r="M89" i="11"/>
  <c r="BG101" i="11" s="1"/>
  <c r="L89" i="11"/>
  <c r="BF101" i="11" s="1"/>
  <c r="K89" i="11"/>
  <c r="BE101" i="11" s="1"/>
  <c r="J89" i="11"/>
  <c r="BD101" i="11" s="1"/>
  <c r="I89" i="11"/>
  <c r="BC101" i="11" s="1"/>
  <c r="H89" i="11"/>
  <c r="BB101" i="11" s="1"/>
  <c r="G89" i="11"/>
  <c r="BA101" i="11" s="1"/>
  <c r="F89" i="11"/>
  <c r="AZ101" i="11" s="1"/>
  <c r="E89" i="11"/>
  <c r="AY101" i="11" s="1"/>
  <c r="D89" i="11"/>
  <c r="AX101" i="11" s="1"/>
  <c r="C89" i="11"/>
  <c r="AW101" i="11" s="1"/>
  <c r="B89" i="11"/>
  <c r="AV101" i="11" s="1"/>
  <c r="AO128" i="15" s="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CE103" i="11" s="1"/>
  <c r="M3" i="11"/>
  <c r="CD103" i="11" s="1"/>
  <c r="L3" i="11"/>
  <c r="CC103" i="11" s="1"/>
  <c r="K3" i="11"/>
  <c r="CB103" i="11" s="1"/>
  <c r="J3" i="11"/>
  <c r="CA103" i="11" s="1"/>
  <c r="I3" i="11"/>
  <c r="BZ103" i="11" s="1"/>
  <c r="H3" i="11"/>
  <c r="BY103" i="11" s="1"/>
  <c r="G3" i="11"/>
  <c r="BX103" i="11" s="1"/>
  <c r="F3" i="11"/>
  <c r="BW103" i="11" s="1"/>
  <c r="E3" i="11"/>
  <c r="D3" i="11"/>
  <c r="BU103" i="11" s="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BK103" i="10" s="1"/>
  <c r="P91" i="10"/>
  <c r="O91" i="10"/>
  <c r="BI103" i="10" s="1"/>
  <c r="N91" i="10"/>
  <c r="BH103" i="10" s="1"/>
  <c r="M91" i="10"/>
  <c r="BG103" i="10" s="1"/>
  <c r="L91" i="10"/>
  <c r="BF103" i="10" s="1"/>
  <c r="K91" i="10"/>
  <c r="BE103" i="10" s="1"/>
  <c r="J91" i="10"/>
  <c r="BD103" i="10" s="1"/>
  <c r="I91" i="10"/>
  <c r="BC103" i="10" s="1"/>
  <c r="H91" i="10"/>
  <c r="BB103" i="10" s="1"/>
  <c r="G91" i="10"/>
  <c r="BA103" i="10" s="1"/>
  <c r="F91" i="10"/>
  <c r="AZ103" i="10" s="1"/>
  <c r="E91" i="10"/>
  <c r="AY103" i="10" s="1"/>
  <c r="D91" i="10"/>
  <c r="AX103" i="10" s="1"/>
  <c r="C91" i="10"/>
  <c r="AW103" i="10" s="1"/>
  <c r="B91" i="10"/>
  <c r="AV103" i="10" s="1"/>
  <c r="AO130" i="14" s="1"/>
  <c r="A91" i="10"/>
  <c r="Q90" i="10"/>
  <c r="BK102" i="10" s="1"/>
  <c r="P90" i="10"/>
  <c r="O90" i="10"/>
  <c r="BI102" i="10" s="1"/>
  <c r="N90" i="10"/>
  <c r="BH102" i="10" s="1"/>
  <c r="M90" i="10"/>
  <c r="BG102" i="10" s="1"/>
  <c r="L90" i="10"/>
  <c r="BF102" i="10" s="1"/>
  <c r="K90" i="10"/>
  <c r="BE102" i="10" s="1"/>
  <c r="J90" i="10"/>
  <c r="BD102" i="10" s="1"/>
  <c r="I90" i="10"/>
  <c r="BC102" i="10" s="1"/>
  <c r="H90" i="10"/>
  <c r="BB102" i="10" s="1"/>
  <c r="G90" i="10"/>
  <c r="BA102" i="10" s="1"/>
  <c r="F90" i="10"/>
  <c r="AZ102" i="10" s="1"/>
  <c r="E90" i="10"/>
  <c r="AY102" i="10" s="1"/>
  <c r="D90" i="10"/>
  <c r="AX102" i="10" s="1"/>
  <c r="C90" i="10"/>
  <c r="AW102" i="10" s="1"/>
  <c r="B90" i="10"/>
  <c r="AV102" i="10" s="1"/>
  <c r="AO129" i="14" s="1"/>
  <c r="A90" i="10"/>
  <c r="Q89" i="10"/>
  <c r="BK101" i="10" s="1"/>
  <c r="P89" i="10"/>
  <c r="O89" i="10"/>
  <c r="BI101" i="10" s="1"/>
  <c r="N89" i="10"/>
  <c r="BH101" i="10" s="1"/>
  <c r="M89" i="10"/>
  <c r="BG101" i="10" s="1"/>
  <c r="L89" i="10"/>
  <c r="BF101" i="10" s="1"/>
  <c r="K89" i="10"/>
  <c r="BE101" i="10" s="1"/>
  <c r="J89" i="10"/>
  <c r="BD101" i="10" s="1"/>
  <c r="I89" i="10"/>
  <c r="BC101" i="10" s="1"/>
  <c r="H89" i="10"/>
  <c r="BB101" i="10" s="1"/>
  <c r="G89" i="10"/>
  <c r="BA101" i="10" s="1"/>
  <c r="F89" i="10"/>
  <c r="AZ101" i="10" s="1"/>
  <c r="E89" i="10"/>
  <c r="AY101" i="10" s="1"/>
  <c r="D89" i="10"/>
  <c r="AX101" i="10" s="1"/>
  <c r="C89" i="10"/>
  <c r="AW101" i="10" s="1"/>
  <c r="B89" i="10"/>
  <c r="AV101" i="10" s="1"/>
  <c r="AO128" i="14" s="1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CE103" i="10" s="1"/>
  <c r="M3" i="10"/>
  <c r="CD103" i="10" s="1"/>
  <c r="L3" i="10"/>
  <c r="CC103" i="10" s="1"/>
  <c r="K3" i="10"/>
  <c r="CB103" i="10" s="1"/>
  <c r="J3" i="10"/>
  <c r="CA103" i="10" s="1"/>
  <c r="I3" i="10"/>
  <c r="BZ103" i="10" s="1"/>
  <c r="H3" i="10"/>
  <c r="BY103" i="10" s="1"/>
  <c r="G3" i="10"/>
  <c r="BX103" i="10" s="1"/>
  <c r="F3" i="10"/>
  <c r="BW103" i="10" s="1"/>
  <c r="E3" i="10"/>
  <c r="D3" i="10"/>
  <c r="BU103" i="10" s="1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BK103" i="8" s="1"/>
  <c r="P91" i="8"/>
  <c r="O91" i="8"/>
  <c r="BI103" i="8" s="1"/>
  <c r="N91" i="8"/>
  <c r="BH103" i="8" s="1"/>
  <c r="M91" i="8"/>
  <c r="BG103" i="8" s="1"/>
  <c r="L91" i="8"/>
  <c r="BF103" i="8" s="1"/>
  <c r="K91" i="8"/>
  <c r="BE103" i="8" s="1"/>
  <c r="J91" i="8"/>
  <c r="BD103" i="8" s="1"/>
  <c r="I91" i="8"/>
  <c r="BC103" i="8" s="1"/>
  <c r="H91" i="8"/>
  <c r="BB103" i="8" s="1"/>
  <c r="G91" i="8"/>
  <c r="BA103" i="8" s="1"/>
  <c r="F91" i="8"/>
  <c r="AZ103" i="8" s="1"/>
  <c r="E91" i="8"/>
  <c r="AY103" i="8" s="1"/>
  <c r="D91" i="8"/>
  <c r="AX103" i="8" s="1"/>
  <c r="C91" i="8"/>
  <c r="AW103" i="8" s="1"/>
  <c r="B91" i="8"/>
  <c r="AV103" i="8" s="1"/>
  <c r="AO130" i="5" s="1"/>
  <c r="A91" i="8"/>
  <c r="Q90" i="8"/>
  <c r="BK102" i="8" s="1"/>
  <c r="P90" i="8"/>
  <c r="O90" i="8"/>
  <c r="BI102" i="8" s="1"/>
  <c r="N90" i="8"/>
  <c r="BH102" i="8" s="1"/>
  <c r="M90" i="8"/>
  <c r="BG102" i="8" s="1"/>
  <c r="L90" i="8"/>
  <c r="BF102" i="8" s="1"/>
  <c r="K90" i="8"/>
  <c r="BE102" i="8" s="1"/>
  <c r="J90" i="8"/>
  <c r="BD102" i="8" s="1"/>
  <c r="I90" i="8"/>
  <c r="BC102" i="8" s="1"/>
  <c r="H90" i="8"/>
  <c r="BB102" i="8" s="1"/>
  <c r="G90" i="8"/>
  <c r="BA102" i="8" s="1"/>
  <c r="F90" i="8"/>
  <c r="AZ102" i="8" s="1"/>
  <c r="E90" i="8"/>
  <c r="AY102" i="8" s="1"/>
  <c r="D90" i="8"/>
  <c r="AX102" i="8" s="1"/>
  <c r="C90" i="8"/>
  <c r="AW102" i="8" s="1"/>
  <c r="B90" i="8"/>
  <c r="AV102" i="8" s="1"/>
  <c r="AO129" i="5" s="1"/>
  <c r="A90" i="8"/>
  <c r="Q89" i="8"/>
  <c r="BK101" i="8" s="1"/>
  <c r="P89" i="8"/>
  <c r="O89" i="8"/>
  <c r="BI101" i="8" s="1"/>
  <c r="N89" i="8"/>
  <c r="BH101" i="8" s="1"/>
  <c r="M89" i="8"/>
  <c r="BG101" i="8" s="1"/>
  <c r="L89" i="8"/>
  <c r="BF101" i="8" s="1"/>
  <c r="K89" i="8"/>
  <c r="BE101" i="8" s="1"/>
  <c r="J89" i="8"/>
  <c r="BD101" i="8" s="1"/>
  <c r="I89" i="8"/>
  <c r="BC101" i="8" s="1"/>
  <c r="H89" i="8"/>
  <c r="BB101" i="8" s="1"/>
  <c r="G89" i="8"/>
  <c r="BA101" i="8" s="1"/>
  <c r="F89" i="8"/>
  <c r="AZ101" i="8" s="1"/>
  <c r="E89" i="8"/>
  <c r="AY101" i="8" s="1"/>
  <c r="D89" i="8"/>
  <c r="AX101" i="8" s="1"/>
  <c r="C89" i="8"/>
  <c r="AW101" i="8" s="1"/>
  <c r="B89" i="8"/>
  <c r="AV101" i="8" s="1"/>
  <c r="AO128" i="5" s="1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O127" i="5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CE103" i="8" s="1"/>
  <c r="M3" i="8"/>
  <c r="CD103" i="8" s="1"/>
  <c r="L3" i="8"/>
  <c r="CC103" i="8" s="1"/>
  <c r="K3" i="8"/>
  <c r="CB103" i="8" s="1"/>
  <c r="J3" i="8"/>
  <c r="CA103" i="8" s="1"/>
  <c r="I3" i="8"/>
  <c r="BZ103" i="8" s="1"/>
  <c r="H3" i="8"/>
  <c r="BY103" i="8" s="1"/>
  <c r="G3" i="8"/>
  <c r="BX103" i="8" s="1"/>
  <c r="F3" i="8"/>
  <c r="BW103" i="8" s="1"/>
  <c r="E3" i="8"/>
  <c r="D3" i="8"/>
  <c r="BU103" i="8" s="1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BK103" i="6" s="1"/>
  <c r="P91" i="6"/>
  <c r="O91" i="6"/>
  <c r="BI103" i="6" s="1"/>
  <c r="N91" i="6"/>
  <c r="BH103" i="6" s="1"/>
  <c r="M91" i="6"/>
  <c r="BG103" i="6" s="1"/>
  <c r="L91" i="6"/>
  <c r="BF103" i="6" s="1"/>
  <c r="K91" i="6"/>
  <c r="BE103" i="6" s="1"/>
  <c r="J91" i="6"/>
  <c r="BD103" i="6" s="1"/>
  <c r="I91" i="6"/>
  <c r="BC103" i="6" s="1"/>
  <c r="H91" i="6"/>
  <c r="BB103" i="6" s="1"/>
  <c r="G91" i="6"/>
  <c r="BA103" i="6" s="1"/>
  <c r="F91" i="6"/>
  <c r="AZ103" i="6" s="1"/>
  <c r="D91" i="6"/>
  <c r="AX103" i="6" s="1"/>
  <c r="C91" i="6"/>
  <c r="AW103" i="6" s="1"/>
  <c r="B91" i="6"/>
  <c r="AV103" i="6" s="1"/>
  <c r="AO130" i="4" s="1"/>
  <c r="Q90" i="6"/>
  <c r="BK102" i="6" s="1"/>
  <c r="P90" i="6"/>
  <c r="O90" i="6"/>
  <c r="BI102" i="6" s="1"/>
  <c r="N90" i="6"/>
  <c r="BH102" i="6" s="1"/>
  <c r="M90" i="6"/>
  <c r="BG102" i="6" s="1"/>
  <c r="L90" i="6"/>
  <c r="BF102" i="6" s="1"/>
  <c r="K90" i="6"/>
  <c r="BE102" i="6" s="1"/>
  <c r="J90" i="6"/>
  <c r="BD102" i="6" s="1"/>
  <c r="I90" i="6"/>
  <c r="BC102" i="6" s="1"/>
  <c r="H90" i="6"/>
  <c r="BB102" i="6" s="1"/>
  <c r="G90" i="6"/>
  <c r="BA102" i="6" s="1"/>
  <c r="F90" i="6"/>
  <c r="AZ102" i="6" s="1"/>
  <c r="D90" i="6"/>
  <c r="AX102" i="6" s="1"/>
  <c r="C90" i="6"/>
  <c r="AW102" i="6" s="1"/>
  <c r="B90" i="6"/>
  <c r="AV102" i="6" s="1"/>
  <c r="AO129" i="4" s="1"/>
  <c r="Q89" i="6"/>
  <c r="BK101" i="6" s="1"/>
  <c r="P89" i="6"/>
  <c r="O89" i="6"/>
  <c r="BI101" i="6" s="1"/>
  <c r="N89" i="6"/>
  <c r="BH101" i="6" s="1"/>
  <c r="M89" i="6"/>
  <c r="BG101" i="6" s="1"/>
  <c r="L89" i="6"/>
  <c r="BF101" i="6" s="1"/>
  <c r="K89" i="6"/>
  <c r="BE101" i="6" s="1"/>
  <c r="J89" i="6"/>
  <c r="BD101" i="6" s="1"/>
  <c r="I89" i="6"/>
  <c r="BC101" i="6" s="1"/>
  <c r="H89" i="6"/>
  <c r="BB101" i="6" s="1"/>
  <c r="G89" i="6"/>
  <c r="BA101" i="6" s="1"/>
  <c r="F89" i="6"/>
  <c r="AZ101" i="6" s="1"/>
  <c r="D89" i="6"/>
  <c r="AX101" i="6" s="1"/>
  <c r="C89" i="6"/>
  <c r="AW101" i="6" s="1"/>
  <c r="B89" i="6"/>
  <c r="AV101" i="6" s="1"/>
  <c r="AO128" i="4" s="1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CE103" i="6" s="1"/>
  <c r="M3" i="6"/>
  <c r="CD103" i="6" s="1"/>
  <c r="L3" i="6"/>
  <c r="CC103" i="6" s="1"/>
  <c r="K3" i="6"/>
  <c r="CB103" i="6" s="1"/>
  <c r="J3" i="6"/>
  <c r="CA103" i="6" s="1"/>
  <c r="I3" i="6"/>
  <c r="BZ103" i="6" s="1"/>
  <c r="H3" i="6"/>
  <c r="BY103" i="6" s="1"/>
  <c r="G3" i="6"/>
  <c r="BX103" i="6" s="1"/>
  <c r="F3" i="6"/>
  <c r="BW103" i="6" s="1"/>
  <c r="E3" i="6"/>
  <c r="D3" i="6"/>
  <c r="BU103" i="6" s="1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BK103" i="1" s="1"/>
  <c r="P91" i="1"/>
  <c r="O91" i="1"/>
  <c r="BI103" i="1" s="1"/>
  <c r="N91" i="1"/>
  <c r="BH103" i="1" s="1"/>
  <c r="M91" i="1"/>
  <c r="BG103" i="1" s="1"/>
  <c r="L91" i="1"/>
  <c r="BF103" i="1" s="1"/>
  <c r="K91" i="1"/>
  <c r="BE103" i="1" s="1"/>
  <c r="J91" i="1"/>
  <c r="BD103" i="1" s="1"/>
  <c r="I91" i="1"/>
  <c r="BC103" i="1" s="1"/>
  <c r="H91" i="1"/>
  <c r="BB103" i="1" s="1"/>
  <c r="G91" i="1"/>
  <c r="BA103" i="1" s="1"/>
  <c r="F91" i="1"/>
  <c r="AZ103" i="1" s="1"/>
  <c r="D91" i="1"/>
  <c r="AX103" i="1" s="1"/>
  <c r="C91" i="1"/>
  <c r="AW103" i="1" s="1"/>
  <c r="B91" i="1"/>
  <c r="AV103" i="1" s="1"/>
  <c r="A91" i="1"/>
  <c r="Q90" i="1"/>
  <c r="BK102" i="1" s="1"/>
  <c r="P90" i="1"/>
  <c r="O90" i="1"/>
  <c r="BI102" i="1" s="1"/>
  <c r="N90" i="1"/>
  <c r="BH102" i="1" s="1"/>
  <c r="M90" i="1"/>
  <c r="BG102" i="1" s="1"/>
  <c r="L90" i="1"/>
  <c r="BF102" i="1" s="1"/>
  <c r="K90" i="1"/>
  <c r="BE102" i="1" s="1"/>
  <c r="J90" i="1"/>
  <c r="BD102" i="1" s="1"/>
  <c r="I90" i="1"/>
  <c r="BC102" i="1" s="1"/>
  <c r="H90" i="1"/>
  <c r="BB102" i="1" s="1"/>
  <c r="G90" i="1"/>
  <c r="BA102" i="1" s="1"/>
  <c r="F90" i="1"/>
  <c r="AZ102" i="1" s="1"/>
  <c r="D90" i="1"/>
  <c r="AX102" i="1" s="1"/>
  <c r="C90" i="1"/>
  <c r="AW102" i="1" s="1"/>
  <c r="B90" i="1"/>
  <c r="AV102" i="1" s="1"/>
  <c r="A90" i="1"/>
  <c r="Q89" i="1"/>
  <c r="BK101" i="1" s="1"/>
  <c r="P89" i="1"/>
  <c r="O89" i="1"/>
  <c r="BI101" i="1" s="1"/>
  <c r="N89" i="1"/>
  <c r="BH101" i="1" s="1"/>
  <c r="M89" i="1"/>
  <c r="BG101" i="1" s="1"/>
  <c r="L89" i="1"/>
  <c r="BF101" i="1" s="1"/>
  <c r="K89" i="1"/>
  <c r="BE101" i="1" s="1"/>
  <c r="J89" i="1"/>
  <c r="BD101" i="1" s="1"/>
  <c r="I89" i="1"/>
  <c r="BC101" i="1" s="1"/>
  <c r="H89" i="1"/>
  <c r="BB101" i="1" s="1"/>
  <c r="G89" i="1"/>
  <c r="BA101" i="1" s="1"/>
  <c r="F89" i="1"/>
  <c r="AZ101" i="1" s="1"/>
  <c r="D89" i="1"/>
  <c r="AX101" i="1" s="1"/>
  <c r="C89" i="1"/>
  <c r="AW101" i="1" s="1"/>
  <c r="B89" i="1"/>
  <c r="AV101" i="1" s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W103" i="10" l="1"/>
  <c r="U103" i="10"/>
  <c r="T103" i="10"/>
  <c r="BV103" i="10"/>
  <c r="B90" i="35"/>
  <c r="BJ103" i="1"/>
  <c r="T103" i="12"/>
  <c r="U103" i="12"/>
  <c r="W103" i="12"/>
  <c r="BV103" i="12"/>
  <c r="R103" i="8"/>
  <c r="BT103" i="8"/>
  <c r="S103" i="8"/>
  <c r="T90" i="35"/>
  <c r="BJ103" i="13"/>
  <c r="R103" i="10"/>
  <c r="S103" i="10"/>
  <c r="BT103" i="10"/>
  <c r="CF103" i="10" s="1"/>
  <c r="R103" i="6"/>
  <c r="S103" i="6"/>
  <c r="BT103" i="6"/>
  <c r="H90" i="35"/>
  <c r="BJ103" i="8"/>
  <c r="T103" i="13"/>
  <c r="U103" i="13"/>
  <c r="W103" i="13"/>
  <c r="BV103" i="13"/>
  <c r="R103" i="12"/>
  <c r="BT103" i="12"/>
  <c r="S103" i="12"/>
  <c r="Q90" i="35"/>
  <c r="BJ103" i="12"/>
  <c r="CF103" i="6"/>
  <c r="T103" i="8"/>
  <c r="U103" i="8"/>
  <c r="BV103" i="8"/>
  <c r="W103" i="8"/>
  <c r="R103" i="11"/>
  <c r="S103" i="11"/>
  <c r="BT103" i="11"/>
  <c r="CF103" i="11" s="1"/>
  <c r="T103" i="6"/>
  <c r="BV103" i="6"/>
  <c r="W103" i="6"/>
  <c r="U103" i="6"/>
  <c r="N90" i="35"/>
  <c r="BJ103" i="11"/>
  <c r="K90" i="35"/>
  <c r="BJ103" i="10"/>
  <c r="E90" i="35"/>
  <c r="BJ103" i="6"/>
  <c r="W103" i="11"/>
  <c r="T103" i="11"/>
  <c r="BV103" i="11"/>
  <c r="U103" i="11"/>
  <c r="R103" i="13"/>
  <c r="S103" i="13"/>
  <c r="BT103" i="13"/>
  <c r="BX101" i="6"/>
  <c r="BX102" i="6"/>
  <c r="BU101" i="13"/>
  <c r="BU102" i="13"/>
  <c r="BY101" i="6"/>
  <c r="BY102" i="6"/>
  <c r="BZ101" i="8"/>
  <c r="BZ102" i="8"/>
  <c r="BX101" i="11"/>
  <c r="BX102" i="11"/>
  <c r="CE101" i="12"/>
  <c r="CE102" i="12"/>
  <c r="T102" i="13"/>
  <c r="U102" i="13"/>
  <c r="W102" i="13"/>
  <c r="BV102" i="13"/>
  <c r="BZ101" i="6"/>
  <c r="BZ102" i="6"/>
  <c r="CA101" i="8"/>
  <c r="CA102" i="8"/>
  <c r="BY101" i="11"/>
  <c r="BY102" i="11"/>
  <c r="BW101" i="13"/>
  <c r="BW102" i="13"/>
  <c r="BY101" i="8"/>
  <c r="BY102" i="8"/>
  <c r="B89" i="35"/>
  <c r="BJ102" i="1"/>
  <c r="CA101" i="6"/>
  <c r="CA102" i="6"/>
  <c r="CB101" i="8"/>
  <c r="CB102" i="8"/>
  <c r="BZ101" i="11"/>
  <c r="BZ102" i="11"/>
  <c r="BX101" i="13"/>
  <c r="BX102" i="13"/>
  <c r="CB101" i="6"/>
  <c r="CB102" i="6"/>
  <c r="CC101" i="8"/>
  <c r="CC102" i="8"/>
  <c r="S102" i="10"/>
  <c r="R102" i="10"/>
  <c r="BT102" i="10"/>
  <c r="K89" i="35"/>
  <c r="BJ102" i="10"/>
  <c r="CA101" i="11"/>
  <c r="CA102" i="11"/>
  <c r="BY101" i="13"/>
  <c r="BY102" i="13"/>
  <c r="CC101" i="6"/>
  <c r="CC102" i="6"/>
  <c r="CD101" i="8"/>
  <c r="CD102" i="8"/>
  <c r="BU101" i="10"/>
  <c r="BU102" i="10"/>
  <c r="CB101" i="11"/>
  <c r="CB102" i="11"/>
  <c r="BZ101" i="13"/>
  <c r="BZ102" i="13"/>
  <c r="BW101" i="11"/>
  <c r="BW102" i="11"/>
  <c r="CD101" i="6"/>
  <c r="CD102" i="6"/>
  <c r="CE101" i="8"/>
  <c r="CE102" i="8"/>
  <c r="T102" i="10"/>
  <c r="W102" i="10"/>
  <c r="BV102" i="10"/>
  <c r="U102" i="10"/>
  <c r="CC101" i="11"/>
  <c r="CC102" i="11"/>
  <c r="S102" i="12"/>
  <c r="R102" i="12"/>
  <c r="BT102" i="12"/>
  <c r="Q89" i="35"/>
  <c r="BJ102" i="12"/>
  <c r="CA101" i="13"/>
  <c r="CA102" i="13"/>
  <c r="CE101" i="6"/>
  <c r="CE102" i="6"/>
  <c r="BW101" i="10"/>
  <c r="BW102" i="10"/>
  <c r="CD101" i="11"/>
  <c r="CD102" i="11"/>
  <c r="BU101" i="12"/>
  <c r="BU102" i="12"/>
  <c r="CB101" i="13"/>
  <c r="CB102" i="13"/>
  <c r="BX101" i="10"/>
  <c r="BX102" i="10"/>
  <c r="CE101" i="11"/>
  <c r="CE102" i="11"/>
  <c r="T102" i="12"/>
  <c r="W102" i="12"/>
  <c r="U102" i="12"/>
  <c r="BV102" i="12"/>
  <c r="CC101" i="13"/>
  <c r="CC102" i="13"/>
  <c r="BY101" i="10"/>
  <c r="BY102" i="10"/>
  <c r="BW101" i="12"/>
  <c r="BW102" i="12"/>
  <c r="CD101" i="13"/>
  <c r="CD102" i="13"/>
  <c r="BZ101" i="10"/>
  <c r="BZ102" i="10"/>
  <c r="BX101" i="12"/>
  <c r="BX102" i="12"/>
  <c r="CE101" i="13"/>
  <c r="CE102" i="13"/>
  <c r="S102" i="8"/>
  <c r="R102" i="8"/>
  <c r="BT102" i="8"/>
  <c r="H89" i="35"/>
  <c r="BJ102" i="8"/>
  <c r="CA101" i="10"/>
  <c r="CA102" i="10"/>
  <c r="BY101" i="12"/>
  <c r="BY102" i="12"/>
  <c r="R102" i="6"/>
  <c r="S102" i="6"/>
  <c r="BT102" i="6"/>
  <c r="BU101" i="8"/>
  <c r="BU102" i="8"/>
  <c r="CB101" i="10"/>
  <c r="CB102" i="10"/>
  <c r="BZ101" i="12"/>
  <c r="BZ102" i="12"/>
  <c r="E89" i="35"/>
  <c r="BJ102" i="6"/>
  <c r="BU101" i="6"/>
  <c r="BU102" i="6"/>
  <c r="T102" i="8"/>
  <c r="U102" i="8"/>
  <c r="W102" i="8"/>
  <c r="BV102" i="8"/>
  <c r="CC101" i="10"/>
  <c r="CC102" i="10"/>
  <c r="R102" i="11"/>
  <c r="S102" i="11"/>
  <c r="BT102" i="11"/>
  <c r="N89" i="35"/>
  <c r="BJ102" i="11"/>
  <c r="CA101" i="12"/>
  <c r="CA102" i="12"/>
  <c r="T102" i="6"/>
  <c r="U102" i="6"/>
  <c r="W102" i="6"/>
  <c r="BV102" i="6"/>
  <c r="BW101" i="8"/>
  <c r="BW102" i="8"/>
  <c r="CD101" i="10"/>
  <c r="CD102" i="10"/>
  <c r="BU101" i="11"/>
  <c r="BU102" i="11"/>
  <c r="CB101" i="12"/>
  <c r="CB102" i="12"/>
  <c r="CD101" i="12"/>
  <c r="CD102" i="12"/>
  <c r="BW101" i="6"/>
  <c r="BW102" i="6"/>
  <c r="BX101" i="8"/>
  <c r="BX102" i="8"/>
  <c r="CE101" i="10"/>
  <c r="CE102" i="10"/>
  <c r="U102" i="11"/>
  <c r="T102" i="11"/>
  <c r="W102" i="11"/>
  <c r="BV102" i="11"/>
  <c r="CC101" i="12"/>
  <c r="CC102" i="12"/>
  <c r="S102" i="13"/>
  <c r="R102" i="13"/>
  <c r="BT102" i="13"/>
  <c r="T89" i="35"/>
  <c r="AP90" i="35" s="1"/>
  <c r="BJ102" i="13"/>
  <c r="K88" i="35"/>
  <c r="BJ101" i="10"/>
  <c r="S101" i="10"/>
  <c r="R101" i="10"/>
  <c r="BT101" i="10"/>
  <c r="Q88" i="35"/>
  <c r="BJ101" i="12"/>
  <c r="T101" i="10"/>
  <c r="W101" i="10"/>
  <c r="U101" i="10"/>
  <c r="BV101" i="10"/>
  <c r="R101" i="12"/>
  <c r="S101" i="12"/>
  <c r="BT101" i="12"/>
  <c r="E88" i="35"/>
  <c r="BJ101" i="6"/>
  <c r="T101" i="13"/>
  <c r="U101" i="13"/>
  <c r="W101" i="13"/>
  <c r="BV101" i="13"/>
  <c r="T101" i="12"/>
  <c r="U101" i="12"/>
  <c r="W101" i="12"/>
  <c r="BV101" i="12"/>
  <c r="H88" i="35"/>
  <c r="BJ101" i="8"/>
  <c r="R101" i="8"/>
  <c r="S101" i="8"/>
  <c r="BT101" i="8"/>
  <c r="BV101" i="8"/>
  <c r="T101" i="8"/>
  <c r="W101" i="8"/>
  <c r="U101" i="8"/>
  <c r="R101" i="11"/>
  <c r="S101" i="11"/>
  <c r="BT101" i="11"/>
  <c r="R101" i="6"/>
  <c r="S101" i="6"/>
  <c r="BT101" i="6"/>
  <c r="N88" i="35"/>
  <c r="BJ101" i="11"/>
  <c r="W101" i="6"/>
  <c r="BV101" i="6"/>
  <c r="T101" i="6"/>
  <c r="U101" i="6"/>
  <c r="T88" i="35"/>
  <c r="BJ101" i="13"/>
  <c r="B88" i="35"/>
  <c r="BJ101" i="1"/>
  <c r="U101" i="11"/>
  <c r="W101" i="11"/>
  <c r="BV101" i="11"/>
  <c r="T101" i="11"/>
  <c r="R101" i="13"/>
  <c r="BT101" i="13"/>
  <c r="S101" i="13"/>
  <c r="BX100" i="6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BJ100" i="6"/>
  <c r="CA100" i="8"/>
  <c r="CA99" i="8"/>
  <c r="K87" i="35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W98" i="12"/>
  <c r="AT99" i="12" s="1"/>
  <c r="U98" i="12"/>
  <c r="T98" i="12"/>
  <c r="AQ99" i="12" s="1"/>
  <c r="R98" i="6"/>
  <c r="S98" i="6"/>
  <c r="F97" i="35" s="1"/>
  <c r="W98" i="11"/>
  <c r="T98" i="11"/>
  <c r="U98" i="11"/>
  <c r="R98" i="13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J5" i="35"/>
  <c r="AP5" i="35"/>
  <c r="AG5" i="35"/>
  <c r="H4" i="35"/>
  <c r="AD5" i="35" s="1"/>
  <c r="E4" i="35"/>
  <c r="AA5" i="35" s="1"/>
  <c r="B4" i="35"/>
  <c r="X5" i="35" s="1"/>
  <c r="U102" i="35" l="1"/>
  <c r="AP103" i="13"/>
  <c r="AQ103" i="13"/>
  <c r="AO103" i="10"/>
  <c r="AO103" i="13"/>
  <c r="O102" i="35"/>
  <c r="AK102" i="35" s="1"/>
  <c r="AP103" i="11"/>
  <c r="AR103" i="11"/>
  <c r="AO103" i="11"/>
  <c r="AT103" i="8"/>
  <c r="I102" i="35"/>
  <c r="AP103" i="8"/>
  <c r="AQ103" i="11"/>
  <c r="F102" i="35"/>
  <c r="AB102" i="35" s="1"/>
  <c r="AP103" i="6"/>
  <c r="CF103" i="8"/>
  <c r="AT103" i="11"/>
  <c r="AR103" i="8"/>
  <c r="AO103" i="6"/>
  <c r="AO103" i="8"/>
  <c r="AQ103" i="8"/>
  <c r="AT103" i="12"/>
  <c r="AR103" i="12"/>
  <c r="AQ103" i="12"/>
  <c r="R102" i="35"/>
  <c r="AP103" i="12"/>
  <c r="CF103" i="12"/>
  <c r="AR103" i="6"/>
  <c r="AO103" i="12"/>
  <c r="AT103" i="6"/>
  <c r="AQ103" i="10"/>
  <c r="AT103" i="13"/>
  <c r="AR103" i="10"/>
  <c r="CF103" i="13"/>
  <c r="AQ103" i="6"/>
  <c r="AR103" i="13"/>
  <c r="AP103" i="10"/>
  <c r="L102" i="35"/>
  <c r="AT103" i="10"/>
  <c r="AA87" i="35"/>
  <c r="AA88" i="35"/>
  <c r="AP89" i="35"/>
  <c r="AA89" i="35"/>
  <c r="AR99" i="12"/>
  <c r="AT99" i="13"/>
  <c r="AO99" i="12"/>
  <c r="AR102" i="11"/>
  <c r="AR102" i="8"/>
  <c r="AQ102" i="8"/>
  <c r="AR102" i="12"/>
  <c r="AT102" i="13"/>
  <c r="AT102" i="6"/>
  <c r="AT102" i="12"/>
  <c r="AR102" i="13"/>
  <c r="AR102" i="6"/>
  <c r="AQ102" i="12"/>
  <c r="AQ102" i="13"/>
  <c r="AQ102" i="6"/>
  <c r="CF102" i="8"/>
  <c r="CF102" i="10"/>
  <c r="AO102" i="8"/>
  <c r="CF102" i="12"/>
  <c r="AO102" i="10"/>
  <c r="I101" i="35"/>
  <c r="AP102" i="8"/>
  <c r="AO102" i="12"/>
  <c r="AP102" i="10"/>
  <c r="L101" i="35"/>
  <c r="CF101" i="12"/>
  <c r="AP102" i="12"/>
  <c r="R101" i="35"/>
  <c r="AM86" i="35"/>
  <c r="AO99" i="13"/>
  <c r="AO102" i="13"/>
  <c r="CF102" i="11"/>
  <c r="AP102" i="13"/>
  <c r="U101" i="35"/>
  <c r="O101" i="35"/>
  <c r="AP102" i="11"/>
  <c r="AO102" i="11"/>
  <c r="AR102" i="10"/>
  <c r="CF102" i="6"/>
  <c r="CF102" i="13"/>
  <c r="F101" i="35"/>
  <c r="AP102" i="6"/>
  <c r="AT102" i="10"/>
  <c r="AT102" i="11"/>
  <c r="AO102" i="6"/>
  <c r="AQ102" i="10"/>
  <c r="CF101" i="13"/>
  <c r="AQ102" i="11"/>
  <c r="AT102" i="8"/>
  <c r="AR101" i="6"/>
  <c r="CF101" i="8"/>
  <c r="AQ101" i="6"/>
  <c r="I100" i="35"/>
  <c r="AP101" i="8"/>
  <c r="AO101" i="8"/>
  <c r="R100" i="35"/>
  <c r="AP101" i="12"/>
  <c r="AT101" i="6"/>
  <c r="AO101" i="12"/>
  <c r="U100" i="35"/>
  <c r="AP101" i="13"/>
  <c r="AR101" i="10"/>
  <c r="CF101" i="6"/>
  <c r="AT101" i="10"/>
  <c r="AO101" i="13"/>
  <c r="F100" i="35"/>
  <c r="AP101" i="6"/>
  <c r="AQ101" i="10"/>
  <c r="AQ101" i="11"/>
  <c r="AO101" i="6"/>
  <c r="AT101" i="12"/>
  <c r="CF101" i="11"/>
  <c r="AR101" i="12"/>
  <c r="AG86" i="35"/>
  <c r="AP87" i="35"/>
  <c r="AJ87" i="35"/>
  <c r="AT101" i="11"/>
  <c r="O100" i="35"/>
  <c r="AP101" i="11"/>
  <c r="AQ101" i="12"/>
  <c r="CF101" i="10"/>
  <c r="AR101" i="11"/>
  <c r="AO101" i="11"/>
  <c r="AO101" i="10"/>
  <c r="AD86" i="35"/>
  <c r="AR101" i="8"/>
  <c r="AT101" i="13"/>
  <c r="L100" i="35"/>
  <c r="AP101" i="10"/>
  <c r="AT101" i="8"/>
  <c r="AR101" i="13"/>
  <c r="AQ101" i="8"/>
  <c r="AQ101" i="13"/>
  <c r="AQ100" i="11"/>
  <c r="AO99" i="11"/>
  <c r="CF100" i="12"/>
  <c r="AT100" i="11"/>
  <c r="AJ86" i="35"/>
  <c r="AR100" i="11"/>
  <c r="AR100" i="6"/>
  <c r="AO100" i="11"/>
  <c r="AQ100" i="12"/>
  <c r="R99" i="35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BF102" i="35" l="1"/>
  <c r="BG102" i="35"/>
  <c r="AN102" i="35"/>
  <c r="AN101" i="35"/>
  <c r="BI101" i="35" s="1"/>
  <c r="BK101" i="35" s="1"/>
  <c r="AE102" i="35"/>
  <c r="AH102" i="35"/>
  <c r="AX102" i="35"/>
  <c r="AW102" i="35"/>
  <c r="AY102" i="35" s="1"/>
  <c r="AQ102" i="35"/>
  <c r="AQ34" i="36"/>
  <c r="AH101" i="35"/>
  <c r="BC101" i="35" s="1"/>
  <c r="AR116" i="36"/>
  <c r="AK101" i="35"/>
  <c r="BG101" i="35" s="1"/>
  <c r="AB100" i="35"/>
  <c r="AX100" i="35" s="1"/>
  <c r="AB101" i="35"/>
  <c r="BJ101" i="35"/>
  <c r="AN100" i="35"/>
  <c r="BJ100" i="35" s="1"/>
  <c r="AQ101" i="35"/>
  <c r="AE101" i="35"/>
  <c r="AE100" i="35"/>
  <c r="AN99" i="35"/>
  <c r="BJ99" i="35" s="1"/>
  <c r="AQ99" i="35"/>
  <c r="BL99" i="35" s="1"/>
  <c r="AQ100" i="35"/>
  <c r="AK100" i="35"/>
  <c r="AH100" i="35"/>
  <c r="BD98" i="35"/>
  <c r="BC98" i="35"/>
  <c r="AK99" i="35"/>
  <c r="AK98" i="35"/>
  <c r="AQ98" i="35"/>
  <c r="AB99" i="35"/>
  <c r="AE99" i="35"/>
  <c r="BA98" i="35"/>
  <c r="AZ98" i="35"/>
  <c r="AW98" i="35"/>
  <c r="AX98" i="35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E111" i="32" a="1"/>
  <c r="F111" i="32" a="1"/>
  <c r="I111" i="32" a="1"/>
  <c r="H111" i="32" a="1"/>
  <c r="D111" i="32" a="1"/>
  <c r="G111" i="32" a="1"/>
  <c r="BD102" i="35" l="1"/>
  <c r="BC102" i="35"/>
  <c r="BE102" i="35" s="1"/>
  <c r="BM102" i="35"/>
  <c r="BL102" i="35"/>
  <c r="BN102" i="35" s="1"/>
  <c r="BF101" i="35"/>
  <c r="BH101" i="35" s="1"/>
  <c r="AZ102" i="35"/>
  <c r="BA102" i="35"/>
  <c r="BM99" i="35"/>
  <c r="BD101" i="35"/>
  <c r="BE101" i="35" s="1"/>
  <c r="BJ102" i="35"/>
  <c r="BI102" i="35"/>
  <c r="BK102" i="35" s="1"/>
  <c r="AW100" i="35"/>
  <c r="AY100" i="35" s="1"/>
  <c r="BH102" i="35"/>
  <c r="BE98" i="35"/>
  <c r="BB98" i="35"/>
  <c r="BI100" i="35"/>
  <c r="BK100" i="35" s="1"/>
  <c r="AZ101" i="35"/>
  <c r="BA101" i="35"/>
  <c r="BL101" i="35"/>
  <c r="BM101" i="35"/>
  <c r="BI99" i="35"/>
  <c r="BK99" i="35" s="1"/>
  <c r="AX101" i="35"/>
  <c r="AW101" i="35"/>
  <c r="BL100" i="35"/>
  <c r="BM100" i="35"/>
  <c r="BG100" i="35"/>
  <c r="BF100" i="35"/>
  <c r="AZ100" i="35"/>
  <c r="BA100" i="35"/>
  <c r="BC100" i="35"/>
  <c r="BD100" i="35"/>
  <c r="BJ98" i="35"/>
  <c r="BI98" i="35"/>
  <c r="AY98" i="35"/>
  <c r="BA99" i="35"/>
  <c r="AZ99" i="35"/>
  <c r="AW99" i="35"/>
  <c r="AX99" i="35"/>
  <c r="BM98" i="35"/>
  <c r="BL98" i="35"/>
  <c r="BN98" i="35" s="1"/>
  <c r="BF98" i="35"/>
  <c r="BG98" i="35"/>
  <c r="BG99" i="35"/>
  <c r="BF99" i="35"/>
  <c r="BN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BH100" i="35" l="1"/>
  <c r="BB102" i="35"/>
  <c r="BB99" i="35"/>
  <c r="AY101" i="35"/>
  <c r="BE100" i="35"/>
  <c r="BH99" i="35"/>
  <c r="AY99" i="35"/>
  <c r="BN101" i="35"/>
  <c r="BB101" i="35"/>
  <c r="BB100" i="35"/>
  <c r="BN100" i="35"/>
  <c r="BK98" i="35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D110" i="32" a="1"/>
  <c r="F110" i="32" a="1"/>
  <c r="I110" i="32" a="1"/>
  <c r="E110" i="32" a="1"/>
  <c r="H110" i="32" a="1"/>
  <c r="G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M15" i="17" l="1"/>
  <c r="I16" i="17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K7" i="16" s="1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K12" i="15" s="1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L9" i="15" s="1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I12" i="17" s="1"/>
  <c r="J15" i="17"/>
  <c r="K15" i="17"/>
  <c r="N15" i="17"/>
  <c r="O15" i="17"/>
  <c r="P15" i="17"/>
  <c r="M6" i="17"/>
  <c r="M7" i="17"/>
  <c r="M8" i="17"/>
  <c r="M5" i="17"/>
  <c r="M9" i="17"/>
  <c r="M10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O15" i="16"/>
  <c r="P15" i="16"/>
  <c r="G8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O15" i="15"/>
  <c r="P15" i="15"/>
  <c r="N8" i="15"/>
  <c r="M15" i="15"/>
  <c r="N6" i="15"/>
  <c r="H31" i="15"/>
  <c r="N5" i="15"/>
  <c r="N4" i="15"/>
  <c r="N12" i="15"/>
  <c r="F15" i="15"/>
  <c r="N3" i="15"/>
  <c r="N11" i="15"/>
  <c r="J4" i="14"/>
  <c r="L10" i="14"/>
  <c r="L9" i="14"/>
  <c r="N9" i="14"/>
  <c r="N8" i="14"/>
  <c r="M15" i="14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J3" i="14"/>
  <c r="J8" i="14"/>
  <c r="L3" i="14"/>
  <c r="L8" i="14"/>
  <c r="J7" i="14"/>
  <c r="J12" i="14"/>
  <c r="L7" i="14"/>
  <c r="J6" i="14"/>
  <c r="L12" i="14"/>
  <c r="N7" i="14"/>
  <c r="J11" i="14"/>
  <c r="L6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N4" i="14" l="1"/>
  <c r="M5" i="14"/>
  <c r="N12" i="14"/>
  <c r="N3" i="14"/>
  <c r="N10" i="14"/>
  <c r="N5" i="14"/>
  <c r="P9" i="15"/>
  <c r="M11" i="17"/>
  <c r="J3" i="17"/>
  <c r="I11" i="17"/>
  <c r="K11" i="17"/>
  <c r="J12" i="17"/>
  <c r="I10" i="17"/>
  <c r="I8" i="17"/>
  <c r="I3" i="17"/>
  <c r="I9" i="17"/>
  <c r="I7" i="17"/>
  <c r="I6" i="17"/>
  <c r="I5" i="17"/>
  <c r="I4" i="17"/>
  <c r="K10" i="16"/>
  <c r="K5" i="15"/>
  <c r="K11" i="16"/>
  <c r="L12" i="15"/>
  <c r="K6" i="15"/>
  <c r="K9" i="16"/>
  <c r="K8" i="15"/>
  <c r="K9" i="15"/>
  <c r="K8" i="16"/>
  <c r="L6" i="15"/>
  <c r="K12" i="16"/>
  <c r="K4" i="15"/>
  <c r="K7" i="15"/>
  <c r="K11" i="15"/>
  <c r="L3" i="15"/>
  <c r="K10" i="15"/>
  <c r="L7" i="15"/>
  <c r="L11" i="15"/>
  <c r="K3" i="15"/>
  <c r="L10" i="15"/>
  <c r="L5" i="15"/>
  <c r="AO97" i="1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J5" i="15"/>
  <c r="J4" i="15"/>
  <c r="J4" i="17"/>
  <c r="P11" i="16"/>
  <c r="G7" i="1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I130" i="15" l="1" a="1"/>
  <c r="I130" i="15" s="1"/>
  <c r="L130" i="14" a="1"/>
  <c r="L130" i="14" s="1"/>
  <c r="K130" i="17" a="1"/>
  <c r="K130" i="17" s="1"/>
  <c r="F130" i="14" a="1"/>
  <c r="F130" i="14" s="1"/>
  <c r="G130" i="14" a="1"/>
  <c r="G130" i="14" s="1"/>
  <c r="I130" i="16" a="1"/>
  <c r="I130" i="16" s="1"/>
  <c r="N130" i="14" a="1"/>
  <c r="N130" i="14" s="1"/>
  <c r="L130" i="16" a="1"/>
  <c r="L130" i="16" s="1"/>
  <c r="H130" i="17" a="1"/>
  <c r="H130" i="17" s="1"/>
  <c r="L130" i="15" a="1"/>
  <c r="L130" i="15" s="1"/>
  <c r="H130" i="14" a="1"/>
  <c r="H130" i="14" s="1"/>
  <c r="J130" i="17" a="1"/>
  <c r="J130" i="17" s="1"/>
  <c r="K130" i="16" a="1"/>
  <c r="K130" i="16" s="1"/>
  <c r="G130" i="17" a="1"/>
  <c r="G130" i="17" s="1"/>
  <c r="H130" i="15" a="1"/>
  <c r="H130" i="15" s="1"/>
  <c r="E130" i="15" a="1"/>
  <c r="E130" i="15" s="1"/>
  <c r="J130" i="16" a="1"/>
  <c r="J130" i="16" s="1"/>
  <c r="BC97" i="35"/>
  <c r="BE97" i="35" s="1"/>
  <c r="BA97" i="35"/>
  <c r="BB97" i="35" s="1"/>
  <c r="BF97" i="35"/>
  <c r="BH97" i="35" s="1"/>
  <c r="BL97" i="35"/>
  <c r="BN97" i="35" s="1"/>
  <c r="BI97" i="35"/>
  <c r="BK97" i="35" s="1"/>
  <c r="AK96" i="35"/>
  <c r="BF96" i="35" s="1"/>
  <c r="AN96" i="35"/>
  <c r="BJ96" i="35" s="1"/>
  <c r="AE96" i="35"/>
  <c r="BA96" i="35" s="1"/>
  <c r="AH96" i="35"/>
  <c r="BC96" i="35" s="1"/>
  <c r="AW97" i="35"/>
  <c r="AY97" i="35" s="1"/>
  <c r="AB96" i="35"/>
  <c r="AW96" i="35" s="1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AH103" i="18" a="1"/>
  <c r="AN96" i="18" a="1"/>
  <c r="AX96" i="18" a="1"/>
  <c r="BR96" i="18" a="1"/>
  <c r="AJ96" i="18" a="1"/>
  <c r="BP103" i="18" a="1"/>
  <c r="AB96" i="18" a="1"/>
  <c r="AI96" i="18" a="1"/>
  <c r="M97" i="18" a="1"/>
  <c r="AW96" i="18" a="1"/>
  <c r="Z103" i="18" a="1"/>
  <c r="AP96" i="18" a="1"/>
  <c r="S103" i="18" a="1"/>
  <c r="V96" i="18" a="1"/>
  <c r="BJ98" i="18" a="1"/>
  <c r="AX103" i="18" a="1"/>
  <c r="H96" i="18" a="1"/>
  <c r="BB103" i="18" a="1"/>
  <c r="BK96" i="18" a="1"/>
  <c r="AI103" i="18" a="1"/>
  <c r="BE96" i="18" a="1"/>
  <c r="N96" i="18" a="1"/>
  <c r="BP96" i="18" a="1"/>
  <c r="BS96" i="18" a="1"/>
  <c r="AP103" i="18" a="1"/>
  <c r="L96" i="18" a="1"/>
  <c r="BC103" i="18" a="1"/>
  <c r="Z96" i="18" a="1"/>
  <c r="BD96" i="18" a="1"/>
  <c r="AQ103" i="18" a="1"/>
  <c r="F97" i="18" a="1"/>
  <c r="AA103" i="18" a="1"/>
  <c r="AG96" i="18" a="1"/>
  <c r="F103" i="18" a="1"/>
  <c r="AC96" i="18" a="1"/>
  <c r="T97" i="18" a="1"/>
  <c r="BD103" i="18" a="1"/>
  <c r="AH96" i="18" a="1"/>
  <c r="L103" i="18" a="1"/>
  <c r="AW103" i="18" a="1"/>
  <c r="U96" i="18" a="1"/>
  <c r="V103" i="18" a="1"/>
  <c r="AQ96" i="18" a="1"/>
  <c r="AC103" i="18" a="1"/>
  <c r="BL96" i="18" a="1"/>
  <c r="O96" i="18" a="1"/>
  <c r="AC103" i="18" l="1"/>
  <c r="V103" i="18"/>
  <c r="AW103" i="18"/>
  <c r="L103" i="18"/>
  <c r="BD103" i="18"/>
  <c r="F103" i="18"/>
  <c r="AA103" i="18"/>
  <c r="AQ103" i="18"/>
  <c r="BC103" i="18"/>
  <c r="AP103" i="18"/>
  <c r="AI103" i="18"/>
  <c r="BB103" i="18"/>
  <c r="AX103" i="18"/>
  <c r="S103" i="18"/>
  <c r="Z103" i="18"/>
  <c r="BP103" i="18"/>
  <c r="AH103" i="18"/>
  <c r="E130" i="17" a="1"/>
  <c r="E130" i="17" s="1"/>
  <c r="S130" i="17"/>
  <c r="W130" i="16"/>
  <c r="R130" i="14"/>
  <c r="X130" i="16"/>
  <c r="N130" i="17" a="1"/>
  <c r="N130" i="17" s="1"/>
  <c r="J130" i="15" a="1"/>
  <c r="J130" i="15" s="1"/>
  <c r="K130" i="14" a="1"/>
  <c r="K130" i="14" s="1"/>
  <c r="AT130" i="15"/>
  <c r="L130" i="5" a="1"/>
  <c r="L130" i="5" s="1"/>
  <c r="V130" i="17"/>
  <c r="G130" i="16" a="1"/>
  <c r="G130" i="16" s="1"/>
  <c r="L130" i="17" a="1"/>
  <c r="L130" i="17" s="1"/>
  <c r="N130" i="16" a="1"/>
  <c r="N130" i="16" s="1"/>
  <c r="N130" i="15" a="1"/>
  <c r="N130" i="15" s="1"/>
  <c r="I130" i="17" a="1"/>
  <c r="I130" i="17" s="1"/>
  <c r="M130" i="15" a="1"/>
  <c r="M130" i="15" s="1"/>
  <c r="F130" i="17" a="1"/>
  <c r="F130" i="17" s="1"/>
  <c r="F130" i="16" a="1"/>
  <c r="F130" i="16" s="1"/>
  <c r="M130" i="16" a="1"/>
  <c r="M130" i="16" s="1"/>
  <c r="E130" i="14" a="1"/>
  <c r="E130" i="14" s="1"/>
  <c r="E130" i="16" a="1"/>
  <c r="E130" i="16" s="1"/>
  <c r="I130" i="14" a="1"/>
  <c r="I130" i="14" s="1"/>
  <c r="M130" i="17" a="1"/>
  <c r="M130" i="17" s="1"/>
  <c r="J130" i="14" a="1"/>
  <c r="J130" i="14" s="1"/>
  <c r="F130" i="5" a="1"/>
  <c r="F130" i="5" s="1"/>
  <c r="F130" i="15" a="1"/>
  <c r="F130" i="15" s="1"/>
  <c r="K130" i="15" a="1"/>
  <c r="K130" i="15" s="1"/>
  <c r="AU130" i="14"/>
  <c r="G130" i="15" a="1"/>
  <c r="G130" i="15" s="1"/>
  <c r="H130" i="16" a="1"/>
  <c r="H130" i="16" s="1"/>
  <c r="M130" i="14" a="1"/>
  <c r="M130" i="14" s="1"/>
  <c r="I129" i="14" a="1"/>
  <c r="I129" i="14" s="1"/>
  <c r="N129" i="14" a="1"/>
  <c r="N129" i="14" s="1"/>
  <c r="Z130" i="14" s="1"/>
  <c r="T102" i="19" s="1"/>
  <c r="J129" i="16" a="1"/>
  <c r="J129" i="16" s="1"/>
  <c r="V130" i="16" s="1"/>
  <c r="I129" i="15" a="1"/>
  <c r="I129" i="15" s="1"/>
  <c r="U130" i="15" s="1"/>
  <c r="E129" i="17" a="1"/>
  <c r="E129" i="17" s="1"/>
  <c r="G128" i="16" a="1"/>
  <c r="G128" i="16" s="1"/>
  <c r="K129" i="14" a="1"/>
  <c r="K129" i="14" s="1"/>
  <c r="G128" i="14" a="1"/>
  <c r="G128" i="14" s="1"/>
  <c r="J129" i="14" a="1"/>
  <c r="J129" i="14" s="1"/>
  <c r="H129" i="16" a="1"/>
  <c r="H129" i="16" s="1"/>
  <c r="K129" i="17" a="1"/>
  <c r="K129" i="17" s="1"/>
  <c r="W130" i="17" s="1"/>
  <c r="J128" i="16" a="1"/>
  <c r="J128" i="16" s="1"/>
  <c r="I129" i="17" a="1"/>
  <c r="I129" i="17" s="1"/>
  <c r="M129" i="16" a="1"/>
  <c r="M129" i="16" s="1"/>
  <c r="F129" i="15" a="1"/>
  <c r="F129" i="15" s="1"/>
  <c r="J128" i="17" a="1"/>
  <c r="J128" i="17" s="1"/>
  <c r="J129" i="15" a="1"/>
  <c r="J129" i="15" s="1"/>
  <c r="I129" i="16" a="1"/>
  <c r="I129" i="16" s="1"/>
  <c r="U130" i="16" s="1"/>
  <c r="N129" i="17" a="1"/>
  <c r="N129" i="17" s="1"/>
  <c r="N128" i="14" a="1"/>
  <c r="N128" i="14" s="1"/>
  <c r="Z129" i="14" s="1"/>
  <c r="T101" i="19" s="1"/>
  <c r="F129" i="14" a="1"/>
  <c r="F129" i="14" s="1"/>
  <c r="N129" i="15" a="1"/>
  <c r="N129" i="15" s="1"/>
  <c r="AU129" i="14"/>
  <c r="F128" i="14" a="1"/>
  <c r="F128" i="14" s="1"/>
  <c r="L129" i="17" a="1"/>
  <c r="L129" i="17" s="1"/>
  <c r="F129" i="17" a="1"/>
  <c r="F129" i="17" s="1"/>
  <c r="L128" i="16" a="1"/>
  <c r="L128" i="16" s="1"/>
  <c r="J129" i="17" a="1"/>
  <c r="J129" i="17" s="1"/>
  <c r="G129" i="14" a="1"/>
  <c r="G129" i="14" s="1"/>
  <c r="S130" i="14" s="1"/>
  <c r="G129" i="16" a="1"/>
  <c r="G129" i="16" s="1"/>
  <c r="M128" i="15" a="1"/>
  <c r="M128" i="15" s="1"/>
  <c r="E129" i="16" a="1"/>
  <c r="E129" i="16" s="1"/>
  <c r="E129" i="15" a="1"/>
  <c r="E129" i="15" s="1"/>
  <c r="Q130" i="15" s="1"/>
  <c r="E128" i="14" a="1"/>
  <c r="E128" i="14" s="1"/>
  <c r="AT128" i="14" s="1"/>
  <c r="F129" i="16" a="1"/>
  <c r="F129" i="16" s="1"/>
  <c r="L129" i="14" a="1"/>
  <c r="L129" i="14" s="1"/>
  <c r="X130" i="14" s="1"/>
  <c r="H129" i="15" a="1"/>
  <c r="H129" i="15" s="1"/>
  <c r="T130" i="15" s="1"/>
  <c r="H101" i="22"/>
  <c r="AT129" i="17"/>
  <c r="N128" i="17" a="1"/>
  <c r="N128" i="17" s="1"/>
  <c r="AU128" i="17" s="1"/>
  <c r="M128" i="17" a="1"/>
  <c r="M128" i="17" s="1"/>
  <c r="M129" i="15" a="1"/>
  <c r="M129" i="15" s="1"/>
  <c r="G129" i="17" a="1"/>
  <c r="G129" i="17" s="1"/>
  <c r="M128" i="16" a="1"/>
  <c r="M128" i="16" s="1"/>
  <c r="E129" i="14" a="1"/>
  <c r="E129" i="14" s="1"/>
  <c r="K129" i="16" a="1"/>
  <c r="K129" i="16" s="1"/>
  <c r="I128" i="15" a="1"/>
  <c r="I128" i="15" s="1"/>
  <c r="N129" i="16" a="1"/>
  <c r="N129" i="16" s="1"/>
  <c r="M129" i="17" a="1"/>
  <c r="M129" i="17" s="1"/>
  <c r="G129" i="15" a="1"/>
  <c r="G129" i="15" s="1"/>
  <c r="H129" i="14" a="1"/>
  <c r="H129" i="14" s="1"/>
  <c r="T130" i="14" s="1"/>
  <c r="K129" i="15" a="1"/>
  <c r="K129" i="15" s="1"/>
  <c r="H129" i="17" a="1"/>
  <c r="H129" i="17" s="1"/>
  <c r="T130" i="17" s="1"/>
  <c r="L129" i="15" a="1"/>
  <c r="L129" i="15" s="1"/>
  <c r="X130" i="15" s="1"/>
  <c r="M129" i="14" a="1"/>
  <c r="M129" i="14" s="1"/>
  <c r="L129" i="16" a="1"/>
  <c r="L129" i="16" s="1"/>
  <c r="N128" i="16" a="1"/>
  <c r="N128" i="16" s="1"/>
  <c r="H128" i="15" a="1"/>
  <c r="H128" i="15" s="1"/>
  <c r="G128" i="17" a="1"/>
  <c r="G128" i="17" s="1"/>
  <c r="G126" i="17" a="1"/>
  <c r="G126" i="17" s="1"/>
  <c r="I126" i="14" a="1"/>
  <c r="I126" i="14" s="1"/>
  <c r="I127" i="14" a="1"/>
  <c r="I127" i="14" s="1"/>
  <c r="H128" i="16" a="1"/>
  <c r="H128" i="16" s="1"/>
  <c r="L128" i="14" a="1"/>
  <c r="L128" i="14" s="1"/>
  <c r="J128" i="15" a="1"/>
  <c r="J128" i="15" s="1"/>
  <c r="K128" i="15" a="1"/>
  <c r="K128" i="15" s="1"/>
  <c r="M128" i="14" a="1"/>
  <c r="M128" i="14" s="1"/>
  <c r="E128" i="15" a="1"/>
  <c r="E128" i="15" s="1"/>
  <c r="L128" i="15" a="1"/>
  <c r="L128" i="15" s="1"/>
  <c r="H128" i="17" a="1"/>
  <c r="H128" i="17" s="1"/>
  <c r="J128" i="14" a="1"/>
  <c r="J128" i="14" s="1"/>
  <c r="L126" i="14" a="1"/>
  <c r="L126" i="14" s="1"/>
  <c r="G126" i="16" a="1"/>
  <c r="G126" i="16" s="1"/>
  <c r="I128" i="16" a="1"/>
  <c r="I128" i="16" s="1"/>
  <c r="L128" i="17" a="1"/>
  <c r="L128" i="17" s="1"/>
  <c r="N127" i="17" a="1"/>
  <c r="N127" i="17" s="1"/>
  <c r="AU127" i="17" s="1"/>
  <c r="F127" i="17" a="1"/>
  <c r="F127" i="17" s="1"/>
  <c r="G127" i="17" a="1"/>
  <c r="G127" i="17" s="1"/>
  <c r="I126" i="16" a="1"/>
  <c r="I126" i="16" s="1"/>
  <c r="F128" i="17" a="1"/>
  <c r="F128" i="17" s="1"/>
  <c r="K128" i="17" a="1"/>
  <c r="K128" i="17" s="1"/>
  <c r="E128" i="16" a="1"/>
  <c r="E128" i="16" s="1"/>
  <c r="F126" i="17" a="1"/>
  <c r="F126" i="17" s="1"/>
  <c r="I128" i="14" a="1"/>
  <c r="I128" i="14" s="1"/>
  <c r="U129" i="14" s="1"/>
  <c r="F128" i="16" a="1"/>
  <c r="F128" i="16" s="1"/>
  <c r="I127" i="16" a="1"/>
  <c r="I127" i="16" s="1"/>
  <c r="K128" i="16" a="1"/>
  <c r="K128" i="16" s="1"/>
  <c r="I128" i="17" a="1"/>
  <c r="I128" i="17" s="1"/>
  <c r="N128" i="15" a="1"/>
  <c r="N128" i="15" s="1"/>
  <c r="E128" i="17" a="1"/>
  <c r="E128" i="17" s="1"/>
  <c r="K128" i="14" a="1"/>
  <c r="K128" i="14" s="1"/>
  <c r="F128" i="15" a="1"/>
  <c r="F128" i="15" s="1"/>
  <c r="G128" i="15" a="1"/>
  <c r="G128" i="15" s="1"/>
  <c r="H128" i="14" a="1"/>
  <c r="H128" i="14" s="1"/>
  <c r="N126" i="17" a="1"/>
  <c r="N126" i="17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Y128" i="15" s="1"/>
  <c r="L127" i="16" a="1"/>
  <c r="L127" i="16" s="1"/>
  <c r="X128" i="16" s="1"/>
  <c r="I126" i="17" a="1"/>
  <c r="I126" i="17" s="1"/>
  <c r="K127" i="15" a="1"/>
  <c r="K127" i="15" s="1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BG96" i="35"/>
  <c r="BH96" i="35" s="1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E126" i="17" a="1"/>
  <c r="E126" i="17" s="1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O130" i="14" s="1" a="1"/>
  <c r="O1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U102" i="18" a="1"/>
  <c r="AX102" i="18" a="1"/>
  <c r="AW100" i="18" a="1"/>
  <c r="BR100" i="18" a="1"/>
  <c r="BK97" i="18" a="1"/>
  <c r="BS102" i="18" a="1"/>
  <c r="AA100" i="18" a="1"/>
  <c r="AQ95" i="18" a="1"/>
  <c r="G102" i="18" a="1"/>
  <c r="N98" i="18" a="1"/>
  <c r="BC102" i="18" a="1"/>
  <c r="BL101" i="18" a="1"/>
  <c r="M100" i="18" a="1"/>
  <c r="V98" i="18" a="1"/>
  <c r="BL102" i="18" a="1"/>
  <c r="AX100" i="18" a="1"/>
  <c r="G100" i="18" a="1"/>
  <c r="S99" i="18" a="1"/>
  <c r="L100" i="18" a="1"/>
  <c r="H97" i="18" a="1"/>
  <c r="BP100" i="18" a="1"/>
  <c r="AU98" i="18" a="1"/>
  <c r="AH102" i="18" a="1"/>
  <c r="BR97" i="18" a="1"/>
  <c r="T96" i="18" a="1"/>
  <c r="BB96" i="18" a="1"/>
  <c r="AN103" i="18" a="1"/>
  <c r="BI100" i="18" a="1"/>
  <c r="H102" i="18" a="1"/>
  <c r="BR101" i="18" a="1"/>
  <c r="M99" i="18" a="1"/>
  <c r="V97" i="18" a="1"/>
  <c r="AA102" i="18" a="1"/>
  <c r="BS97" i="18" a="1"/>
  <c r="K103" i="18" a="1"/>
  <c r="U102" i="18" a="1"/>
  <c r="O102" i="18" a="1"/>
  <c r="AP95" i="18" a="1"/>
  <c r="BC95" i="18" a="1"/>
  <c r="AC101" i="18" a="1"/>
  <c r="Z95" i="18" a="1"/>
  <c r="G98" i="18" a="1"/>
  <c r="D96" i="18" a="1"/>
  <c r="AW98" i="18" a="1"/>
  <c r="N99" i="18" a="1"/>
  <c r="S98" i="18" a="1"/>
  <c r="S102" i="18" a="1"/>
  <c r="AQ100" i="18" a="1"/>
  <c r="BS101" i="18" a="1"/>
  <c r="BS103" i="18" a="1"/>
  <c r="G103" i="18" a="1"/>
  <c r="AV98" i="18" a="1"/>
  <c r="T100" i="18" a="1"/>
  <c r="AI97" i="18" a="1"/>
  <c r="BB98" i="18" a="1"/>
  <c r="U101" i="18" a="1"/>
  <c r="L101" i="18" a="1"/>
  <c r="N102" i="18" a="1"/>
  <c r="Z97" i="18" a="1"/>
  <c r="BC96" i="18" a="1"/>
  <c r="V99" i="18" a="1"/>
  <c r="AX98" i="18" a="1"/>
  <c r="BL97" i="18" a="1"/>
  <c r="E100" i="18" a="1"/>
  <c r="BD99" i="18" a="1"/>
  <c r="AX101" i="18" a="1"/>
  <c r="F102" i="18" a="1"/>
  <c r="AA96" i="18" a="1"/>
  <c r="BI101" i="18" a="1"/>
  <c r="AC102" i="18" a="1"/>
  <c r="N97" i="18" a="1"/>
  <c r="G96" i="18" a="1"/>
  <c r="H101" i="18" a="1"/>
  <c r="AB101" i="18" a="1"/>
  <c r="BL100" i="18" a="1"/>
  <c r="AQ102" i="18" a="1"/>
  <c r="BK98" i="18" a="1"/>
  <c r="BK100" i="18" a="1"/>
  <c r="AH98" i="18" a="1"/>
  <c r="AU97" i="18" a="1"/>
  <c r="BP95" i="18" a="1"/>
  <c r="Z100" i="18" a="1"/>
  <c r="BS99" i="18" a="1"/>
  <c r="G21" i="29" a="1"/>
  <c r="Z102" i="18" a="1"/>
  <c r="AC99" i="18" a="1"/>
  <c r="N100" i="18" a="1"/>
  <c r="BQ99" i="18" a="1"/>
  <c r="BP102" i="18" a="1"/>
  <c r="AO101" i="18" a="1"/>
  <c r="U103" i="18" a="1"/>
  <c r="BP101" i="18" a="1"/>
  <c r="T95" i="18" a="1"/>
  <c r="AQ101" i="18" a="1"/>
  <c r="G95" i="18" a="1"/>
  <c r="AV97" i="18" a="1"/>
  <c r="AO103" i="18" a="1"/>
  <c r="AG103" i="18" a="1"/>
  <c r="T103" i="18" a="1"/>
  <c r="AU100" i="18" a="1"/>
  <c r="BR95" i="18" a="1"/>
  <c r="AW97" i="18" a="1"/>
  <c r="AN100" i="18" a="1"/>
  <c r="BD102" i="18" a="1"/>
  <c r="AC100" i="18" a="1"/>
  <c r="BB101" i="18" a="1"/>
  <c r="BC97" i="18" a="1"/>
  <c r="BC100" i="18" a="1"/>
  <c r="AP100" i="18" a="1"/>
  <c r="AC97" i="18" a="1"/>
  <c r="BP97" i="18" a="1"/>
  <c r="L102" i="18" a="1"/>
  <c r="BP99" i="18" a="1"/>
  <c r="BJ100" i="18" a="1"/>
  <c r="AJ102" i="18" a="1"/>
  <c r="BC98" i="18" a="1"/>
  <c r="V102" i="18" a="1"/>
  <c r="BK101" i="18" a="1"/>
  <c r="AN99" i="18" a="1"/>
  <c r="Y96" i="18" a="1"/>
  <c r="AV99" i="18" a="1"/>
  <c r="O97" i="18" a="1"/>
  <c r="BI98" i="18" a="1"/>
  <c r="BE102" i="18" a="1"/>
  <c r="AO97" i="18" a="1"/>
  <c r="AV95" i="18" a="1"/>
  <c r="G99" i="18" a="1"/>
  <c r="U98" i="18" a="1"/>
  <c r="BQ101" i="18" a="1"/>
  <c r="AJ100" i="18" a="1"/>
  <c r="AJ95" i="18" a="1"/>
  <c r="AG97" i="18" a="1"/>
  <c r="AG100" i="18" a="1"/>
  <c r="BS95" i="18" a="1"/>
  <c r="AJ98" i="18" a="1"/>
  <c r="AX95" i="18" a="1"/>
  <c r="H99" i="18" a="1"/>
  <c r="BJ99" i="18" a="1"/>
  <c r="AF96" i="18" a="1"/>
  <c r="BP98" i="18" a="1"/>
  <c r="AV100" i="18" a="1"/>
  <c r="AV103" i="18" a="1"/>
  <c r="AV101" i="18" a="1"/>
  <c r="BI96" i="18" a="1"/>
  <c r="AO96" i="18" a="1"/>
  <c r="BK95" i="18" a="1"/>
  <c r="BE103" i="18" a="1"/>
  <c r="BD100" i="18" a="1"/>
  <c r="AG101" i="18" a="1"/>
  <c r="Z101" i="18" a="1"/>
  <c r="E95" i="18" a="1"/>
  <c r="G101" i="18" a="1"/>
  <c r="AC98" i="18" a="1"/>
  <c r="AU103" i="18" a="1"/>
  <c r="BR103" i="18" a="1"/>
  <c r="BL103" i="18" a="1"/>
  <c r="AB103" i="18" a="1"/>
  <c r="O98" i="18" a="1"/>
  <c r="BI99" i="18" a="1"/>
  <c r="BA96" i="18" a="1"/>
  <c r="BH96" i="18" a="1"/>
  <c r="BK99" i="18" a="1"/>
  <c r="E102" i="18" a="1"/>
  <c r="BR99" i="18" a="1"/>
  <c r="E98" i="18" a="1"/>
  <c r="AG95" i="18" a="1"/>
  <c r="AO102" i="18" a="1"/>
  <c r="AB97" i="18" a="1"/>
  <c r="L99" i="18" a="1"/>
  <c r="M98" i="18" a="1"/>
  <c r="F99" i="18" a="1"/>
  <c r="AU101" i="18" a="1"/>
  <c r="AN95" i="18" a="1"/>
  <c r="E97" i="18" a="1"/>
  <c r="AI101" i="18" a="1"/>
  <c r="BQ98" i="18" a="1"/>
  <c r="AI95" i="18" a="1"/>
  <c r="AW101" i="18" a="1"/>
  <c r="T98" i="18" a="1"/>
  <c r="AH100" i="18" a="1"/>
  <c r="BE95" i="18" a="1"/>
  <c r="N101" i="18" a="1"/>
  <c r="AB102" i="18" a="1"/>
  <c r="AI102" i="18" a="1"/>
  <c r="Z99" i="18" a="1"/>
  <c r="AA97" i="18" a="1"/>
  <c r="AB100" i="18" a="1"/>
  <c r="AU95" i="18" a="1"/>
  <c r="O99" i="18" a="1"/>
  <c r="AM96" i="18" a="1"/>
  <c r="AJ101" i="18" a="1"/>
  <c r="M102" i="18" a="1"/>
  <c r="S100" i="18" a="1"/>
  <c r="AP102" i="18" a="1"/>
  <c r="BD101" i="18" a="1"/>
  <c r="AX99" i="18" a="1"/>
  <c r="AJ97" i="18" a="1"/>
  <c r="M103" i="18" a="1"/>
  <c r="S96" i="18" a="1"/>
  <c r="BJ102" i="18" a="1"/>
  <c r="AP97" i="18" a="1"/>
  <c r="BK103" i="18" a="1"/>
  <c r="BQ97" i="18" a="1"/>
  <c r="AW95" i="18" a="1"/>
  <c r="AH95" i="18" a="1"/>
  <c r="BB97" i="18" a="1"/>
  <c r="E103" i="18" a="1"/>
  <c r="E101" i="18" a="1"/>
  <c r="T99" i="18" a="1"/>
  <c r="T102" i="18" a="1"/>
  <c r="BD95" i="18" a="1"/>
  <c r="F95" i="18" a="1"/>
  <c r="BQ103" i="18" a="1"/>
  <c r="BI103" i="18" a="1"/>
  <c r="F98" i="18" a="1"/>
  <c r="AI99" i="18" a="1"/>
  <c r="L95" i="18" a="1"/>
  <c r="M96" i="18" a="1"/>
  <c r="M95" i="18" a="1"/>
  <c r="AA101" i="18" a="1"/>
  <c r="E99" i="18" a="1"/>
  <c r="V95" i="18" a="1"/>
  <c r="AA95" i="18" a="1"/>
  <c r="V100" i="18" a="1"/>
  <c r="O100" i="18" a="1"/>
  <c r="N95" i="18" a="1"/>
  <c r="U97" i="18" a="1"/>
  <c r="F100" i="18" a="1"/>
  <c r="AH101" i="18" a="1"/>
  <c r="L98" i="18" a="1"/>
  <c r="BL98" i="18" a="1"/>
  <c r="L97" i="18" a="1"/>
  <c r="AH97" i="18" a="1"/>
  <c r="G97" i="18" a="1"/>
  <c r="AB98" i="18" a="1"/>
  <c r="AH99" i="18" a="1"/>
  <c r="AG98" i="18" a="1"/>
  <c r="BJ101" i="18" a="1"/>
  <c r="AP98" i="18" a="1"/>
  <c r="BB95" i="18" a="1"/>
  <c r="H100" i="18" a="1"/>
  <c r="Z98" i="18" a="1"/>
  <c r="F96" i="18" a="1"/>
  <c r="BB102" i="18" a="1"/>
  <c r="U100" i="18" a="1"/>
  <c r="AW102" i="18" a="1"/>
  <c r="R96" i="18" a="1"/>
  <c r="E21" i="29" a="1"/>
  <c r="BS100" i="18" a="1"/>
  <c r="BR102" i="18" a="1"/>
  <c r="AN97" i="18" a="1"/>
  <c r="H21" i="29" a="1"/>
  <c r="V101" i="18" a="1"/>
  <c r="AV96" i="18" a="1"/>
  <c r="AP99" i="18" a="1"/>
  <c r="BL95" i="18" a="1"/>
  <c r="BI95" i="18" a="1"/>
  <c r="BS98" i="18" a="1"/>
  <c r="U99" i="18" a="1"/>
  <c r="BR98" i="18" a="1"/>
  <c r="M101" i="18" a="1"/>
  <c r="AJ103" i="18" a="1"/>
  <c r="AC95" i="18" a="1"/>
  <c r="AJ99" i="18" a="1"/>
  <c r="T101" i="18" a="1"/>
  <c r="AV102" i="18" a="1"/>
  <c r="AU96" i="18" a="1"/>
  <c r="AG99" i="18" a="1"/>
  <c r="AN98" i="18" a="1"/>
  <c r="O101" i="18" a="1"/>
  <c r="AW99" i="18" a="1"/>
  <c r="F21" i="29" a="1"/>
  <c r="AB95" i="18" a="1"/>
  <c r="AI98" i="18" a="1"/>
  <c r="BQ95" i="18" a="1"/>
  <c r="AP101" i="18" a="1"/>
  <c r="H98" i="18" a="1"/>
  <c r="BQ96" i="18" a="1"/>
  <c r="BJ96" i="18" a="1"/>
  <c r="BE100" i="18" a="1"/>
  <c r="BE98" i="18" a="1"/>
  <c r="BC101" i="18" a="1"/>
  <c r="BJ95" i="18" a="1"/>
  <c r="O95" i="18" a="1"/>
  <c r="S97" i="18" a="1"/>
  <c r="BD98" i="18" a="1"/>
  <c r="BQ100" i="18" a="1"/>
  <c r="S101" i="18" a="1"/>
  <c r="BB100" i="18" a="1"/>
  <c r="AX97" i="18" a="1"/>
  <c r="AB99" i="18" a="1"/>
  <c r="BC99" i="18" a="1"/>
  <c r="AO98" i="18" a="1"/>
  <c r="E96" i="18" a="1"/>
  <c r="U95" i="18" a="1"/>
  <c r="BA103" i="18" a="1"/>
  <c r="BQ102" i="18" a="1"/>
  <c r="AN102" i="18" a="1"/>
  <c r="BJ97" i="18" a="1"/>
  <c r="BE101" i="18" a="1"/>
  <c r="AA99" i="18" a="1"/>
  <c r="O103" i="18" a="1"/>
  <c r="BI102" i="18" a="1"/>
  <c r="N103" i="18" a="1"/>
  <c r="AO99" i="18" a="1"/>
  <c r="BI97" i="18" a="1"/>
  <c r="AO95" i="18" a="1"/>
  <c r="AG102" i="18" a="1"/>
  <c r="K96" i="18" a="1"/>
  <c r="BB99" i="18" a="1"/>
  <c r="BE97" i="18" a="1"/>
  <c r="S95" i="18" a="1"/>
  <c r="AA98" i="18" a="1"/>
  <c r="BL99" i="18" a="1"/>
  <c r="AU99" i="18" a="1"/>
  <c r="BK102" i="18" a="1"/>
  <c r="AN101" i="18" a="1"/>
  <c r="H95" i="18" a="1"/>
  <c r="H103" i="18" a="1"/>
  <c r="BJ103" i="18" a="1"/>
  <c r="AQ98" i="18" a="1"/>
  <c r="AQ99" i="18" a="1"/>
  <c r="F101" i="18" a="1"/>
  <c r="BE99" i="18" a="1"/>
  <c r="AT96" i="18" a="1"/>
  <c r="AO100" i="18" a="1"/>
  <c r="BD97" i="18" a="1"/>
  <c r="AI100" i="18" a="1"/>
  <c r="AQ97" i="18" a="1"/>
  <c r="BJ103" i="18" l="1"/>
  <c r="H103" i="18"/>
  <c r="N103" i="18"/>
  <c r="O103" i="18"/>
  <c r="BA103" i="18"/>
  <c r="AJ103" i="18"/>
  <c r="BI103" i="18"/>
  <c r="BQ103" i="18"/>
  <c r="E103" i="18"/>
  <c r="BK103" i="18"/>
  <c r="M103" i="18"/>
  <c r="AB103" i="18"/>
  <c r="BL103" i="18"/>
  <c r="BR103" i="18"/>
  <c r="AU103" i="18"/>
  <c r="BE103" i="18"/>
  <c r="AV103" i="18"/>
  <c r="T103" i="18"/>
  <c r="AG103" i="18"/>
  <c r="AO103" i="18"/>
  <c r="U103" i="18"/>
  <c r="G103" i="18"/>
  <c r="BS103" i="18"/>
  <c r="K103" i="18"/>
  <c r="AN103" i="18"/>
  <c r="AQ130" i="15"/>
  <c r="X102" i="19"/>
  <c r="I130" i="5" a="1"/>
  <c r="I130" i="5" s="1"/>
  <c r="Y130" i="15"/>
  <c r="H102" i="22"/>
  <c r="Q130" i="17"/>
  <c r="AT130" i="17"/>
  <c r="R130" i="16"/>
  <c r="R130" i="17"/>
  <c r="H130" i="5" a="1"/>
  <c r="H130" i="5" s="1"/>
  <c r="U129" i="15"/>
  <c r="U130" i="17"/>
  <c r="J130" i="5" a="1"/>
  <c r="J130" i="5" s="1"/>
  <c r="O130" i="15" a="1"/>
  <c r="O130" i="15" s="1"/>
  <c r="Y130" i="14"/>
  <c r="Z130" i="15"/>
  <c r="Y102" i="19" s="1"/>
  <c r="AU130" i="15"/>
  <c r="F102" i="22"/>
  <c r="E102" i="22"/>
  <c r="Q130" i="14"/>
  <c r="AT130" i="14"/>
  <c r="Y130" i="16"/>
  <c r="R130" i="15"/>
  <c r="O130" i="16" a="1"/>
  <c r="O130" i="16" s="1"/>
  <c r="Z128" i="14"/>
  <c r="T100" i="19" s="1"/>
  <c r="T130" i="16"/>
  <c r="Y130" i="17"/>
  <c r="Z130" i="16"/>
  <c r="AD102" i="19" s="1"/>
  <c r="AU130" i="16"/>
  <c r="W130" i="14"/>
  <c r="X130" i="17"/>
  <c r="W130" i="15"/>
  <c r="S130" i="15"/>
  <c r="U130" i="14"/>
  <c r="V130" i="15"/>
  <c r="K130" i="5" a="1"/>
  <c r="K130" i="5" s="1"/>
  <c r="D103" i="26"/>
  <c r="S130" i="16"/>
  <c r="S126" i="16"/>
  <c r="N130" i="5" a="1"/>
  <c r="N130" i="5" s="1"/>
  <c r="G102" i="22"/>
  <c r="AT130" i="16"/>
  <c r="Q130" i="16"/>
  <c r="AU130" i="17"/>
  <c r="Z130" i="17"/>
  <c r="AI102" i="19" s="1"/>
  <c r="E130" i="5" a="1"/>
  <c r="E130" i="5" s="1"/>
  <c r="V130" i="14"/>
  <c r="M130" i="5" a="1"/>
  <c r="M130" i="5" s="1"/>
  <c r="O130" i="17" a="1"/>
  <c r="O130" i="17" s="1"/>
  <c r="Q129" i="17"/>
  <c r="G130" i="5" a="1"/>
  <c r="G130" i="5" s="1"/>
  <c r="O129" i="16" a="1"/>
  <c r="O129" i="16" s="1"/>
  <c r="F102" i="26" s="1"/>
  <c r="O128" i="16" a="1"/>
  <c r="O128" i="16" s="1"/>
  <c r="O127" i="16" a="1"/>
  <c r="O127" i="16" s="1"/>
  <c r="O126" i="16" a="1"/>
  <c r="O126" i="16" s="1"/>
  <c r="O125" i="16" a="1"/>
  <c r="O125" i="16" s="1"/>
  <c r="O124" i="16" a="1"/>
  <c r="O124" i="16" s="1"/>
  <c r="O123" i="16" a="1"/>
  <c r="O123" i="16" s="1"/>
  <c r="O122" i="16" a="1"/>
  <c r="O122" i="16" s="1"/>
  <c r="O129" i="17" a="1"/>
  <c r="O129" i="17" s="1"/>
  <c r="O128" i="17" a="1"/>
  <c r="O128" i="17" s="1"/>
  <c r="O127" i="17" a="1"/>
  <c r="O127" i="17" s="1"/>
  <c r="O126" i="17" a="1"/>
  <c r="O126" i="17" s="1"/>
  <c r="O125" i="17" a="1"/>
  <c r="O125" i="17" s="1"/>
  <c r="O124" i="17" a="1"/>
  <c r="O124" i="17" s="1"/>
  <c r="O123" i="17" a="1"/>
  <c r="O123" i="17" s="1"/>
  <c r="G96" i="26" s="1"/>
  <c r="O122" i="17" a="1"/>
  <c r="O122" i="17" s="1"/>
  <c r="AU128" i="14"/>
  <c r="O129" i="14" a="1"/>
  <c r="O129" i="14" s="1"/>
  <c r="D102" i="26" s="1"/>
  <c r="O128" i="14" a="1"/>
  <c r="O128" i="14" s="1"/>
  <c r="O127" i="14" a="1"/>
  <c r="O127" i="14" s="1"/>
  <c r="O126" i="14" a="1"/>
  <c r="O126" i="14" s="1"/>
  <c r="O125" i="14" a="1"/>
  <c r="O125" i="14" s="1"/>
  <c r="D98" i="26" s="1"/>
  <c r="O124" i="14" a="1"/>
  <c r="O124" i="14" s="1"/>
  <c r="O123" i="14" a="1"/>
  <c r="O123" i="14" s="1"/>
  <c r="O122" i="14" a="1"/>
  <c r="O122" i="14" s="1"/>
  <c r="V128" i="16"/>
  <c r="O129" i="15" a="1"/>
  <c r="O129" i="15" s="1"/>
  <c r="O128" i="15" a="1"/>
  <c r="O128" i="15" s="1"/>
  <c r="AA129" i="15" s="1"/>
  <c r="E102" i="23" s="1"/>
  <c r="O127" i="15" a="1"/>
  <c r="O127" i="15" s="1"/>
  <c r="O126" i="15" a="1"/>
  <c r="O126" i="15" s="1"/>
  <c r="O125" i="15" a="1"/>
  <c r="O125" i="15" s="1"/>
  <c r="O124" i="15" a="1"/>
  <c r="O124" i="15" s="1"/>
  <c r="O123" i="15" a="1"/>
  <c r="O123" i="15" s="1"/>
  <c r="O122" i="15" a="1"/>
  <c r="O122" i="15" s="1"/>
  <c r="U126" i="14"/>
  <c r="V128" i="17"/>
  <c r="R128" i="14"/>
  <c r="AH102" i="18"/>
  <c r="AP102" i="18"/>
  <c r="BP102" i="18"/>
  <c r="AG102" i="18"/>
  <c r="V129" i="16"/>
  <c r="S126" i="17"/>
  <c r="Z127" i="17"/>
  <c r="AI99" i="19" s="1"/>
  <c r="H102" i="18"/>
  <c r="G102" i="26"/>
  <c r="Z128" i="17"/>
  <c r="AI100" i="19" s="1"/>
  <c r="BR102" i="18"/>
  <c r="AH101" i="18"/>
  <c r="AA102" i="18"/>
  <c r="BB102" i="18"/>
  <c r="AX102" i="18"/>
  <c r="N102" i="18"/>
  <c r="AB102" i="18"/>
  <c r="AW102" i="18"/>
  <c r="E101" i="18"/>
  <c r="BQ102" i="18"/>
  <c r="AN102" i="18"/>
  <c r="BD102" i="18"/>
  <c r="E102" i="18"/>
  <c r="F102" i="18"/>
  <c r="L102" i="18"/>
  <c r="S101" i="18"/>
  <c r="BI102" i="18"/>
  <c r="BK101" i="18"/>
  <c r="G102" i="18"/>
  <c r="BP101" i="18"/>
  <c r="BC102" i="18"/>
  <c r="BJ101" i="18"/>
  <c r="BS102" i="18"/>
  <c r="AU102" i="18"/>
  <c r="V102" i="18"/>
  <c r="U102" i="18"/>
  <c r="AI102" i="18"/>
  <c r="U101" i="18"/>
  <c r="AC102" i="18"/>
  <c r="BJ102" i="18"/>
  <c r="S102" i="18"/>
  <c r="AO102" i="18"/>
  <c r="AV102" i="18"/>
  <c r="BL101" i="18"/>
  <c r="AQ102" i="18"/>
  <c r="AQ101" i="18"/>
  <c r="Z102" i="18"/>
  <c r="BD101" i="18"/>
  <c r="M102" i="18"/>
  <c r="T102" i="18"/>
  <c r="BS101" i="18"/>
  <c r="O102" i="18"/>
  <c r="BK102" i="18"/>
  <c r="BE102" i="18"/>
  <c r="AJ102" i="18"/>
  <c r="BL102" i="18"/>
  <c r="L101" i="18"/>
  <c r="AP101" i="18"/>
  <c r="AH101" i="19"/>
  <c r="F128" i="5" a="1"/>
  <c r="F128" i="5" s="1"/>
  <c r="AU129" i="16"/>
  <c r="Z129" i="16"/>
  <c r="AD101" i="19" s="1"/>
  <c r="H129" i="5" a="1"/>
  <c r="H129" i="5" s="1"/>
  <c r="I128" i="5" a="1"/>
  <c r="I128" i="5" s="1"/>
  <c r="U128" i="5" s="1"/>
  <c r="F127" i="5" a="1"/>
  <c r="F127" i="5" s="1"/>
  <c r="I127" i="5" a="1"/>
  <c r="I127" i="5" s="1"/>
  <c r="E128" i="5" a="1"/>
  <c r="E128" i="5" s="1"/>
  <c r="AT128" i="5" s="1"/>
  <c r="M129" i="5" a="1"/>
  <c r="M129" i="5" s="1"/>
  <c r="T129" i="15"/>
  <c r="E127" i="5" a="1"/>
  <c r="E127" i="5" s="1"/>
  <c r="Q128" i="5" s="1"/>
  <c r="L129" i="5" a="1"/>
  <c r="L129" i="5" s="1"/>
  <c r="X130" i="5" s="1"/>
  <c r="X129" i="14"/>
  <c r="W129" i="17"/>
  <c r="K129" i="5" a="1"/>
  <c r="K129" i="5" s="1"/>
  <c r="R129" i="16"/>
  <c r="T129" i="16"/>
  <c r="W129" i="16"/>
  <c r="AU129" i="15"/>
  <c r="Z129" i="15"/>
  <c r="Y101" i="19" s="1"/>
  <c r="V129" i="14"/>
  <c r="E100" i="22"/>
  <c r="X129" i="16"/>
  <c r="E101" i="22"/>
  <c r="Q129" i="14"/>
  <c r="AT129" i="14"/>
  <c r="F101" i="22"/>
  <c r="AT129" i="15"/>
  <c r="Q129" i="15"/>
  <c r="R129" i="14"/>
  <c r="Y129" i="14"/>
  <c r="G101" i="22"/>
  <c r="AT129" i="16"/>
  <c r="Q129" i="16"/>
  <c r="G129" i="5" a="1"/>
  <c r="G129" i="5" s="1"/>
  <c r="N128" i="5" a="1"/>
  <c r="N128" i="5" s="1"/>
  <c r="AU128" i="5" s="1"/>
  <c r="X129" i="15"/>
  <c r="N129" i="5" a="1"/>
  <c r="N129" i="5" s="1"/>
  <c r="AU129" i="17"/>
  <c r="Z129" i="17"/>
  <c r="AI101" i="19" s="1"/>
  <c r="W129" i="14"/>
  <c r="E102" i="26"/>
  <c r="N127" i="5" a="1"/>
  <c r="N127" i="5" s="1"/>
  <c r="AU127" i="5" s="1"/>
  <c r="E129" i="5" a="1"/>
  <c r="E129" i="5" s="1"/>
  <c r="S129" i="17"/>
  <c r="S129" i="16"/>
  <c r="U129" i="16"/>
  <c r="T129" i="17"/>
  <c r="Y129" i="15"/>
  <c r="S129" i="14"/>
  <c r="V129" i="15"/>
  <c r="J129" i="5" a="1"/>
  <c r="J129" i="5" s="1"/>
  <c r="M128" i="5" a="1"/>
  <c r="M128" i="5" s="1"/>
  <c r="W129" i="15"/>
  <c r="V129" i="17"/>
  <c r="T129" i="14"/>
  <c r="F129" i="5" a="1"/>
  <c r="F129" i="5" s="1"/>
  <c r="R130" i="5" s="1"/>
  <c r="R129" i="15"/>
  <c r="S129" i="15"/>
  <c r="R129" i="17"/>
  <c r="Y129" i="16"/>
  <c r="I129" i="5" a="1"/>
  <c r="I129" i="5" s="1"/>
  <c r="X129" i="17"/>
  <c r="U129" i="17"/>
  <c r="Y129" i="17"/>
  <c r="BJ100" i="18"/>
  <c r="AO101" i="18"/>
  <c r="BK100" i="18"/>
  <c r="F100" i="18"/>
  <c r="AN100" i="18"/>
  <c r="AU101" i="18"/>
  <c r="G101" i="18"/>
  <c r="AG100" i="18"/>
  <c r="AX101" i="18"/>
  <c r="AN101" i="18"/>
  <c r="AG99" i="18"/>
  <c r="AH100" i="18"/>
  <c r="H100" i="18"/>
  <c r="AW100" i="18"/>
  <c r="L100" i="18"/>
  <c r="N101" i="18"/>
  <c r="O101" i="18"/>
  <c r="AC101" i="18"/>
  <c r="V99" i="18"/>
  <c r="AQ100" i="18"/>
  <c r="BE100" i="18"/>
  <c r="AG101" i="18"/>
  <c r="AI99" i="18"/>
  <c r="G100" i="18"/>
  <c r="O99" i="18"/>
  <c r="AA101" i="18"/>
  <c r="E100" i="18"/>
  <c r="BQ101" i="18"/>
  <c r="V100" i="18"/>
  <c r="AX100" i="18"/>
  <c r="U100" i="18"/>
  <c r="O100" i="18"/>
  <c r="BI101" i="18"/>
  <c r="AB100" i="18"/>
  <c r="N100" i="18"/>
  <c r="BC100" i="18"/>
  <c r="BB101" i="18"/>
  <c r="AJ100" i="18"/>
  <c r="S100" i="18"/>
  <c r="H101" i="18"/>
  <c r="V101" i="18"/>
  <c r="Z100" i="18"/>
  <c r="BB100" i="18"/>
  <c r="BS100" i="18"/>
  <c r="AV101" i="18"/>
  <c r="AC100" i="18"/>
  <c r="Z101" i="18"/>
  <c r="BE101" i="18"/>
  <c r="AO100" i="18"/>
  <c r="BR100" i="18"/>
  <c r="AA100" i="18"/>
  <c r="BB99" i="18"/>
  <c r="BL100" i="18"/>
  <c r="AB101" i="18"/>
  <c r="AU100" i="18"/>
  <c r="BR101" i="18"/>
  <c r="AV100" i="18"/>
  <c r="AP100" i="18"/>
  <c r="T101" i="18"/>
  <c r="AI101" i="18"/>
  <c r="BD100" i="18"/>
  <c r="AJ101" i="18"/>
  <c r="T100" i="18"/>
  <c r="AW101" i="18"/>
  <c r="AI100" i="18"/>
  <c r="BC101" i="18"/>
  <c r="F101" i="18"/>
  <c r="BQ100" i="18"/>
  <c r="BP100" i="18"/>
  <c r="BI100" i="18"/>
  <c r="M100" i="18"/>
  <c r="M101" i="18"/>
  <c r="U99" i="18"/>
  <c r="V128" i="15"/>
  <c r="Y128" i="16"/>
  <c r="W128" i="14"/>
  <c r="G100" i="22"/>
  <c r="Q128" i="16"/>
  <c r="AT128" i="16"/>
  <c r="U126" i="16"/>
  <c r="U127" i="14"/>
  <c r="M127" i="5" a="1"/>
  <c r="M127" i="5" s="1"/>
  <c r="W128" i="17"/>
  <c r="V128" i="14"/>
  <c r="V125" i="14"/>
  <c r="R128" i="16"/>
  <c r="R128" i="17"/>
  <c r="T128" i="17"/>
  <c r="U128" i="14"/>
  <c r="S125" i="17"/>
  <c r="Q125" i="15"/>
  <c r="X97" i="19" s="1"/>
  <c r="T128" i="15"/>
  <c r="H127" i="5" a="1"/>
  <c r="H127" i="5" s="1"/>
  <c r="Z128" i="15"/>
  <c r="Y100" i="19" s="1"/>
  <c r="AU128" i="15"/>
  <c r="U128" i="15"/>
  <c r="L128" i="5" a="1"/>
  <c r="L128" i="5" s="1"/>
  <c r="Y128" i="14"/>
  <c r="X128" i="14"/>
  <c r="H100" i="22"/>
  <c r="P101" i="22" s="1"/>
  <c r="AT128" i="17"/>
  <c r="Q128" i="17"/>
  <c r="S128" i="17"/>
  <c r="H128" i="5" a="1"/>
  <c r="H128" i="5" s="1"/>
  <c r="R126" i="17"/>
  <c r="L127" i="5" a="1"/>
  <c r="L127" i="5" s="1"/>
  <c r="W128" i="15"/>
  <c r="R127" i="17"/>
  <c r="T128" i="14"/>
  <c r="K128" i="5" a="1"/>
  <c r="K128" i="5" s="1"/>
  <c r="G127" i="5" a="1"/>
  <c r="G127" i="5" s="1"/>
  <c r="X128" i="17"/>
  <c r="S128" i="14"/>
  <c r="J128" i="5" a="1"/>
  <c r="J128" i="5" s="1"/>
  <c r="T128" i="16"/>
  <c r="G128" i="5" a="1"/>
  <c r="G128" i="5" s="1"/>
  <c r="Z128" i="16"/>
  <c r="AD100" i="19" s="1"/>
  <c r="AU128" i="16"/>
  <c r="T125" i="14"/>
  <c r="F97" i="22"/>
  <c r="S127" i="17"/>
  <c r="K126" i="5" a="1"/>
  <c r="K126" i="5" s="1"/>
  <c r="S128" i="15"/>
  <c r="K127" i="5" a="1"/>
  <c r="K127" i="5" s="1"/>
  <c r="Y128" i="17"/>
  <c r="U128" i="16"/>
  <c r="J127" i="5" a="1"/>
  <c r="J127" i="5" s="1"/>
  <c r="U128" i="17"/>
  <c r="W128" i="16"/>
  <c r="X128" i="15"/>
  <c r="W125" i="14"/>
  <c r="F100" i="22"/>
  <c r="AT128" i="15"/>
  <c r="Q128" i="15"/>
  <c r="X126" i="14"/>
  <c r="U127" i="16"/>
  <c r="R128" i="15"/>
  <c r="S128" i="16"/>
  <c r="Q128" i="14"/>
  <c r="AX99" i="18"/>
  <c r="BE99" i="18"/>
  <c r="AA99" i="18"/>
  <c r="BP99" i="18"/>
  <c r="AC99" i="18"/>
  <c r="AP99" i="18"/>
  <c r="M99" i="18"/>
  <c r="AN99" i="18"/>
  <c r="E99" i="18"/>
  <c r="BQ99" i="18"/>
  <c r="N99" i="18"/>
  <c r="AQ99" i="18"/>
  <c r="T99" i="18"/>
  <c r="BI99" i="18"/>
  <c r="L99" i="18"/>
  <c r="BS99" i="18"/>
  <c r="F99" i="18"/>
  <c r="AB99" i="18"/>
  <c r="S99" i="18"/>
  <c r="BR99" i="18"/>
  <c r="AV99" i="18"/>
  <c r="AW99" i="18"/>
  <c r="H99" i="18"/>
  <c r="BK99" i="18"/>
  <c r="G99" i="18"/>
  <c r="AJ99" i="18"/>
  <c r="AU99" i="18"/>
  <c r="BL99" i="18"/>
  <c r="BD99" i="18"/>
  <c r="AH99" i="18"/>
  <c r="BC99" i="18"/>
  <c r="Z99" i="18"/>
  <c r="BJ99" i="18"/>
  <c r="AO99" i="18"/>
  <c r="Z125" i="15"/>
  <c r="AU124" i="15"/>
  <c r="U127" i="15"/>
  <c r="W126" i="17"/>
  <c r="Y127" i="16"/>
  <c r="X126" i="17"/>
  <c r="R127" i="14"/>
  <c r="T127" i="15"/>
  <c r="T127" i="17"/>
  <c r="Q124" i="15"/>
  <c r="X96" i="19" s="1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Q126" i="14"/>
  <c r="E98" i="22"/>
  <c r="AT126" i="14"/>
  <c r="AU126" i="15"/>
  <c r="Z126" i="15"/>
  <c r="Y98" i="19" s="1"/>
  <c r="R126" i="16"/>
  <c r="N126" i="5" a="1"/>
  <c r="N126" i="5" s="1"/>
  <c r="J126" i="5" a="1"/>
  <c r="J126" i="5" s="1"/>
  <c r="Y127" i="17"/>
  <c r="V126" i="17"/>
  <c r="AT127" i="16"/>
  <c r="G99" i="22"/>
  <c r="Q127" i="16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Q125" i="16"/>
  <c r="AC97" i="19" s="1"/>
  <c r="R125" i="16"/>
  <c r="BQ98" i="18"/>
  <c r="AI98" i="18"/>
  <c r="W125" i="17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U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N122" i="5" a="1"/>
  <c r="N122" i="5" s="1"/>
  <c r="AU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Z123" i="15"/>
  <c r="Y124" i="16"/>
  <c r="E30" i="5" a="1"/>
  <c r="E30" i="5" s="1"/>
  <c r="S124" i="15"/>
  <c r="H124" i="5" a="1"/>
  <c r="H124" i="5" s="1"/>
  <c r="W124" i="17"/>
  <c r="E96" i="22"/>
  <c r="R124" i="15"/>
  <c r="W124" i="14"/>
  <c r="G96" i="22"/>
  <c r="X124" i="15"/>
  <c r="F96" i="22"/>
  <c r="Y124" i="14"/>
  <c r="X124" i="16"/>
  <c r="U124" i="15"/>
  <c r="S124" i="17"/>
  <c r="V124" i="14"/>
  <c r="T124" i="14"/>
  <c r="R124" i="16"/>
  <c r="X123" i="14"/>
  <c r="Z124" i="17"/>
  <c r="AI96" i="19" s="1"/>
  <c r="H96" i="22"/>
  <c r="V124" i="15"/>
  <c r="Q124" i="14"/>
  <c r="Q123" i="16"/>
  <c r="AC95" i="19" s="1"/>
  <c r="F96" i="26"/>
  <c r="G95" i="22"/>
  <c r="Q124" i="16"/>
  <c r="F94" i="22"/>
  <c r="G96" i="18"/>
  <c r="BB96" i="18"/>
  <c r="F95" i="22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W31" i="17"/>
  <c r="AJ31" i="17" s="1"/>
  <c r="L31" i="17"/>
  <c r="X31" i="16"/>
  <c r="AK31" i="16" s="1"/>
  <c r="M31" i="16"/>
  <c r="L31" i="15"/>
  <c r="W31" i="15"/>
  <c r="AJ31" i="15" s="1"/>
  <c r="X31" i="14"/>
  <c r="AK31" i="14" s="1"/>
  <c r="M31" i="14"/>
  <c r="L31" i="5"/>
  <c r="W31" i="5"/>
  <c r="AJ31" i="5" s="1"/>
  <c r="AT101" i="18" a="1"/>
  <c r="AF97" i="18" a="1"/>
  <c r="BH101" i="18" a="1"/>
  <c r="AF100" i="18" a="1"/>
  <c r="AM95" i="18" a="1"/>
  <c r="AM102" i="18" a="1"/>
  <c r="AF102" i="18" a="1"/>
  <c r="D100" i="18" a="1"/>
  <c r="D101" i="18" a="1"/>
  <c r="AF98" i="18" a="1"/>
  <c r="BO97" i="18" a="1"/>
  <c r="AT95" i="18" a="1"/>
  <c r="BO99" i="18" a="1"/>
  <c r="Y99" i="18" a="1"/>
  <c r="Y95" i="18" a="1"/>
  <c r="K101" i="18" a="1"/>
  <c r="BH95" i="18" a="1"/>
  <c r="AF95" i="18" a="1"/>
  <c r="BH97" i="18" a="1"/>
  <c r="AT100" i="18" a="1"/>
  <c r="R95" i="18" a="1"/>
  <c r="Y103" i="18" a="1"/>
  <c r="K97" i="18" a="1"/>
  <c r="R99" i="18" a="1"/>
  <c r="AT97" i="18" a="1"/>
  <c r="AM100" i="18" a="1"/>
  <c r="R101" i="18" a="1"/>
  <c r="AT103" i="18" a="1"/>
  <c r="K99" i="18" a="1"/>
  <c r="AF99" i="18" a="1"/>
  <c r="Y97" i="18" a="1"/>
  <c r="R97" i="18" a="1"/>
  <c r="BO100" i="18" a="1"/>
  <c r="BO95" i="18" a="1"/>
  <c r="AT102" i="18" a="1"/>
  <c r="AM99" i="18" a="1"/>
  <c r="AM98" i="18" a="1"/>
  <c r="BH102" i="18" a="1"/>
  <c r="D103" i="18" a="1"/>
  <c r="D99" i="18" a="1"/>
  <c r="AT98" i="18" a="1"/>
  <c r="Y102" i="18" a="1"/>
  <c r="BO102" i="18" a="1"/>
  <c r="BA102" i="18" a="1"/>
  <c r="D21" i="29" a="1"/>
  <c r="D95" i="18" a="1"/>
  <c r="K95" i="18" a="1"/>
  <c r="BA101" i="18" a="1"/>
  <c r="K100" i="18" a="1"/>
  <c r="K98" i="18" a="1"/>
  <c r="Y100" i="18" a="1"/>
  <c r="BO101" i="18" a="1"/>
  <c r="D97" i="18" a="1"/>
  <c r="BA97" i="18" a="1"/>
  <c r="BA99" i="18" a="1"/>
  <c r="BO96" i="18" a="1"/>
  <c r="D102" i="18" a="1"/>
  <c r="BA95" i="18" a="1"/>
  <c r="BH103" i="18" a="1"/>
  <c r="AM101" i="18" a="1"/>
  <c r="R102" i="18" a="1"/>
  <c r="AT99" i="18" a="1"/>
  <c r="BA100" i="18" a="1"/>
  <c r="K102" i="18" a="1"/>
  <c r="R100" i="18" a="1"/>
  <c r="BH100" i="18" a="1"/>
  <c r="BA98" i="18" a="1"/>
  <c r="Y101" i="18" a="1"/>
  <c r="AF101" i="18" a="1"/>
  <c r="D98" i="18" a="1"/>
  <c r="Y98" i="18" a="1"/>
  <c r="BH98" i="18" a="1"/>
  <c r="AF103" i="18" a="1"/>
  <c r="BO103" i="18" a="1"/>
  <c r="R103" i="18" a="1"/>
  <c r="R98" i="18" a="1"/>
  <c r="AM97" i="18" a="1"/>
  <c r="BH99" i="18" a="1"/>
  <c r="BO98" i="18" a="1"/>
  <c r="AM103" i="18" a="1"/>
  <c r="AM103" i="18" l="1"/>
  <c r="R103" i="18"/>
  <c r="BO103" i="18"/>
  <c r="AF103" i="18"/>
  <c r="BH103" i="18"/>
  <c r="D103" i="18"/>
  <c r="AT103" i="18"/>
  <c r="Y103" i="18"/>
  <c r="O102" i="22"/>
  <c r="V130" i="5"/>
  <c r="F103" i="26"/>
  <c r="AA130" i="16"/>
  <c r="F103" i="23" s="1"/>
  <c r="S130" i="5"/>
  <c r="AU130" i="5"/>
  <c r="Z130" i="5"/>
  <c r="O102" i="19" s="1"/>
  <c r="U130" i="5"/>
  <c r="Z102" i="19"/>
  <c r="AQ102" i="19" s="1"/>
  <c r="G103" i="26"/>
  <c r="AA130" i="17"/>
  <c r="G103" i="23" s="1"/>
  <c r="P102" i="22"/>
  <c r="E103" i="26"/>
  <c r="AA130" i="15"/>
  <c r="E103" i="23" s="1"/>
  <c r="Y130" i="5"/>
  <c r="AA130" i="14"/>
  <c r="D103" i="23" s="1"/>
  <c r="M102" i="22"/>
  <c r="D102" i="22"/>
  <c r="Q130" i="5"/>
  <c r="AT130" i="5"/>
  <c r="N102" i="22"/>
  <c r="S102" i="19"/>
  <c r="U102" i="19" s="1"/>
  <c r="AP102" i="19" s="1"/>
  <c r="AQ130" i="14"/>
  <c r="O130" i="5" a="1"/>
  <c r="O130" i="5" s="1"/>
  <c r="W130" i="5"/>
  <c r="T130" i="5"/>
  <c r="AQ130" i="16"/>
  <c r="AC102" i="19"/>
  <c r="AE102" i="19" s="1"/>
  <c r="AR102" i="19" s="1"/>
  <c r="AH102" i="19"/>
  <c r="AJ102" i="19" s="1"/>
  <c r="AS102" i="19" s="1"/>
  <c r="AQ130" i="17"/>
  <c r="AA129" i="14"/>
  <c r="D102" i="23" s="1"/>
  <c r="Y97" i="19"/>
  <c r="AQ125" i="15"/>
  <c r="O129" i="5" a="1"/>
  <c r="O129" i="5" s="1"/>
  <c r="C102" i="26" s="1"/>
  <c r="O128" i="5" a="1"/>
  <c r="O128" i="5" s="1"/>
  <c r="O127" i="5" a="1"/>
  <c r="O127" i="5" s="1"/>
  <c r="O126" i="5" a="1"/>
  <c r="O126" i="5" s="1"/>
  <c r="O125" i="5" a="1"/>
  <c r="O125" i="5" s="1"/>
  <c r="O124" i="5" a="1"/>
  <c r="O124" i="5" s="1"/>
  <c r="O123" i="5" a="1"/>
  <c r="O123" i="5" s="1"/>
  <c r="O122" i="5" a="1"/>
  <c r="O122" i="5" s="1"/>
  <c r="U127" i="5"/>
  <c r="AA129" i="16"/>
  <c r="F102" i="23" s="1"/>
  <c r="AT127" i="5"/>
  <c r="AA129" i="17"/>
  <c r="G102" i="23" s="1"/>
  <c r="D100" i="22"/>
  <c r="Y128" i="5"/>
  <c r="Q127" i="5"/>
  <c r="M97" i="22"/>
  <c r="Z127" i="5"/>
  <c r="O99" i="19" s="1"/>
  <c r="K100" i="18"/>
  <c r="AF102" i="18"/>
  <c r="BO101" i="18"/>
  <c r="AT102" i="18"/>
  <c r="AF101" i="18"/>
  <c r="R102" i="18"/>
  <c r="BH101" i="18"/>
  <c r="D102" i="18"/>
  <c r="AM102" i="18"/>
  <c r="BO100" i="18"/>
  <c r="BA102" i="18"/>
  <c r="D100" i="18"/>
  <c r="Y102" i="18"/>
  <c r="K102" i="18"/>
  <c r="BH102" i="18"/>
  <c r="D101" i="18"/>
  <c r="AF100" i="18"/>
  <c r="K101" i="18"/>
  <c r="BO102" i="18"/>
  <c r="S102" i="26"/>
  <c r="V103" i="33" s="1"/>
  <c r="S101" i="19"/>
  <c r="U101" i="19" s="1"/>
  <c r="AP101" i="19" s="1"/>
  <c r="AQ129" i="14"/>
  <c r="N97" i="22"/>
  <c r="U129" i="5"/>
  <c r="W129" i="5"/>
  <c r="AA126" i="14"/>
  <c r="D99" i="23" s="1"/>
  <c r="S129" i="5"/>
  <c r="M101" i="22"/>
  <c r="R128" i="5"/>
  <c r="AQ129" i="16"/>
  <c r="AC101" i="19"/>
  <c r="AE101" i="19" s="1"/>
  <c r="AR101" i="19" s="1"/>
  <c r="D101" i="22"/>
  <c r="AT129" i="5"/>
  <c r="Q129" i="5"/>
  <c r="V129" i="5"/>
  <c r="M100" i="22"/>
  <c r="O101" i="22"/>
  <c r="X129" i="5"/>
  <c r="Z97" i="19"/>
  <c r="AQ97" i="19" s="1"/>
  <c r="R127" i="5"/>
  <c r="T129" i="5"/>
  <c r="R129" i="5"/>
  <c r="Y129" i="5"/>
  <c r="AQ129" i="15"/>
  <c r="X101" i="19"/>
  <c r="Z101" i="19" s="1"/>
  <c r="AQ101" i="19" s="1"/>
  <c r="AJ101" i="19"/>
  <c r="AS101" i="19" s="1"/>
  <c r="Z128" i="5"/>
  <c r="O100" i="19" s="1"/>
  <c r="AU129" i="5"/>
  <c r="Z129" i="5"/>
  <c r="O101" i="19" s="1"/>
  <c r="N101" i="22"/>
  <c r="AQ129" i="17"/>
  <c r="AM100" i="18"/>
  <c r="Y100" i="18"/>
  <c r="AT101" i="18"/>
  <c r="AT99" i="18"/>
  <c r="BH100" i="18"/>
  <c r="R100" i="18"/>
  <c r="BA100" i="18"/>
  <c r="AM101" i="18"/>
  <c r="R101" i="18"/>
  <c r="AT100" i="18"/>
  <c r="Y101" i="18"/>
  <c r="BA101" i="18"/>
  <c r="V127" i="5"/>
  <c r="P100" i="22"/>
  <c r="T127" i="5"/>
  <c r="W128" i="5"/>
  <c r="G101" i="26"/>
  <c r="AA128" i="17"/>
  <c r="G101" i="23" s="1"/>
  <c r="N100" i="22"/>
  <c r="Y127" i="5"/>
  <c r="S127" i="5"/>
  <c r="O100" i="22"/>
  <c r="AQ128" i="15"/>
  <c r="X100" i="19"/>
  <c r="Z100" i="19" s="1"/>
  <c r="AQ100" i="19" s="1"/>
  <c r="X127" i="5"/>
  <c r="V128" i="5"/>
  <c r="S128" i="5"/>
  <c r="F101" i="26"/>
  <c r="AA128" i="16"/>
  <c r="F101" i="23" s="1"/>
  <c r="E101" i="26"/>
  <c r="AA128" i="15"/>
  <c r="E101" i="23" s="1"/>
  <c r="W127" i="5"/>
  <c r="W126" i="5"/>
  <c r="T128" i="5"/>
  <c r="X128" i="5"/>
  <c r="S100" i="19"/>
  <c r="U100" i="19" s="1"/>
  <c r="AP100" i="19" s="1"/>
  <c r="AQ128" i="14"/>
  <c r="AH100" i="19"/>
  <c r="AJ100" i="19" s="1"/>
  <c r="AS100" i="19" s="1"/>
  <c r="AQ128" i="17"/>
  <c r="AC100" i="19"/>
  <c r="AE100" i="19" s="1"/>
  <c r="AR100" i="19" s="1"/>
  <c r="AQ128" i="16"/>
  <c r="D101" i="26"/>
  <c r="AA128" i="14"/>
  <c r="D101" i="23" s="1"/>
  <c r="N100" i="19"/>
  <c r="P100" i="19" s="1"/>
  <c r="AO100" i="19" s="1"/>
  <c r="BH99" i="18"/>
  <c r="D99" i="18"/>
  <c r="R99" i="18"/>
  <c r="K99" i="18"/>
  <c r="Y99" i="18"/>
  <c r="AM99" i="18"/>
  <c r="AF99" i="18"/>
  <c r="BO99" i="18"/>
  <c r="BA99" i="18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D95" i="22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98" i="22"/>
  <c r="P98" i="22"/>
  <c r="X98" i="19"/>
  <c r="Z98" i="19" s="1"/>
  <c r="AQ98" i="19" s="1"/>
  <c r="AQ126" i="15"/>
  <c r="V126" i="5"/>
  <c r="U126" i="5"/>
  <c r="S99" i="19"/>
  <c r="U99" i="19" s="1"/>
  <c r="AP99" i="19" s="1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N99" i="22"/>
  <c r="P99" i="22"/>
  <c r="AE95" i="19"/>
  <c r="AR95" i="19" s="1"/>
  <c r="E100" i="26"/>
  <c r="AA127" i="15"/>
  <c r="E100" i="23" s="1"/>
  <c r="G100" i="26"/>
  <c r="AA127" i="17"/>
  <c r="G100" i="23" s="1"/>
  <c r="G98" i="26"/>
  <c r="AA126" i="17"/>
  <c r="G99" i="23" s="1"/>
  <c r="F98" i="26"/>
  <c r="AA126" i="16"/>
  <c r="F99" i="23" s="1"/>
  <c r="E98" i="26"/>
  <c r="AA126" i="15"/>
  <c r="E99" i="23" s="1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C96" i="26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S103" i="26" l="1"/>
  <c r="V104" i="33" s="1"/>
  <c r="L102" i="22"/>
  <c r="AQ127" i="5"/>
  <c r="C103" i="26"/>
  <c r="AA130" i="5"/>
  <c r="C103" i="23" s="1"/>
  <c r="AQ130" i="5"/>
  <c r="N102" i="19"/>
  <c r="P102" i="19" s="1"/>
  <c r="AO102" i="19" s="1"/>
  <c r="L100" i="22"/>
  <c r="AA129" i="5"/>
  <c r="C102" i="23" s="1"/>
  <c r="AQ128" i="5"/>
  <c r="P95" i="19"/>
  <c r="AO95" i="19" s="1"/>
  <c r="AQ129" i="5"/>
  <c r="N101" i="19"/>
  <c r="P101" i="19" s="1"/>
  <c r="AO101" i="19" s="1"/>
  <c r="L101" i="22"/>
  <c r="L95" i="22"/>
  <c r="S98" i="26"/>
  <c r="V99" i="33" s="1"/>
  <c r="AA127" i="5"/>
  <c r="C100" i="23" s="1"/>
  <c r="S101" i="26"/>
  <c r="V102" i="33" s="1"/>
  <c r="C101" i="26"/>
  <c r="AA128" i="5"/>
  <c r="C101" i="23" s="1"/>
  <c r="AQ126" i="5"/>
  <c r="O98" i="19"/>
  <c r="P98" i="19" s="1"/>
  <c r="AO98" i="19" s="1"/>
  <c r="S99" i="26"/>
  <c r="V100" i="33" s="1"/>
  <c r="C100" i="26"/>
  <c r="S100" i="26"/>
  <c r="V101" i="33" s="1"/>
  <c r="N99" i="19"/>
  <c r="P99" i="19" s="1"/>
  <c r="AO99" i="19" s="1"/>
  <c r="L99" i="22"/>
  <c r="L98" i="22"/>
  <c r="C99" i="26"/>
  <c r="P96" i="19"/>
  <c r="AO96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M95" i="21" a="1"/>
  <c r="BD95" i="21" a="1"/>
  <c r="R95" i="21" a="1"/>
  <c r="AF95" i="21" a="1"/>
  <c r="AA95" i="21" a="1"/>
  <c r="Y95" i="21" a="1"/>
  <c r="BH95" i="21" a="1"/>
  <c r="S95" i="21" a="1"/>
  <c r="E95" i="21" a="1"/>
  <c r="Z95" i="21" a="1"/>
  <c r="BE95" i="21" a="1"/>
  <c r="AT95" i="21" a="1"/>
  <c r="BR95" i="21" a="1"/>
  <c r="BJ95" i="21" a="1"/>
  <c r="O95" i="21" a="1"/>
  <c r="AG95" i="21" a="1"/>
  <c r="V95" i="21" a="1"/>
  <c r="AM95" i="21" a="1"/>
  <c r="BQ95" i="21" a="1"/>
  <c r="N95" i="21" a="1"/>
  <c r="BI95" i="21" a="1"/>
  <c r="AC95" i="21" a="1"/>
  <c r="BB95" i="21" a="1"/>
  <c r="T95" i="21" a="1"/>
  <c r="AX95" i="21" a="1"/>
  <c r="F95" i="21" a="1"/>
  <c r="D95" i="21" a="1"/>
  <c r="AP95" i="21" a="1"/>
  <c r="AI95" i="21" a="1"/>
  <c r="AU95" i="21" a="1"/>
  <c r="U95" i="21" a="1"/>
  <c r="BP95" i="21" a="1"/>
  <c r="AV95" i="21" a="1"/>
  <c r="G95" i="21" a="1"/>
  <c r="AB95" i="21" a="1"/>
  <c r="BL95" i="21" a="1"/>
  <c r="AH95" i="21" a="1"/>
  <c r="BA95" i="21" a="1"/>
  <c r="K95" i="21" a="1"/>
  <c r="AW95" i="21" a="1"/>
  <c r="BC95" i="21" a="1"/>
  <c r="AO95" i="21" a="1"/>
  <c r="AN95" i="21" a="1"/>
  <c r="BS95" i="21" a="1"/>
  <c r="L95" i="21" a="1"/>
  <c r="AQ95" i="21" a="1"/>
  <c r="BO95" i="21" a="1"/>
  <c r="H95" i="21" a="1"/>
  <c r="BK95" i="21" a="1"/>
  <c r="AJ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AU121" i="17" s="1"/>
  <c r="H121" i="17" a="1"/>
  <c r="H121" i="17" s="1"/>
  <c r="L121" i="17" a="1"/>
  <c r="L121" i="17" s="1"/>
  <c r="E118" i="17" a="1"/>
  <c r="E118" i="17" s="1"/>
  <c r="AD130" i="17" s="1"/>
  <c r="G118" i="17" a="1"/>
  <c r="G118" i="17" s="1"/>
  <c r="AF130" i="17" s="1"/>
  <c r="F118" i="17" a="1"/>
  <c r="F118" i="17" s="1"/>
  <c r="AE130" i="17" s="1"/>
  <c r="K118" i="17" a="1"/>
  <c r="K118" i="17" s="1"/>
  <c r="AJ130" i="17" s="1"/>
  <c r="N118" i="17" a="1"/>
  <c r="N118" i="17" s="1"/>
  <c r="J118" i="17" a="1"/>
  <c r="J118" i="17" s="1"/>
  <c r="AI130" i="17" s="1"/>
  <c r="I118" i="17" a="1"/>
  <c r="I118" i="17" s="1"/>
  <c r="AH130" i="17" s="1"/>
  <c r="M118" i="17" a="1"/>
  <c r="M118" i="17" s="1"/>
  <c r="AL130" i="17" s="1"/>
  <c r="L118" i="17" a="1"/>
  <c r="L118" i="17" s="1"/>
  <c r="AK130" i="17" s="1"/>
  <c r="H118" i="17" a="1"/>
  <c r="H118" i="17" s="1"/>
  <c r="AG130" i="17" s="1"/>
  <c r="J119" i="17" a="1"/>
  <c r="J119" i="17" s="1"/>
  <c r="E119" i="17" a="1"/>
  <c r="E119" i="17" s="1"/>
  <c r="I119" i="17" a="1"/>
  <c r="I119" i="17" s="1"/>
  <c r="H119" i="17" a="1"/>
  <c r="H119" i="17" s="1"/>
  <c r="N119" i="17" a="1"/>
  <c r="N119" i="17" s="1"/>
  <c r="AU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G120" i="17" a="1"/>
  <c r="G120" i="17" s="1"/>
  <c r="N120" i="17" a="1"/>
  <c r="N120" i="17" s="1"/>
  <c r="AU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O92" i="18" a="1"/>
  <c r="AQ92" i="21" a="1"/>
  <c r="AX93" i="21" a="1"/>
  <c r="H93" i="18" a="1"/>
  <c r="H91" i="18" a="1"/>
  <c r="AJ94" i="21" a="1"/>
  <c r="BS91" i="18" a="1"/>
  <c r="AC92" i="18" a="1"/>
  <c r="BS94" i="21" a="1"/>
  <c r="AX91" i="21" a="1"/>
  <c r="V91" i="21" a="1"/>
  <c r="AC91" i="18" a="1"/>
  <c r="BE91" i="21" a="1"/>
  <c r="AC92" i="21" a="1"/>
  <c r="H91" i="21" a="1"/>
  <c r="H94" i="18" a="1"/>
  <c r="V94" i="21" a="1"/>
  <c r="H93" i="21" a="1"/>
  <c r="BS91" i="21" a="1"/>
  <c r="AC93" i="18" a="1"/>
  <c r="BE94" i="18" a="1"/>
  <c r="AJ91" i="21" a="1"/>
  <c r="AJ92" i="21" a="1"/>
  <c r="V92" i="21" a="1"/>
  <c r="BL93" i="18" a="1"/>
  <c r="O94" i="18" a="1"/>
  <c r="AC93" i="21" a="1"/>
  <c r="H92" i="21" a="1"/>
  <c r="AX94" i="21" a="1"/>
  <c r="O94" i="21" a="1"/>
  <c r="V91" i="18" a="1"/>
  <c r="AC91" i="21" a="1"/>
  <c r="BE91" i="18" a="1"/>
  <c r="BE94" i="21" a="1"/>
  <c r="BL92" i="18" a="1"/>
  <c r="BE93" i="18" a="1"/>
  <c r="H92" i="18" a="1"/>
  <c r="O91" i="18" a="1"/>
  <c r="AX91" i="18" a="1"/>
  <c r="O93" i="18" a="1"/>
  <c r="AJ93" i="21" a="1"/>
  <c r="BL94" i="18" a="1"/>
  <c r="AC94" i="21" a="1"/>
  <c r="AQ94" i="21" a="1"/>
  <c r="AQ93" i="21" a="1"/>
  <c r="V94" i="18" a="1"/>
  <c r="BS93" i="18" a="1"/>
  <c r="AJ93" i="18" a="1"/>
  <c r="AJ92" i="18" a="1"/>
  <c r="BL91" i="21" a="1"/>
  <c r="AX92" i="21" a="1"/>
  <c r="AJ91" i="18" a="1"/>
  <c r="V92" i="18" a="1"/>
  <c r="AX93" i="18" a="1"/>
  <c r="V93" i="21" a="1"/>
  <c r="BE92" i="21" a="1"/>
  <c r="AQ91" i="18" a="1"/>
  <c r="AQ93" i="18" a="1"/>
  <c r="O91" i="21" a="1"/>
  <c r="AC94" i="18" a="1"/>
  <c r="AQ94" i="18" a="1"/>
  <c r="BL93" i="21" a="1"/>
  <c r="AQ92" i="18" a="1"/>
  <c r="BL94" i="21" a="1"/>
  <c r="BL92" i="21" a="1"/>
  <c r="AJ94" i="18" a="1"/>
  <c r="AX92" i="18" a="1"/>
  <c r="O92" i="21" a="1"/>
  <c r="H94" i="21" a="1"/>
  <c r="BE92" i="18" a="1"/>
  <c r="BS92" i="18" a="1"/>
  <c r="AQ91" i="21" a="1"/>
  <c r="BS94" i="18" a="1"/>
  <c r="BE93" i="21" a="1"/>
  <c r="AX94" i="18" a="1"/>
  <c r="BL91" i="18" a="1"/>
  <c r="O93" i="21" a="1"/>
  <c r="BS92" i="21" a="1"/>
  <c r="V93" i="18" a="1"/>
  <c r="BS93" i="21" a="1"/>
  <c r="AH102" i="20" l="1"/>
  <c r="AU118" i="17"/>
  <c r="AM130" i="17"/>
  <c r="AT118" i="17"/>
  <c r="O118" i="17" a="1"/>
  <c r="O118" i="17" s="1"/>
  <c r="AN130" i="17" s="1"/>
  <c r="AN103" i="23" s="1"/>
  <c r="AT121" i="17"/>
  <c r="O121" i="17" a="1"/>
  <c r="O121" i="17" s="1"/>
  <c r="AT120" i="17"/>
  <c r="O120" i="17" a="1"/>
  <c r="O120" i="17" s="1"/>
  <c r="AT119" i="17"/>
  <c r="O119" i="17" a="1"/>
  <c r="O119" i="17" s="1"/>
  <c r="BV93" i="1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X102" i="22" s="1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H119" i="16" a="1"/>
  <c r="H119" i="16" s="1"/>
  <c r="E119" i="16" a="1"/>
  <c r="E119" i="16" s="1"/>
  <c r="N119" i="16" a="1"/>
  <c r="N119" i="16" s="1"/>
  <c r="AU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AK130" i="16" s="1"/>
  <c r="K118" i="16" a="1"/>
  <c r="K118" i="16" s="1"/>
  <c r="AJ130" i="16" s="1"/>
  <c r="E118" i="16" a="1"/>
  <c r="E118" i="16" s="1"/>
  <c r="AD130" i="16" s="1"/>
  <c r="J118" i="16" a="1"/>
  <c r="J118" i="16" s="1"/>
  <c r="AI130" i="16" s="1"/>
  <c r="N118" i="16" a="1"/>
  <c r="N118" i="16" s="1"/>
  <c r="I118" i="16" a="1"/>
  <c r="I118" i="16" s="1"/>
  <c r="AH130" i="16" s="1"/>
  <c r="H118" i="16" a="1"/>
  <c r="H118" i="16" s="1"/>
  <c r="AG130" i="16" s="1"/>
  <c r="G118" i="16" a="1"/>
  <c r="G118" i="16" s="1"/>
  <c r="AF130" i="16" s="1"/>
  <c r="F118" i="16" a="1"/>
  <c r="F118" i="16" s="1"/>
  <c r="AE130" i="16" s="1"/>
  <c r="M118" i="16" a="1"/>
  <c r="M118" i="16" s="1"/>
  <c r="AL130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AU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AU120" i="16" s="1"/>
  <c r="K120" i="16" a="1"/>
  <c r="K120" i="16" s="1"/>
  <c r="E120" i="16" a="1"/>
  <c r="E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AS119" i="15" s="1"/>
  <c r="D121" i="15"/>
  <c r="AS121" i="15" s="1"/>
  <c r="E120" i="15" a="1"/>
  <c r="E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AU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AU119" i="15" s="1"/>
  <c r="H119" i="15" a="1"/>
  <c r="H119" i="15" s="1"/>
  <c r="E119" i="15" a="1"/>
  <c r="E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AU121" i="15" s="1"/>
  <c r="I121" i="15" a="1"/>
  <c r="I121" i="15" s="1"/>
  <c r="K118" i="15" a="1"/>
  <c r="K118" i="15" s="1"/>
  <c r="AJ130" i="15" s="1"/>
  <c r="I118" i="15" a="1"/>
  <c r="I118" i="15" s="1"/>
  <c r="AH130" i="15" s="1"/>
  <c r="H118" i="15" a="1"/>
  <c r="H118" i="15" s="1"/>
  <c r="AG130" i="15" s="1"/>
  <c r="G118" i="15" a="1"/>
  <c r="G118" i="15" s="1"/>
  <c r="AF130" i="15" s="1"/>
  <c r="M118" i="15" a="1"/>
  <c r="M118" i="15" s="1"/>
  <c r="AL130" i="15" s="1"/>
  <c r="L118" i="15" a="1"/>
  <c r="L118" i="15" s="1"/>
  <c r="AK130" i="15" s="1"/>
  <c r="F118" i="15" a="1"/>
  <c r="F118" i="15" s="1"/>
  <c r="AE130" i="15" s="1"/>
  <c r="E118" i="15" a="1"/>
  <c r="E118" i="15" s="1"/>
  <c r="AD130" i="15" s="1"/>
  <c r="N118" i="15" a="1"/>
  <c r="N118" i="15" s="1"/>
  <c r="J118" i="15" a="1"/>
  <c r="J118" i="15" s="1"/>
  <c r="AI130" i="15" s="1"/>
  <c r="D119" i="14"/>
  <c r="AS119" i="14" s="1"/>
  <c r="D121" i="14"/>
  <c r="AS121" i="14" s="1"/>
  <c r="M118" i="14" a="1"/>
  <c r="M118" i="14" s="1"/>
  <c r="AL130" i="14" s="1"/>
  <c r="E118" i="14" a="1"/>
  <c r="E118" i="14" s="1"/>
  <c r="AD130" i="14" s="1"/>
  <c r="L118" i="14" a="1"/>
  <c r="L118" i="14" s="1"/>
  <c r="AK130" i="14" s="1"/>
  <c r="K118" i="14" a="1"/>
  <c r="K118" i="14" s="1"/>
  <c r="AJ130" i="14" s="1"/>
  <c r="J118" i="14" a="1"/>
  <c r="J118" i="14" s="1"/>
  <c r="AI130" i="14" s="1"/>
  <c r="I118" i="14" a="1"/>
  <c r="I118" i="14" s="1"/>
  <c r="AH130" i="14" s="1"/>
  <c r="H118" i="14" a="1"/>
  <c r="H118" i="14" s="1"/>
  <c r="AG130" i="14" s="1"/>
  <c r="G118" i="14" a="1"/>
  <c r="G118" i="14" s="1"/>
  <c r="AF130" i="14" s="1"/>
  <c r="N118" i="14" a="1"/>
  <c r="N118" i="14" s="1"/>
  <c r="F118" i="14" a="1"/>
  <c r="F118" i="14" s="1"/>
  <c r="AE130" i="14" s="1"/>
  <c r="I117" i="14" a="1"/>
  <c r="I117" i="14" s="1"/>
  <c r="AH129" i="14" s="1"/>
  <c r="H117" i="14" a="1"/>
  <c r="H117" i="14" s="1"/>
  <c r="AG129" i="14" s="1"/>
  <c r="G117" i="14" a="1"/>
  <c r="G117" i="14" s="1"/>
  <c r="AF129" i="14" s="1"/>
  <c r="N117" i="14" a="1"/>
  <c r="N117" i="14" s="1"/>
  <c r="F117" i="14" a="1"/>
  <c r="F117" i="14" s="1"/>
  <c r="AE129" i="14" s="1"/>
  <c r="M117" i="14" a="1"/>
  <c r="M117" i="14" s="1"/>
  <c r="AL129" i="14" s="1"/>
  <c r="E117" i="14" a="1"/>
  <c r="E117" i="14" s="1"/>
  <c r="L117" i="14" a="1"/>
  <c r="L117" i="14" s="1"/>
  <c r="AK129" i="14" s="1"/>
  <c r="K117" i="14" a="1"/>
  <c r="K117" i="14" s="1"/>
  <c r="AJ129" i="14" s="1"/>
  <c r="J117" i="14" a="1"/>
  <c r="J117" i="14" s="1"/>
  <c r="AI129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AU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AU120" i="14" s="1"/>
  <c r="F120" i="14" a="1"/>
  <c r="F120" i="14" s="1"/>
  <c r="M120" i="14" a="1"/>
  <c r="M120" i="14" s="1"/>
  <c r="E120" i="14" a="1"/>
  <c r="E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AU119" i="14" s="1"/>
  <c r="F119" i="14" a="1"/>
  <c r="F119" i="14" s="1"/>
  <c r="M119" i="14" a="1"/>
  <c r="M119" i="14" s="1"/>
  <c r="E119" i="14" a="1"/>
  <c r="E119" i="14" s="1"/>
  <c r="L119" i="14" a="1"/>
  <c r="L119" i="14" s="1"/>
  <c r="K119" i="14" a="1"/>
  <c r="K119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R91" i="13"/>
  <c r="BL103" i="13" s="1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BQ103" i="13" s="1"/>
  <c r="U91" i="13"/>
  <c r="BO103" i="13" s="1"/>
  <c r="T91" i="13"/>
  <c r="BN103" i="13" s="1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BQ103" i="12" s="1"/>
  <c r="U91" i="12"/>
  <c r="BO103" i="12" s="1"/>
  <c r="T91" i="12"/>
  <c r="BN103" i="12" s="1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1" i="12"/>
  <c r="BL103" i="12" s="1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R91" i="11"/>
  <c r="BL103" i="11" s="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BQ103" i="11" s="1"/>
  <c r="U91" i="11"/>
  <c r="BO103" i="11" s="1"/>
  <c r="T91" i="11"/>
  <c r="BN103" i="11" s="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E121" i="5" a="1"/>
  <c r="E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AU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U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F121" i="5" a="1"/>
  <c r="F121" i="5" s="1"/>
  <c r="M119" i="5" a="1"/>
  <c r="M119" i="5" s="1"/>
  <c r="N121" i="5" a="1"/>
  <c r="N121" i="5" s="1"/>
  <c r="AU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AS120" i="4" s="1"/>
  <c r="D121" i="4"/>
  <c r="AS121" i="4" s="1"/>
  <c r="Z93" i="6"/>
  <c r="T92" i="6"/>
  <c r="D119" i="4"/>
  <c r="AS119" i="4" s="1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AV93" i="21" a="1"/>
  <c r="BC94" i="18" a="1"/>
  <c r="AO94" i="18" a="1"/>
  <c r="AO93" i="21" a="1"/>
  <c r="BA94" i="21" a="1"/>
  <c r="G93" i="18" a="1"/>
  <c r="Y93" i="18" a="1"/>
  <c r="D93" i="18" a="1"/>
  <c r="AP94" i="18" a="1"/>
  <c r="F91" i="21" a="1"/>
  <c r="S94" i="18" a="1"/>
  <c r="BJ94" i="18" a="1"/>
  <c r="BQ91" i="21" a="1"/>
  <c r="AN91" i="21" a="1"/>
  <c r="AU93" i="18" a="1"/>
  <c r="F91" i="18" a="1"/>
  <c r="N94" i="21" a="1"/>
  <c r="T93" i="18" a="1"/>
  <c r="S90" i="21" a="1"/>
  <c r="BP93" i="21" a="1"/>
  <c r="BP92" i="18" a="1"/>
  <c r="E93" i="21" a="1"/>
  <c r="BI94" i="18" a="1"/>
  <c r="BO92" i="18" a="1"/>
  <c r="BC91" i="18" a="1"/>
  <c r="BJ93" i="21" a="1"/>
  <c r="G91" i="21" a="1"/>
  <c r="BD92" i="21" a="1"/>
  <c r="AG92" i="18" a="1"/>
  <c r="BA92" i="18" a="1"/>
  <c r="BR91" i="21" a="1"/>
  <c r="BQ92" i="18" a="1"/>
  <c r="D93" i="21" a="1"/>
  <c r="BK94" i="18" a="1"/>
  <c r="AI92" i="18" a="1"/>
  <c r="G94" i="21" a="1"/>
  <c r="G92" i="21" a="1"/>
  <c r="M92" i="21" a="1"/>
  <c r="BK93" i="21" a="1"/>
  <c r="BB94" i="18" a="1"/>
  <c r="AP91" i="18" a="1"/>
  <c r="BO92" i="21" a="1"/>
  <c r="BK92" i="21" a="1"/>
  <c r="AO92" i="21" a="1"/>
  <c r="D94" i="18" a="1"/>
  <c r="F94" i="21" a="1"/>
  <c r="E91" i="18" a="1"/>
  <c r="BI93" i="21" a="1"/>
  <c r="BJ91" i="18" a="1"/>
  <c r="AN92" i="21" a="1"/>
  <c r="BI92" i="21" a="1"/>
  <c r="E90" i="21" a="1"/>
  <c r="M94" i="21" a="1"/>
  <c r="AM93" i="21" a="1"/>
  <c r="E93" i="18" a="1"/>
  <c r="F94" i="18" a="1"/>
  <c r="S90" i="18" a="1"/>
  <c r="BP94" i="21" a="1"/>
  <c r="Z92" i="21" a="1"/>
  <c r="AB94" i="21" a="1"/>
  <c r="AT93" i="21" a="1"/>
  <c r="BP91" i="18" a="1"/>
  <c r="BP90" i="18" a="1"/>
  <c r="BQ92" i="21" a="1"/>
  <c r="E94" i="21" a="1"/>
  <c r="Z90" i="18" a="1"/>
  <c r="D92" i="21" a="1"/>
  <c r="E92" i="21" a="1"/>
  <c r="U94" i="18" a="1"/>
  <c r="AO91" i="18" a="1"/>
  <c r="BK92" i="18" a="1"/>
  <c r="BQ93" i="21" a="1"/>
  <c r="BP94" i="18" a="1"/>
  <c r="BH94" i="21" a="1"/>
  <c r="AV94" i="18" a="1"/>
  <c r="AP93" i="21" a="1"/>
  <c r="AG94" i="18" a="1"/>
  <c r="BI90" i="18" a="1"/>
  <c r="AN93" i="21" a="1"/>
  <c r="AW93" i="18" a="1"/>
  <c r="AV93" i="18" a="1"/>
  <c r="BI92" i="18" a="1"/>
  <c r="AH94" i="21" a="1"/>
  <c r="BR94" i="18" a="1"/>
  <c r="R92" i="18" a="1"/>
  <c r="BO94" i="18" a="1"/>
  <c r="AA94" i="18" a="1"/>
  <c r="BQ94" i="21" a="1"/>
  <c r="AA93" i="21" a="1"/>
  <c r="L90" i="21" a="1"/>
  <c r="AG90" i="21" a="1"/>
  <c r="AH91" i="21" a="1"/>
  <c r="BP92" i="21" a="1"/>
  <c r="AB93" i="18" a="1"/>
  <c r="BD91" i="18" a="1"/>
  <c r="S91" i="21" a="1"/>
  <c r="AU90" i="18" a="1"/>
  <c r="AB92" i="18" a="1"/>
  <c r="R94" i="18" a="1"/>
  <c r="AA93" i="18" a="1"/>
  <c r="L93" i="21" a="1"/>
  <c r="AU94" i="21" a="1"/>
  <c r="BD93" i="18" a="1"/>
  <c r="Z90" i="21" a="1"/>
  <c r="BB93" i="18" a="1"/>
  <c r="AW92" i="18" a="1"/>
  <c r="BA92" i="21" a="1"/>
  <c r="M94" i="18" a="1"/>
  <c r="N94" i="18" a="1"/>
  <c r="AU92" i="18" a="1"/>
  <c r="S92" i="18" a="1"/>
  <c r="BH93" i="21" a="1"/>
  <c r="Z93" i="18" a="1"/>
  <c r="BJ91" i="21" a="1"/>
  <c r="AM93" i="18" a="1"/>
  <c r="K92" i="21" a="1"/>
  <c r="AG93" i="21" a="1"/>
  <c r="BI90" i="21" a="1"/>
  <c r="Z91" i="21" a="1"/>
  <c r="AO92" i="18" a="1"/>
  <c r="U92" i="21" a="1"/>
  <c r="L90" i="18" a="1"/>
  <c r="AF94" i="18" a="1"/>
  <c r="T91" i="18" a="1"/>
  <c r="BQ93" i="18" a="1"/>
  <c r="L94" i="18" a="1"/>
  <c r="Z91" i="18" a="1"/>
  <c r="AH94" i="18" a="1"/>
  <c r="AV92" i="21" a="1"/>
  <c r="AI94" i="18" a="1"/>
  <c r="T91" i="21" a="1"/>
  <c r="BR94" i="21" a="1"/>
  <c r="BB92" i="21" a="1"/>
  <c r="F92" i="21" a="1"/>
  <c r="D94" i="21" a="1"/>
  <c r="BB92" i="18" a="1"/>
  <c r="BR93" i="18" a="1"/>
  <c r="AW94" i="18" a="1"/>
  <c r="G94" i="18" a="1"/>
  <c r="BI91" i="21" a="1"/>
  <c r="AF94" i="21" a="1"/>
  <c r="L91" i="21" a="1"/>
  <c r="BI93" i="18" a="1"/>
  <c r="N93" i="21" a="1"/>
  <c r="L91" i="18" a="1"/>
  <c r="AU91" i="21" a="1"/>
  <c r="R93" i="21" a="1"/>
  <c r="AT94" i="18" a="1"/>
  <c r="M92" i="18" a="1"/>
  <c r="K94" i="18" a="1"/>
  <c r="AF92" i="21" a="1"/>
  <c r="BH94" i="18" a="1"/>
  <c r="S93" i="21" a="1"/>
  <c r="AB92" i="21" a="1"/>
  <c r="AT92" i="21" a="1"/>
  <c r="BD94" i="18" a="1"/>
  <c r="Y94" i="21" a="1"/>
  <c r="AM92" i="21" a="1"/>
  <c r="AI93" i="18" a="1"/>
  <c r="AG92" i="21" a="1"/>
  <c r="BB91" i="18" a="1"/>
  <c r="U93" i="18" a="1"/>
  <c r="AU94" i="18" a="1"/>
  <c r="R93" i="18" a="1"/>
  <c r="U93" i="21" a="1"/>
  <c r="AA91" i="18" a="1"/>
  <c r="L94" i="21" a="1"/>
  <c r="BC93" i="21" a="1"/>
  <c r="AN91" i="18" a="1"/>
  <c r="N92" i="21" a="1"/>
  <c r="AT93" i="18" a="1"/>
  <c r="AU90" i="21" a="1"/>
  <c r="BI94" i="21" a="1"/>
  <c r="BD91" i="21" a="1"/>
  <c r="BD92" i="18" a="1"/>
  <c r="AF92" i="18" a="1"/>
  <c r="AG91" i="21" a="1"/>
  <c r="K93" i="21" a="1"/>
  <c r="R94" i="21" a="1"/>
  <c r="AI93" i="21" a="1"/>
  <c r="AN90" i="21" a="1"/>
  <c r="BB93" i="21" a="1"/>
  <c r="AH93" i="18" a="1"/>
  <c r="AI92" i="21" a="1"/>
  <c r="BB90" i="18" a="1"/>
  <c r="AU91" i="18" a="1"/>
  <c r="D92" i="18" a="1"/>
  <c r="AN90" i="18" a="1"/>
  <c r="AV92" i="18" a="1"/>
  <c r="BO94" i="21" a="1"/>
  <c r="AG94" i="21" a="1"/>
  <c r="BA94" i="18" a="1"/>
  <c r="Y92" i="21" a="1"/>
  <c r="K94" i="21" a="1"/>
  <c r="BJ94" i="21" a="1"/>
  <c r="AU93" i="21" a="1"/>
  <c r="U94" i="21" a="1"/>
  <c r="BH92" i="21" a="1"/>
  <c r="BK91" i="18" a="1"/>
  <c r="AW91" i="18" a="1"/>
  <c r="BB91" i="21" a="1"/>
  <c r="BC93" i="18" a="1"/>
  <c r="BB90" i="21" a="1"/>
  <c r="AP93" i="18" a="1"/>
  <c r="E94" i="18" a="1"/>
  <c r="AV94" i="21" a="1"/>
  <c r="BR93" i="21" a="1"/>
  <c r="T92" i="18" a="1"/>
  <c r="AW94" i="21" a="1"/>
  <c r="BJ92" i="18" a="1"/>
  <c r="AM94" i="18" a="1"/>
  <c r="AU92" i="21" a="1"/>
  <c r="E90" i="18" a="1"/>
  <c r="AM92" i="18" a="1"/>
  <c r="AI91" i="21" a="1"/>
  <c r="BR91" i="18" a="1"/>
  <c r="AV91" i="21" a="1"/>
  <c r="F92" i="18" a="1"/>
  <c r="L92" i="18" a="1"/>
  <c r="AN92" i="18" a="1"/>
  <c r="AB94" i="18" a="1"/>
  <c r="Y94" i="18" a="1"/>
  <c r="BO93" i="21" a="1"/>
  <c r="BD93" i="21" a="1"/>
  <c r="BC92" i="21" a="1"/>
  <c r="AN94" i="18" a="1"/>
  <c r="S93" i="18" a="1"/>
  <c r="F93" i="21" a="1"/>
  <c r="BP93" i="18" a="1"/>
  <c r="BJ92" i="21" a="1"/>
  <c r="BI91" i="18" a="1"/>
  <c r="AH91" i="18" a="1"/>
  <c r="N93" i="18" a="1"/>
  <c r="AO91" i="21" a="1"/>
  <c r="BP91" i="21" a="1"/>
  <c r="AI94" i="21" a="1"/>
  <c r="BK93" i="18" a="1"/>
  <c r="BJ93" i="18" a="1"/>
  <c r="T93" i="21" a="1"/>
  <c r="BD94" i="21" a="1"/>
  <c r="N91" i="18" a="1"/>
  <c r="E92" i="18" a="1"/>
  <c r="S94" i="21" a="1"/>
  <c r="AP92" i="18" a="1"/>
  <c r="AB91" i="21" a="1"/>
  <c r="AM94" i="21" a="1"/>
  <c r="Z92" i="18" a="1"/>
  <c r="U91" i="21" a="1"/>
  <c r="AO93" i="18" a="1"/>
  <c r="AV91" i="18" a="1"/>
  <c r="BA93" i="21" a="1"/>
  <c r="BR92" i="21" a="1"/>
  <c r="T94" i="21" a="1"/>
  <c r="AW91" i="21" a="1"/>
  <c r="AG90" i="18" a="1"/>
  <c r="BK91" i="21" a="1"/>
  <c r="BA93" i="18" a="1"/>
  <c r="K92" i="18" a="1"/>
  <c r="AN93" i="18" a="1"/>
  <c r="AH93" i="21" a="1"/>
  <c r="BC92" i="18" a="1"/>
  <c r="AH92" i="21" a="1"/>
  <c r="AB93" i="21" a="1"/>
  <c r="K93" i="18" a="1"/>
  <c r="Z93" i="21" a="1"/>
  <c r="G91" i="18" a="1"/>
  <c r="L92" i="21" a="1"/>
  <c r="Z94" i="18" a="1"/>
  <c r="BC94" i="21" a="1"/>
  <c r="R92" i="21" a="1"/>
  <c r="AT94" i="21" a="1"/>
  <c r="S91" i="18" a="1"/>
  <c r="Y93" i="21" a="1"/>
  <c r="AG91" i="18" a="1"/>
  <c r="BC91" i="21" a="1"/>
  <c r="AW93" i="21" a="1"/>
  <c r="AO94" i="21" a="1"/>
  <c r="AF93" i="18" a="1"/>
  <c r="AN94" i="21" a="1"/>
  <c r="Z94" i="21" a="1"/>
  <c r="BB94" i="21" a="1"/>
  <c r="AG93" i="18" a="1"/>
  <c r="AH92" i="18" a="1"/>
  <c r="AP94" i="21" a="1"/>
  <c r="M91" i="21" a="1"/>
  <c r="N92" i="18" a="1"/>
  <c r="U91" i="18" a="1"/>
  <c r="AA91" i="21" a="1"/>
  <c r="BQ91" i="18" a="1"/>
  <c r="BR92" i="18" a="1"/>
  <c r="BK94" i="21" a="1"/>
  <c r="E91" i="21" a="1"/>
  <c r="F93" i="18" a="1"/>
  <c r="AI91" i="18" a="1"/>
  <c r="G93" i="21" a="1"/>
  <c r="T92" i="21" a="1"/>
  <c r="L93" i="18" a="1"/>
  <c r="M91" i="18" a="1"/>
  <c r="S92" i="21" a="1"/>
  <c r="AA92" i="21" a="1"/>
  <c r="M93" i="21" a="1"/>
  <c r="AW92" i="21" a="1"/>
  <c r="AP91" i="21" a="1"/>
  <c r="AB91" i="18" a="1"/>
  <c r="BH92" i="18" a="1"/>
  <c r="AT92" i="18" a="1"/>
  <c r="BO93" i="18" a="1"/>
  <c r="AA92" i="18" a="1"/>
  <c r="T94" i="18" a="1"/>
  <c r="BP90" i="21" a="1"/>
  <c r="M93" i="18" a="1"/>
  <c r="U92" i="18" a="1"/>
  <c r="BQ94" i="18" a="1"/>
  <c r="AA94" i="21" a="1"/>
  <c r="BH93" i="18" a="1"/>
  <c r="G92" i="18" a="1"/>
  <c r="Y92" i="18" a="1"/>
  <c r="N91" i="21" a="1"/>
  <c r="AF93" i="21" a="1"/>
  <c r="AP92" i="21" a="1"/>
  <c r="X102" i="20" l="1"/>
  <c r="AR130" i="15"/>
  <c r="AU118" i="15"/>
  <c r="AM130" i="15"/>
  <c r="AU118" i="16"/>
  <c r="AM130" i="16"/>
  <c r="AR130" i="16" s="1"/>
  <c r="AC102" i="20"/>
  <c r="R90" i="35"/>
  <c r="BM103" i="12"/>
  <c r="AU118" i="14"/>
  <c r="AM130" i="14"/>
  <c r="U90" i="35"/>
  <c r="BM103" i="13"/>
  <c r="S102" i="20"/>
  <c r="AR130" i="14"/>
  <c r="O117" i="14" a="1"/>
  <c r="O117" i="14" s="1"/>
  <c r="AI102" i="20"/>
  <c r="BE102" i="20" s="1"/>
  <c r="AG102" i="20"/>
  <c r="O90" i="35"/>
  <c r="AK91" i="35" s="1"/>
  <c r="BM103" i="11"/>
  <c r="AR130" i="17"/>
  <c r="AT120" i="16"/>
  <c r="O120" i="16" a="1"/>
  <c r="O120" i="16" s="1"/>
  <c r="AT120" i="15"/>
  <c r="O120" i="15" a="1"/>
  <c r="O120" i="15" s="1"/>
  <c r="E93" i="26" s="1"/>
  <c r="AT121" i="16"/>
  <c r="O121" i="16" a="1"/>
  <c r="O121" i="16" s="1"/>
  <c r="F94" i="26" s="1"/>
  <c r="AT121" i="14"/>
  <c r="O121" i="14" a="1"/>
  <c r="O121" i="14" s="1"/>
  <c r="D94" i="26" s="1"/>
  <c r="AT119" i="5"/>
  <c r="O119" i="5" a="1"/>
  <c r="O119" i="5" s="1"/>
  <c r="C92" i="26" s="1"/>
  <c r="AT119" i="14"/>
  <c r="O119" i="14" a="1"/>
  <c r="O119" i="14" s="1"/>
  <c r="AT119" i="15"/>
  <c r="O119" i="15" a="1"/>
  <c r="O119" i="15" s="1"/>
  <c r="E92" i="26" s="1"/>
  <c r="AT119" i="16"/>
  <c r="O119" i="16" a="1"/>
  <c r="O119" i="16" s="1"/>
  <c r="F92" i="26" s="1"/>
  <c r="AT121" i="15"/>
  <c r="O121" i="15" a="1"/>
  <c r="O121" i="15" s="1"/>
  <c r="E94" i="26" s="1"/>
  <c r="AT118" i="15"/>
  <c r="O118" i="15" a="1"/>
  <c r="O118" i="15" s="1"/>
  <c r="AN130" i="15" s="1"/>
  <c r="AL103" i="23" s="1"/>
  <c r="AT118" i="16"/>
  <c r="O118" i="16" a="1"/>
  <c r="O118" i="16" s="1"/>
  <c r="AN130" i="16" s="1"/>
  <c r="AM103" i="23" s="1"/>
  <c r="AT121" i="5"/>
  <c r="O121" i="5" a="1"/>
  <c r="O121" i="5" s="1"/>
  <c r="C94" i="26" s="1"/>
  <c r="AT120" i="5"/>
  <c r="O120" i="5" a="1"/>
  <c r="O120" i="5" s="1"/>
  <c r="C93" i="26" s="1"/>
  <c r="AT120" i="14"/>
  <c r="O120" i="14" a="1"/>
  <c r="O120" i="14" s="1"/>
  <c r="AT118" i="14"/>
  <c r="O118" i="14" a="1"/>
  <c r="O118" i="14" s="1"/>
  <c r="AN130" i="14" s="1"/>
  <c r="AK103" i="23" s="1"/>
  <c r="AT117" i="14"/>
  <c r="AD129" i="14"/>
  <c r="AU117" i="14"/>
  <c r="AM129" i="14"/>
  <c r="AH92" i="35"/>
  <c r="AN92" i="35"/>
  <c r="AQ91" i="35"/>
  <c r="AQ92" i="35"/>
  <c r="AK92" i="35"/>
  <c r="AN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W102" i="22" s="1"/>
  <c r="E92" i="22"/>
  <c r="E89" i="22"/>
  <c r="U101" i="22" s="1"/>
  <c r="G93" i="22"/>
  <c r="O94" i="22" s="1"/>
  <c r="E90" i="22"/>
  <c r="U102" i="22" s="1"/>
  <c r="G92" i="22"/>
  <c r="E91" i="22"/>
  <c r="G91" i="22"/>
  <c r="F93" i="22"/>
  <c r="D91" i="22"/>
  <c r="D93" i="22"/>
  <c r="F90" i="22"/>
  <c r="V102" i="22" s="1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G91" i="26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G94" i="26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G93" i="26"/>
  <c r="V119" i="17"/>
  <c r="AB122" i="16"/>
  <c r="Y121" i="17"/>
  <c r="Y122" i="17"/>
  <c r="Q119" i="17"/>
  <c r="G92" i="26"/>
  <c r="AB121" i="16"/>
  <c r="Z121" i="17"/>
  <c r="Z122" i="17"/>
  <c r="Y119" i="17"/>
  <c r="U121" i="16"/>
  <c r="U122" i="16"/>
  <c r="S120" i="16"/>
  <c r="R119" i="16"/>
  <c r="Y121" i="16"/>
  <c r="Y122" i="16"/>
  <c r="Q120" i="16"/>
  <c r="F93" i="26"/>
  <c r="S121" i="16"/>
  <c r="S122" i="16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U119" i="16"/>
  <c r="Q119" i="15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R120" i="15"/>
  <c r="AB122" i="14"/>
  <c r="S120" i="15"/>
  <c r="AB121" i="14"/>
  <c r="T120" i="15"/>
  <c r="X120" i="15"/>
  <c r="E91" i="26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V121" i="14"/>
  <c r="V122" i="14"/>
  <c r="D92" i="26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D93" i="26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AJ130" i="5" s="1"/>
  <c r="J118" i="5" a="1"/>
  <c r="J118" i="5" s="1"/>
  <c r="AI130" i="5" s="1"/>
  <c r="G118" i="5" a="1"/>
  <c r="G118" i="5" s="1"/>
  <c r="AF130" i="5" s="1"/>
  <c r="N118" i="5" a="1"/>
  <c r="N118" i="5" s="1"/>
  <c r="I118" i="5" a="1"/>
  <c r="I118" i="5" s="1"/>
  <c r="AH130" i="5" s="1"/>
  <c r="L118" i="5" a="1"/>
  <c r="L118" i="5" s="1"/>
  <c r="AK130" i="5" s="1"/>
  <c r="T91" i="10"/>
  <c r="W91" i="10"/>
  <c r="BQ103" i="10" s="1"/>
  <c r="U91" i="10"/>
  <c r="BO103" i="10" s="1"/>
  <c r="E118" i="5" a="1"/>
  <c r="E118" i="5" s="1"/>
  <c r="AD130" i="5" s="1"/>
  <c r="AG92" i="10"/>
  <c r="M118" i="5" a="1"/>
  <c r="M118" i="5" s="1"/>
  <c r="AL130" i="5" s="1"/>
  <c r="F118" i="5" a="1"/>
  <c r="F118" i="5" s="1"/>
  <c r="AE130" i="5" s="1"/>
  <c r="S91" i="10"/>
  <c r="R91" i="10"/>
  <c r="BL103" i="10" s="1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G130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Q120" i="5"/>
  <c r="W121" i="5"/>
  <c r="W122" i="5"/>
  <c r="U120" i="5"/>
  <c r="X121" i="5"/>
  <c r="X122" i="5"/>
  <c r="Q121" i="5"/>
  <c r="Q122" i="5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BO103" i="6" s="1"/>
  <c r="T91" i="6"/>
  <c r="BN103" i="6" s="1"/>
  <c r="AB92" i="6"/>
  <c r="AT93" i="6"/>
  <c r="R91" i="6"/>
  <c r="BL103" i="6" s="1"/>
  <c r="W91" i="6"/>
  <c r="BQ103" i="6" s="1"/>
  <c r="S91" i="6"/>
  <c r="AA92" i="6"/>
  <c r="AO93" i="8"/>
  <c r="S91" i="8"/>
  <c r="R91" i="8"/>
  <c r="BL103" i="8" s="1"/>
  <c r="AP93" i="8"/>
  <c r="AJ92" i="8"/>
  <c r="AD92" i="8"/>
  <c r="AQ93" i="8"/>
  <c r="AR93" i="8"/>
  <c r="AT93" i="8"/>
  <c r="AR94" i="8"/>
  <c r="AR95" i="8"/>
  <c r="W91" i="8"/>
  <c r="BQ103" i="8" s="1"/>
  <c r="U91" i="8"/>
  <c r="T91" i="8"/>
  <c r="BN103" i="8" s="1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BO91" i="18" a="1"/>
  <c r="AF91" i="18" a="1"/>
  <c r="BA91" i="18" a="1"/>
  <c r="BH91" i="18" a="1"/>
  <c r="AT91" i="21" a="1"/>
  <c r="K91" i="18" a="1"/>
  <c r="R91" i="21" a="1"/>
  <c r="D91" i="18" a="1"/>
  <c r="BO91" i="21" a="1"/>
  <c r="Y91" i="21" a="1"/>
  <c r="R91" i="18" a="1"/>
  <c r="AF91" i="21" a="1"/>
  <c r="BA91" i="21" a="1"/>
  <c r="BH91" i="21" a="1"/>
  <c r="AM91" i="21" a="1"/>
  <c r="AT91" i="18" a="1"/>
  <c r="D91" i="21" a="1"/>
  <c r="AM91" i="18" a="1"/>
  <c r="Y91" i="18" a="1"/>
  <c r="K91" i="21" a="1"/>
  <c r="I90" i="35" l="1"/>
  <c r="BM103" i="8"/>
  <c r="T102" i="20"/>
  <c r="U102" i="20" s="1"/>
  <c r="AP102" i="20" s="1"/>
  <c r="R102" i="20"/>
  <c r="AU118" i="5"/>
  <c r="AM130" i="5"/>
  <c r="AR130" i="5" s="1"/>
  <c r="AR92" i="8"/>
  <c r="BO103" i="8"/>
  <c r="AD102" i="20"/>
  <c r="BD102" i="20" s="1"/>
  <c r="AB102" i="20"/>
  <c r="L90" i="35"/>
  <c r="BM103" i="10"/>
  <c r="AJ102" i="20"/>
  <c r="AS102" i="20" s="1"/>
  <c r="Y102" i="20"/>
  <c r="W102" i="20"/>
  <c r="F90" i="35"/>
  <c r="AB91" i="35" s="1"/>
  <c r="BM103" i="6"/>
  <c r="AQ92" i="10"/>
  <c r="BN103" i="10"/>
  <c r="N102" i="20"/>
  <c r="F91" i="26"/>
  <c r="S91" i="26" s="1"/>
  <c r="V92" i="33" s="1"/>
  <c r="BC102" i="20"/>
  <c r="Z102" i="20"/>
  <c r="AQ102" i="20" s="1"/>
  <c r="AT118" i="5"/>
  <c r="O118" i="5" a="1"/>
  <c r="O118" i="5" s="1"/>
  <c r="AN130" i="5" s="1"/>
  <c r="AJ103" i="23" s="1"/>
  <c r="T101" i="20"/>
  <c r="R101" i="20"/>
  <c r="S101" i="20"/>
  <c r="AR129" i="14"/>
  <c r="BM94" i="35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CF92" i="8"/>
  <c r="CF92" i="6"/>
  <c r="M93" i="22"/>
  <c r="AO92" i="6"/>
  <c r="AQ92" i="6"/>
  <c r="AP92" i="6"/>
  <c r="AR92" i="6"/>
  <c r="AT92" i="6"/>
  <c r="O93" i="22"/>
  <c r="M90" i="22"/>
  <c r="D90" i="22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102" i="20" l="1"/>
  <c r="O102" i="20"/>
  <c r="M102" i="20"/>
  <c r="AE102" i="20"/>
  <c r="AR102" i="20" s="1"/>
  <c r="L91" i="22"/>
  <c r="T102" i="22"/>
  <c r="P102" i="20"/>
  <c r="AO102" i="20" s="1"/>
  <c r="BA102" i="20"/>
  <c r="U101" i="20"/>
  <c r="AP101" i="20" s="1"/>
  <c r="BB101" i="20"/>
  <c r="BB94" i="35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BF102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AI128" i="17" s="1"/>
  <c r="I116" i="17" a="1"/>
  <c r="I116" i="17" s="1"/>
  <c r="AH128" i="17" s="1"/>
  <c r="N116" i="17" a="1"/>
  <c r="N116" i="17" s="1"/>
  <c r="L116" i="17" a="1"/>
  <c r="L116" i="17" s="1"/>
  <c r="AK128" i="17" s="1"/>
  <c r="H116" i="17" a="1"/>
  <c r="H116" i="17" s="1"/>
  <c r="AG128" i="17" s="1"/>
  <c r="E116" i="17" a="1"/>
  <c r="E116" i="17" s="1"/>
  <c r="G116" i="17" a="1"/>
  <c r="G116" i="17" s="1"/>
  <c r="AF128" i="17" s="1"/>
  <c r="F116" i="17" a="1"/>
  <c r="F116" i="17" s="1"/>
  <c r="AE128" i="17" s="1"/>
  <c r="K116" i="17" a="1"/>
  <c r="K116" i="17" s="1"/>
  <c r="AJ128" i="17" s="1"/>
  <c r="M116" i="17" a="1"/>
  <c r="M116" i="17" s="1"/>
  <c r="AL128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AF129" i="17" s="1"/>
  <c r="F117" i="17" a="1"/>
  <c r="F117" i="17" s="1"/>
  <c r="AE129" i="17" s="1"/>
  <c r="M117" i="17" a="1"/>
  <c r="M117" i="17" s="1"/>
  <c r="AL129" i="17" s="1"/>
  <c r="L117" i="17" a="1"/>
  <c r="L117" i="17" s="1"/>
  <c r="AK129" i="17" s="1"/>
  <c r="J117" i="17" a="1"/>
  <c r="J117" i="17" s="1"/>
  <c r="AI129" i="17" s="1"/>
  <c r="E117" i="17" a="1"/>
  <c r="E117" i="17" s="1"/>
  <c r="I117" i="17" a="1"/>
  <c r="I117" i="17" s="1"/>
  <c r="AH129" i="17" s="1"/>
  <c r="H117" i="17" a="1"/>
  <c r="H117" i="17" s="1"/>
  <c r="AG129" i="17" s="1"/>
  <c r="N117" i="17" a="1"/>
  <c r="N117" i="17" s="1"/>
  <c r="K117" i="17" a="1"/>
  <c r="K117" i="17" s="1"/>
  <c r="AJ129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AX86" i="21" a="1"/>
  <c r="H89" i="21" a="1"/>
  <c r="AQ83" i="21" a="1"/>
  <c r="AJ83" i="21" a="1"/>
  <c r="BL90" i="21" a="1"/>
  <c r="O89" i="18" a="1"/>
  <c r="O89" i="21" a="1"/>
  <c r="AX82" i="21" a="1"/>
  <c r="AQ89" i="21" a="1"/>
  <c r="AX85" i="18" a="1"/>
  <c r="V86" i="21" a="1"/>
  <c r="V79" i="21" a="1"/>
  <c r="H79" i="18" a="1"/>
  <c r="BL84" i="18" a="1"/>
  <c r="BE83" i="18" a="1"/>
  <c r="AX88" i="18" a="1"/>
  <c r="BE90" i="21" a="1"/>
  <c r="AQ86" i="21" a="1"/>
  <c r="AQ88" i="18" a="1"/>
  <c r="AX79" i="21" a="1"/>
  <c r="AQ88" i="21" a="1"/>
  <c r="H88" i="21" a="1"/>
  <c r="BS81" i="21" a="1"/>
  <c r="AQ90" i="21" a="1"/>
  <c r="AJ86" i="18" a="1"/>
  <c r="O85" i="18" a="1"/>
  <c r="BL81" i="21" a="1"/>
  <c r="AX81" i="21" a="1"/>
  <c r="O83" i="21" a="1"/>
  <c r="AJ85" i="21" a="1"/>
  <c r="H86" i="18" a="1"/>
  <c r="AQ84" i="21" a="1"/>
  <c r="BL88" i="18" a="1"/>
  <c r="BS81" i="18" a="1"/>
  <c r="AQ85" i="18" a="1"/>
  <c r="AJ80" i="18" a="1"/>
  <c r="BE82" i="18" a="1"/>
  <c r="V87" i="18" a="1"/>
  <c r="O85" i="21" a="1"/>
  <c r="BS86" i="21" a="1"/>
  <c r="AJ79" i="18" a="1"/>
  <c r="H89" i="18" a="1"/>
  <c r="BE82" i="21" a="1"/>
  <c r="AX79" i="18" a="1"/>
  <c r="BL90" i="18" a="1"/>
  <c r="AQ86" i="18" a="1"/>
  <c r="AJ88" i="21" a="1"/>
  <c r="AX88" i="21" a="1"/>
  <c r="BL84" i="21" a="1"/>
  <c r="BL86" i="18" a="1"/>
  <c r="AC84" i="18" a="1"/>
  <c r="V87" i="21" a="1"/>
  <c r="H81" i="21" a="1"/>
  <c r="H79" i="21" a="1"/>
  <c r="V88" i="18" a="1"/>
  <c r="BE85" i="21" a="1"/>
  <c r="AJ82" i="21" a="1"/>
  <c r="BE81" i="21" a="1"/>
  <c r="BE89" i="21" a="1"/>
  <c r="AX83" i="21" a="1"/>
  <c r="AC90" i="18" a="1"/>
  <c r="AJ90" i="21" a="1"/>
  <c r="AJ81" i="21" a="1"/>
  <c r="AX80" i="18" a="1"/>
  <c r="AJ79" i="21" a="1"/>
  <c r="V85" i="18" a="1"/>
  <c r="H81" i="18" a="1"/>
  <c r="H83" i="21" a="1"/>
  <c r="AC83" i="21" a="1"/>
  <c r="BL83" i="21" a="1"/>
  <c r="V89" i="18" a="1"/>
  <c r="AX86" i="18" a="1"/>
  <c r="AJ81" i="18" a="1"/>
  <c r="AC89" i="21" a="1"/>
  <c r="AC87" i="21" a="1"/>
  <c r="BE83" i="21" a="1"/>
  <c r="AX80" i="21" a="1"/>
  <c r="H87" i="21" a="1"/>
  <c r="AX87" i="21" a="1"/>
  <c r="O87" i="18" a="1"/>
  <c r="BL85" i="21" a="1"/>
  <c r="AC90" i="21" a="1"/>
  <c r="V79" i="18" a="1"/>
  <c r="AJ82" i="18" a="1"/>
  <c r="BS85" i="21" a="1"/>
  <c r="H87" i="18" a="1"/>
  <c r="BS89" i="21" a="1"/>
  <c r="BS80" i="21" a="1"/>
  <c r="BS79" i="18" a="1"/>
  <c r="H80" i="18" a="1"/>
  <c r="AX90" i="18" a="1"/>
  <c r="V85" i="21" a="1"/>
  <c r="AQ82" i="21" a="1"/>
  <c r="AC81" i="21" a="1"/>
  <c r="BL79" i="18" a="1"/>
  <c r="O86" i="21" a="1"/>
  <c r="V90" i="21" a="1"/>
  <c r="BE84" i="18" a="1"/>
  <c r="H85" i="18" a="1"/>
  <c r="BS84" i="18" a="1"/>
  <c r="O90" i="21" a="1"/>
  <c r="AC84" i="21" a="1"/>
  <c r="O80" i="21" a="1"/>
  <c r="BL82" i="21" a="1"/>
  <c r="BS80" i="18" a="1"/>
  <c r="AX81" i="18" a="1"/>
  <c r="H88" i="18" a="1"/>
  <c r="AX83" i="18" a="1"/>
  <c r="AX85" i="21" a="1"/>
  <c r="H83" i="18" a="1"/>
  <c r="BE85" i="18" a="1"/>
  <c r="BL83" i="18" a="1"/>
  <c r="BE79" i="21" a="1"/>
  <c r="BE80" i="18" a="1"/>
  <c r="AQ81" i="21" a="1"/>
  <c r="BE80" i="21" a="1"/>
  <c r="AQ80" i="21" a="1"/>
  <c r="AQ89" i="18" a="1"/>
  <c r="BS83" i="18" a="1"/>
  <c r="AC83" i="18" a="1"/>
  <c r="AJ84" i="18" a="1"/>
  <c r="AX90" i="21" a="1"/>
  <c r="V88" i="21" a="1"/>
  <c r="BS89" i="18" a="1"/>
  <c r="H85" i="21" a="1"/>
  <c r="V81" i="21" a="1"/>
  <c r="V84" i="21" a="1"/>
  <c r="AJ88" i="18" a="1"/>
  <c r="BE88" i="18" a="1"/>
  <c r="O81" i="21" a="1"/>
  <c r="V82" i="18" a="1"/>
  <c r="O86" i="18" a="1"/>
  <c r="AJ84" i="21" a="1"/>
  <c r="AC80" i="18" a="1"/>
  <c r="BE86" i="21" a="1"/>
  <c r="BL86" i="21" a="1"/>
  <c r="AC79" i="21" a="1"/>
  <c r="AJ87" i="18" a="1"/>
  <c r="O80" i="18" a="1"/>
  <c r="AQ87" i="18" a="1"/>
  <c r="V89" i="21" a="1"/>
  <c r="BE79" i="18" a="1"/>
  <c r="O82" i="21" a="1"/>
  <c r="AQ85" i="21" a="1"/>
  <c r="AC86" i="18" a="1"/>
  <c r="V82" i="21" a="1"/>
  <c r="AJ89" i="21" a="1"/>
  <c r="V83" i="18" a="1"/>
  <c r="AJ87" i="21" a="1"/>
  <c r="H90" i="18" a="1"/>
  <c r="BL89" i="18" a="1"/>
  <c r="AJ90" i="18" a="1"/>
  <c r="AX89" i="21" a="1"/>
  <c r="AC88" i="18" a="1"/>
  <c r="O79" i="18" a="1"/>
  <c r="AC82" i="18" a="1"/>
  <c r="BE87" i="21" a="1"/>
  <c r="AQ83" i="18" a="1"/>
  <c r="BS88" i="18" a="1"/>
  <c r="AX84" i="21" a="1"/>
  <c r="V86" i="18" a="1"/>
  <c r="AX87" i="18" a="1"/>
  <c r="BL82" i="18" a="1"/>
  <c r="AQ84" i="18" a="1"/>
  <c r="V90" i="18" a="1"/>
  <c r="BL81" i="18" a="1"/>
  <c r="BL80" i="18" a="1"/>
  <c r="O84" i="21" a="1"/>
  <c r="V80" i="21" a="1"/>
  <c r="BS88" i="21" a="1"/>
  <c r="AQ81" i="18" a="1"/>
  <c r="BE81" i="18" a="1"/>
  <c r="AJ80" i="21" a="1"/>
  <c r="BS86" i="18" a="1"/>
  <c r="AQ79" i="18" a="1"/>
  <c r="BS87" i="21" a="1"/>
  <c r="BE89" i="18" a="1"/>
  <c r="H86" i="21" a="1"/>
  <c r="BL85" i="18" a="1"/>
  <c r="O81" i="18" a="1"/>
  <c r="BS82" i="21" a="1"/>
  <c r="H90" i="21" a="1"/>
  <c r="O87" i="21" a="1"/>
  <c r="AC80" i="21" a="1"/>
  <c r="AC88" i="21" a="1"/>
  <c r="BL87" i="18" a="1"/>
  <c r="V84" i="18" a="1"/>
  <c r="O79" i="21" a="1"/>
  <c r="AC89" i="18" a="1"/>
  <c r="V80" i="18" a="1"/>
  <c r="H84" i="21" a="1"/>
  <c r="H80" i="21" a="1"/>
  <c r="AQ79" i="21" a="1"/>
  <c r="AC81" i="18" a="1"/>
  <c r="AQ82" i="18" a="1"/>
  <c r="BS82" i="18" a="1"/>
  <c r="BS85" i="18" a="1"/>
  <c r="AQ90" i="18" a="1"/>
  <c r="AJ83" i="18" a="1"/>
  <c r="AQ87" i="21" a="1"/>
  <c r="O83" i="18" a="1"/>
  <c r="AC87" i="18" a="1"/>
  <c r="H84" i="18" a="1"/>
  <c r="AX84" i="18" a="1"/>
  <c r="O88" i="18" a="1"/>
  <c r="O90" i="18" a="1"/>
  <c r="V81" i="18" a="1"/>
  <c r="BS83" i="21" a="1"/>
  <c r="BS84" i="21" a="1"/>
  <c r="AC85" i="21" a="1"/>
  <c r="BE86" i="18" a="1"/>
  <c r="O82" i="18" a="1"/>
  <c r="BL87" i="21" a="1"/>
  <c r="AC85" i="18" a="1"/>
  <c r="H82" i="18" a="1"/>
  <c r="AJ89" i="18" a="1"/>
  <c r="BL79" i="21" a="1"/>
  <c r="BE90" i="18" a="1"/>
  <c r="AQ80" i="18" a="1"/>
  <c r="BS90" i="21" a="1"/>
  <c r="AX82" i="18" a="1"/>
  <c r="BE87" i="18" a="1"/>
  <c r="O84" i="18" a="1"/>
  <c r="AJ86" i="21" a="1"/>
  <c r="BS87" i="18" a="1"/>
  <c r="AC86" i="21" a="1"/>
  <c r="O88" i="21" a="1"/>
  <c r="H82" i="21" a="1"/>
  <c r="BL80" i="21" a="1"/>
  <c r="V83" i="21" a="1"/>
  <c r="BE88" i="21" a="1"/>
  <c r="AJ85" i="18" a="1"/>
  <c r="AX89" i="18" a="1"/>
  <c r="BL89" i="21" a="1"/>
  <c r="BL88" i="21" a="1"/>
  <c r="AC82" i="21" a="1"/>
  <c r="AC79" i="18" a="1"/>
  <c r="BE84" i="21" a="1"/>
  <c r="BS79" i="21" a="1"/>
  <c r="BS90" i="18" a="1"/>
  <c r="O116" i="17" l="1" a="1"/>
  <c r="O116" i="17" s="1"/>
  <c r="O115" i="17" a="1"/>
  <c r="O115" i="17" s="1"/>
  <c r="O113" i="17" a="1"/>
  <c r="O113" i="17" s="1"/>
  <c r="AT106" i="17"/>
  <c r="O106" i="17" a="1"/>
  <c r="O106" i="17" s="1"/>
  <c r="AT109" i="17"/>
  <c r="O109" i="17" a="1"/>
  <c r="O109" i="17" s="1"/>
  <c r="AT108" i="17"/>
  <c r="O108" i="17" a="1"/>
  <c r="O108" i="17" s="1"/>
  <c r="AT110" i="17"/>
  <c r="O110" i="17" a="1"/>
  <c r="O110" i="17" s="1"/>
  <c r="O117" i="17" a="1"/>
  <c r="O117" i="17" s="1"/>
  <c r="AT107" i="17"/>
  <c r="O107" i="17" a="1"/>
  <c r="O107" i="17" s="1"/>
  <c r="O112" i="17" a="1"/>
  <c r="O112" i="17" s="1"/>
  <c r="O114" i="17" a="1"/>
  <c r="O114" i="17" s="1"/>
  <c r="O111" i="17" a="1"/>
  <c r="O111" i="17" s="1"/>
  <c r="AU117" i="17"/>
  <c r="AM129" i="17"/>
  <c r="AT117" i="17"/>
  <c r="AD129" i="17"/>
  <c r="AT116" i="17"/>
  <c r="AD128" i="17"/>
  <c r="AU116" i="17"/>
  <c r="AM128" i="17"/>
  <c r="AM125" i="17"/>
  <c r="AU113" i="17"/>
  <c r="AM124" i="17"/>
  <c r="AI96" i="20" s="1"/>
  <c r="AU112" i="17"/>
  <c r="AU115" i="17"/>
  <c r="AM127" i="17"/>
  <c r="AD124" i="17"/>
  <c r="AH96" i="20" s="1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G95" i="20" s="1"/>
  <c r="AU111" i="17"/>
  <c r="AG97" i="20"/>
  <c r="AI97" i="20"/>
  <c r="BE91" i="35"/>
  <c r="BB91" i="35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X100" i="22" s="1"/>
  <c r="H81" i="22"/>
  <c r="X93" i="22" s="1"/>
  <c r="H82" i="22"/>
  <c r="H84" i="22"/>
  <c r="X96" i="22" s="1"/>
  <c r="H83" i="22"/>
  <c r="X95" i="22" s="1"/>
  <c r="H89" i="22"/>
  <c r="X101" i="22" s="1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BG102" i="19" s="1"/>
  <c r="Z91" i="19"/>
  <c r="AQ91" i="19" s="1"/>
  <c r="BE102" i="19" s="1"/>
  <c r="U91" i="19"/>
  <c r="AP91" i="19" s="1"/>
  <c r="BD102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AE129" i="16" s="1"/>
  <c r="M117" i="16" a="1"/>
  <c r="M117" i="16" s="1"/>
  <c r="AL129" i="16" s="1"/>
  <c r="L117" i="16" a="1"/>
  <c r="L117" i="16" s="1"/>
  <c r="AK129" i="16" s="1"/>
  <c r="I117" i="16" a="1"/>
  <c r="I117" i="16" s="1"/>
  <c r="AH129" i="16" s="1"/>
  <c r="K117" i="16" a="1"/>
  <c r="K117" i="16" s="1"/>
  <c r="AJ129" i="16" s="1"/>
  <c r="H117" i="16" a="1"/>
  <c r="H117" i="16" s="1"/>
  <c r="AG129" i="16" s="1"/>
  <c r="N117" i="16" a="1"/>
  <c r="N117" i="16" s="1"/>
  <c r="E117" i="16" a="1"/>
  <c r="E117" i="16" s="1"/>
  <c r="G117" i="16" a="1"/>
  <c r="G117" i="16" s="1"/>
  <c r="AF129" i="16" s="1"/>
  <c r="J117" i="16" a="1"/>
  <c r="J117" i="16" s="1"/>
  <c r="AI129" i="16" s="1"/>
  <c r="E107" i="16" a="1"/>
  <c r="E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AH128" i="16" s="1"/>
  <c r="M116" i="16" a="1"/>
  <c r="M116" i="16" s="1"/>
  <c r="AL128" i="16" s="1"/>
  <c r="H116" i="16" a="1"/>
  <c r="H116" i="16" s="1"/>
  <c r="AG128" i="16" s="1"/>
  <c r="N116" i="16" a="1"/>
  <c r="N116" i="16" s="1"/>
  <c r="G116" i="16" a="1"/>
  <c r="G116" i="16" s="1"/>
  <c r="AF128" i="16" s="1"/>
  <c r="F116" i="16" a="1"/>
  <c r="F116" i="16" s="1"/>
  <c r="AE128" i="16" s="1"/>
  <c r="L116" i="16" a="1"/>
  <c r="L116" i="16" s="1"/>
  <c r="AK128" i="16" s="1"/>
  <c r="J116" i="16" a="1"/>
  <c r="J116" i="16" s="1"/>
  <c r="AI128" i="16" s="1"/>
  <c r="E116" i="16" a="1"/>
  <c r="E116" i="16" s="1"/>
  <c r="K116" i="16" a="1"/>
  <c r="K116" i="16" s="1"/>
  <c r="AJ128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L116" i="15" a="1"/>
  <c r="L116" i="15" s="1"/>
  <c r="AK128" i="15" s="1"/>
  <c r="E116" i="15" a="1"/>
  <c r="E116" i="15" s="1"/>
  <c r="J116" i="15" a="1"/>
  <c r="J116" i="15" s="1"/>
  <c r="AI128" i="15" s="1"/>
  <c r="M116" i="15" a="1"/>
  <c r="M116" i="15" s="1"/>
  <c r="AL128" i="15" s="1"/>
  <c r="I116" i="15" a="1"/>
  <c r="I116" i="15" s="1"/>
  <c r="AH128" i="15" s="1"/>
  <c r="K116" i="15" a="1"/>
  <c r="K116" i="15" s="1"/>
  <c r="AJ128" i="15" s="1"/>
  <c r="N116" i="15" a="1"/>
  <c r="N116" i="15" s="1"/>
  <c r="H116" i="15" a="1"/>
  <c r="H116" i="15" s="1"/>
  <c r="AG128" i="15" s="1"/>
  <c r="G116" i="15" a="1"/>
  <c r="G116" i="15" s="1"/>
  <c r="AF128" i="15" s="1"/>
  <c r="F116" i="15" a="1"/>
  <c r="F116" i="15" s="1"/>
  <c r="AE128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AH129" i="15" s="1"/>
  <c r="N117" i="15" a="1"/>
  <c r="N117" i="15" s="1"/>
  <c r="H117" i="15" a="1"/>
  <c r="H117" i="15" s="1"/>
  <c r="AG129" i="15" s="1"/>
  <c r="E117" i="15" a="1"/>
  <c r="E117" i="15" s="1"/>
  <c r="G117" i="15" a="1"/>
  <c r="G117" i="15" s="1"/>
  <c r="AF129" i="15" s="1"/>
  <c r="F117" i="15" a="1"/>
  <c r="F117" i="15" s="1"/>
  <c r="AE129" i="15" s="1"/>
  <c r="K117" i="15" a="1"/>
  <c r="K117" i="15" s="1"/>
  <c r="AJ129" i="15" s="1"/>
  <c r="J117" i="15" a="1"/>
  <c r="J117" i="15" s="1"/>
  <c r="AI129" i="15" s="1"/>
  <c r="L117" i="15" a="1"/>
  <c r="L117" i="15" s="1"/>
  <c r="AK129" i="15" s="1"/>
  <c r="M117" i="15" a="1"/>
  <c r="M117" i="15" s="1"/>
  <c r="AL129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AK128" i="14" s="1"/>
  <c r="K116" i="14" a="1"/>
  <c r="K116" i="14" s="1"/>
  <c r="AJ128" i="14" s="1"/>
  <c r="J116" i="14" a="1"/>
  <c r="J116" i="14" s="1"/>
  <c r="AI128" i="14" s="1"/>
  <c r="I116" i="14" a="1"/>
  <c r="I116" i="14" s="1"/>
  <c r="AH128" i="14" s="1"/>
  <c r="H116" i="14" a="1"/>
  <c r="H116" i="14" s="1"/>
  <c r="AG128" i="14" s="1"/>
  <c r="G116" i="14" a="1"/>
  <c r="G116" i="14" s="1"/>
  <c r="AF128" i="14" s="1"/>
  <c r="N116" i="14" a="1"/>
  <c r="N116" i="14" s="1"/>
  <c r="F116" i="14" a="1"/>
  <c r="F116" i="14" s="1"/>
  <c r="AE128" i="14" s="1"/>
  <c r="M116" i="14" a="1"/>
  <c r="M116" i="14" s="1"/>
  <c r="AL128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BQ101" i="13" s="1"/>
  <c r="U89" i="13"/>
  <c r="BO101" i="13" s="1"/>
  <c r="T89" i="13"/>
  <c r="BN101" i="13" s="1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R89" i="13"/>
  <c r="BL101" i="13" s="1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BL102" i="13" s="1"/>
  <c r="S90" i="13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BO102" i="13" s="1"/>
  <c r="T90" i="13"/>
  <c r="BN102" i="13" s="1"/>
  <c r="W90" i="13"/>
  <c r="BQ102" i="13" s="1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S90" i="11"/>
  <c r="BM102" i="11" s="1"/>
  <c r="AM83" i="11"/>
  <c r="AM80" i="11"/>
  <c r="AM88" i="11"/>
  <c r="AB90" i="12"/>
  <c r="U90" i="12"/>
  <c r="BO102" i="12" s="1"/>
  <c r="W90" i="12"/>
  <c r="BQ102" i="12" s="1"/>
  <c r="T90" i="12"/>
  <c r="BN102" i="12" s="1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BO101" i="12" s="1"/>
  <c r="T89" i="12"/>
  <c r="BN101" i="12" s="1"/>
  <c r="W89" i="12"/>
  <c r="BQ101" i="12" s="1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9" i="12"/>
  <c r="BL101" i="12" s="1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90" i="12"/>
  <c r="BL102" i="12" s="1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K127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BO101" i="11" s="1"/>
  <c r="T89" i="11"/>
  <c r="BN101" i="11" s="1"/>
  <c r="W89" i="11"/>
  <c r="BQ101" i="11" s="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R89" i="11"/>
  <c r="BL101" i="11" s="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G116" i="5" a="1"/>
  <c r="G116" i="5" s="1"/>
  <c r="AF128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I127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AI128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AK128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AG129" i="5" s="1"/>
  <c r="N113" i="5" a="1"/>
  <c r="N113" i="5" s="1"/>
  <c r="AM79" i="10"/>
  <c r="G110" i="5" a="1"/>
  <c r="G110" i="5" s="1"/>
  <c r="M116" i="5" a="1"/>
  <c r="M116" i="5" s="1"/>
  <c r="AL128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AG128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AH128" i="5" s="1"/>
  <c r="E110" i="5" a="1"/>
  <c r="E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AJ128" i="5" s="1"/>
  <c r="E114" i="5" a="1"/>
  <c r="E114" i="5" s="1"/>
  <c r="K113" i="5" a="1"/>
  <c r="K113" i="5" s="1"/>
  <c r="AJ125" i="5" s="1"/>
  <c r="K115" i="5" a="1"/>
  <c r="K115" i="5" s="1"/>
  <c r="AJ127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R90" i="10"/>
  <c r="BL102" i="10" s="1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AH129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I129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AJ129" i="5" s="1"/>
  <c r="F110" i="5" a="1"/>
  <c r="F110" i="5" s="1"/>
  <c r="F116" i="5" a="1"/>
  <c r="F116" i="5" s="1"/>
  <c r="AE128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AK129" i="5" s="1"/>
  <c r="N116" i="5" a="1"/>
  <c r="N116" i="5" s="1"/>
  <c r="M107" i="5" a="1"/>
  <c r="M107" i="5" s="1"/>
  <c r="N111" i="5" a="1"/>
  <c r="N111" i="5" s="1"/>
  <c r="AD80" i="10"/>
  <c r="BA92" i="10"/>
  <c r="AB90" i="10"/>
  <c r="W90" i="10"/>
  <c r="BQ102" i="10" s="1"/>
  <c r="U90" i="10"/>
  <c r="BO102" i="10" s="1"/>
  <c r="T90" i="10"/>
  <c r="BN102" i="10" s="1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AL129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AE129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BQ101" i="10" s="1"/>
  <c r="U89" i="10"/>
  <c r="BO101" i="10" s="1"/>
  <c r="T89" i="10"/>
  <c r="BN101" i="10" s="1"/>
  <c r="Y88" i="10"/>
  <c r="AG80" i="10"/>
  <c r="BD92" i="10"/>
  <c r="AF87" i="10"/>
  <c r="BB91" i="10"/>
  <c r="H107" i="5" a="1"/>
  <c r="H107" i="5" s="1"/>
  <c r="M115" i="5" a="1"/>
  <c r="M115" i="5" s="1"/>
  <c r="AL127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AF129" i="5" s="1"/>
  <c r="K106" i="5" a="1"/>
  <c r="K106" i="5" s="1"/>
  <c r="G114" i="5" a="1"/>
  <c r="G114" i="5" s="1"/>
  <c r="AF126" i="5" s="1"/>
  <c r="I107" i="5" a="1"/>
  <c r="I107" i="5" s="1"/>
  <c r="F115" i="5" a="1"/>
  <c r="F115" i="5" s="1"/>
  <c r="AE127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M127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R89" i="10"/>
  <c r="BL101" i="10" s="1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AF127" i="5" s="1"/>
  <c r="I109" i="5" a="1"/>
  <c r="I109" i="5" s="1"/>
  <c r="AJ84" i="10"/>
  <c r="AN88" i="10"/>
  <c r="AJ85" i="10"/>
  <c r="AK89" i="10"/>
  <c r="AC85" i="10"/>
  <c r="AE87" i="10"/>
  <c r="H115" i="5" a="1"/>
  <c r="H115" i="5" s="1"/>
  <c r="AG127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AH127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BN102" i="6" s="1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BO102" i="6" s="1"/>
  <c r="T89" i="6"/>
  <c r="BN101" i="6" s="1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BO101" i="6" s="1"/>
  <c r="AG89" i="6"/>
  <c r="S79" i="6"/>
  <c r="F78" i="35" s="1"/>
  <c r="R90" i="6"/>
  <c r="BL102" i="6" s="1"/>
  <c r="AB89" i="6"/>
  <c r="AE89" i="6"/>
  <c r="R79" i="6"/>
  <c r="S90" i="6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BQ102" i="6" s="1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BN102" i="8" s="1"/>
  <c r="U90" i="8"/>
  <c r="BO102" i="8" s="1"/>
  <c r="W90" i="8"/>
  <c r="BQ102" i="8" s="1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BL101" i="6" s="1"/>
  <c r="AA84" i="6"/>
  <c r="Z89" i="8"/>
  <c r="S89" i="8"/>
  <c r="R89" i="8"/>
  <c r="BL101" i="8" s="1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BL102" i="8" s="1"/>
  <c r="S90" i="8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Q101" i="6" s="1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BQ101" i="8" s="1"/>
  <c r="U89" i="8"/>
  <c r="BO101" i="8" s="1"/>
  <c r="T89" i="8"/>
  <c r="BN101" i="8" s="1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O114" i="16" l="1" a="1"/>
  <c r="O114" i="16" s="1"/>
  <c r="O115" i="14" a="1"/>
  <c r="O115" i="14" s="1"/>
  <c r="AI95" i="20"/>
  <c r="AT106" i="14"/>
  <c r="O106" i="14" a="1"/>
  <c r="O106" i="14" s="1"/>
  <c r="AT107" i="15"/>
  <c r="O107" i="15" a="1"/>
  <c r="O107" i="15" s="1"/>
  <c r="O115" i="16" a="1"/>
  <c r="O115" i="16" s="1"/>
  <c r="AT110" i="16"/>
  <c r="O110" i="16" a="1"/>
  <c r="O110" i="16" s="1"/>
  <c r="F83" i="26" s="1"/>
  <c r="O117" i="5" a="1"/>
  <c r="O117" i="5" s="1"/>
  <c r="AT107" i="16"/>
  <c r="O107" i="16" a="1"/>
  <c r="O107" i="16" s="1"/>
  <c r="F80" i="26" s="1"/>
  <c r="O114" i="14" a="1"/>
  <c r="O114" i="14" s="1"/>
  <c r="AT109" i="5"/>
  <c r="O109" i="5" a="1"/>
  <c r="O109" i="5" s="1"/>
  <c r="C82" i="26" s="1"/>
  <c r="AT109" i="14"/>
  <c r="O109" i="14" a="1"/>
  <c r="O109" i="14" s="1"/>
  <c r="AT108" i="14"/>
  <c r="O108" i="14" a="1"/>
  <c r="O108" i="14" s="1"/>
  <c r="AT111" i="15"/>
  <c r="O111" i="15" a="1"/>
  <c r="O111" i="15" s="1"/>
  <c r="O113" i="16" a="1"/>
  <c r="O113" i="16" s="1"/>
  <c r="AT105" i="17"/>
  <c r="O105" i="17" a="1"/>
  <c r="O105" i="17" s="1"/>
  <c r="AT108" i="16"/>
  <c r="O108" i="16" a="1"/>
  <c r="O108" i="16" s="1"/>
  <c r="F81" i="26" s="1"/>
  <c r="AT106" i="15"/>
  <c r="O106" i="15" a="1"/>
  <c r="O106" i="15" s="1"/>
  <c r="E79" i="26" s="1"/>
  <c r="AT109" i="15"/>
  <c r="O109" i="15" a="1"/>
  <c r="O109" i="15" s="1"/>
  <c r="E82" i="26" s="1"/>
  <c r="O117" i="16" a="1"/>
  <c r="O117" i="16" s="1"/>
  <c r="AT110" i="5"/>
  <c r="O110" i="5" a="1"/>
  <c r="O110" i="5" s="1"/>
  <c r="C83" i="26" s="1"/>
  <c r="O116" i="5" a="1"/>
  <c r="O116" i="5" s="1"/>
  <c r="O112" i="15" a="1"/>
  <c r="O112" i="15" s="1"/>
  <c r="AT108" i="15"/>
  <c r="O108" i="15" a="1"/>
  <c r="O108" i="15" s="1"/>
  <c r="AT106" i="16"/>
  <c r="O106" i="16" a="1"/>
  <c r="O106" i="16" s="1"/>
  <c r="O116" i="15" a="1"/>
  <c r="O116" i="15" s="1"/>
  <c r="O112" i="14" a="1"/>
  <c r="O112" i="14" s="1"/>
  <c r="O113" i="15" a="1"/>
  <c r="O113" i="15" s="1"/>
  <c r="O116" i="16" a="1"/>
  <c r="O116" i="16" s="1"/>
  <c r="AT107" i="5"/>
  <c r="O107" i="5" a="1"/>
  <c r="O107" i="5" s="1"/>
  <c r="C80" i="26" s="1"/>
  <c r="O114" i="5" a="1"/>
  <c r="O114" i="5" s="1"/>
  <c r="O115" i="15" a="1"/>
  <c r="O115" i="15" s="1"/>
  <c r="AD127" i="5"/>
  <c r="AR127" i="5" s="1"/>
  <c r="O115" i="5" a="1"/>
  <c r="O115" i="5" s="1"/>
  <c r="AN127" i="5" s="1"/>
  <c r="AT107" i="14"/>
  <c r="O107" i="14" a="1"/>
  <c r="O107" i="14" s="1"/>
  <c r="O113" i="5" a="1"/>
  <c r="O113" i="5" s="1"/>
  <c r="O113" i="14" a="1"/>
  <c r="O113" i="14" s="1"/>
  <c r="O114" i="15" a="1"/>
  <c r="O114" i="15" s="1"/>
  <c r="AT106" i="5"/>
  <c r="O106" i="5" a="1"/>
  <c r="O106" i="5" s="1"/>
  <c r="O116" i="14" a="1"/>
  <c r="O116" i="14" s="1"/>
  <c r="O112" i="16" a="1"/>
  <c r="O112" i="16" s="1"/>
  <c r="AT110" i="15"/>
  <c r="O110" i="15" a="1"/>
  <c r="O110" i="15" s="1"/>
  <c r="E83" i="26" s="1"/>
  <c r="O117" i="15" a="1"/>
  <c r="O117" i="15" s="1"/>
  <c r="AN129" i="15" s="1"/>
  <c r="AL102" i="23" s="1"/>
  <c r="AT110" i="14"/>
  <c r="O110" i="14" a="1"/>
  <c r="O110" i="14" s="1"/>
  <c r="D83" i="26" s="1"/>
  <c r="O111" i="5" a="1"/>
  <c r="O111" i="5" s="1"/>
  <c r="O111" i="14" a="1"/>
  <c r="O111" i="14" s="1"/>
  <c r="AT108" i="5"/>
  <c r="O108" i="5" a="1"/>
  <c r="O108" i="5" s="1"/>
  <c r="O112" i="5" a="1"/>
  <c r="O112" i="5" s="1"/>
  <c r="AT109" i="16"/>
  <c r="O109" i="16" a="1"/>
  <c r="O109" i="16" s="1"/>
  <c r="O111" i="16" a="1"/>
  <c r="O111" i="16" s="1"/>
  <c r="AR123" i="17"/>
  <c r="AU117" i="15"/>
  <c r="AM129" i="15"/>
  <c r="AO91" i="11"/>
  <c r="BL102" i="11"/>
  <c r="AT117" i="5"/>
  <c r="AD129" i="5"/>
  <c r="AR91" i="11"/>
  <c r="BO102" i="11"/>
  <c r="L89" i="35"/>
  <c r="AH90" i="35" s="1"/>
  <c r="BM102" i="10"/>
  <c r="U89" i="35"/>
  <c r="BM102" i="13"/>
  <c r="AT117" i="16"/>
  <c r="AD129" i="16"/>
  <c r="AU117" i="5"/>
  <c r="AM129" i="5"/>
  <c r="AT91" i="11"/>
  <c r="BQ102" i="11"/>
  <c r="AU117" i="16"/>
  <c r="AM129" i="16"/>
  <c r="R89" i="35"/>
  <c r="BM102" i="12"/>
  <c r="AQ91" i="11"/>
  <c r="BN102" i="11"/>
  <c r="F89" i="35"/>
  <c r="BM102" i="6"/>
  <c r="AH101" i="20"/>
  <c r="AR129" i="17"/>
  <c r="AT117" i="15"/>
  <c r="AD129" i="15"/>
  <c r="AI101" i="20"/>
  <c r="AG101" i="20"/>
  <c r="I89" i="35"/>
  <c r="AE90" i="35" s="1"/>
  <c r="BM102" i="8"/>
  <c r="F88" i="35"/>
  <c r="BM101" i="6"/>
  <c r="AU116" i="16"/>
  <c r="AM128" i="16"/>
  <c r="R88" i="35"/>
  <c r="BM101" i="12"/>
  <c r="I88" i="35"/>
  <c r="BM101" i="8"/>
  <c r="AT116" i="16"/>
  <c r="AD128" i="16"/>
  <c r="AI100" i="20"/>
  <c r="AG100" i="20"/>
  <c r="AU116" i="5"/>
  <c r="AM128" i="5"/>
  <c r="U88" i="35"/>
  <c r="BM101" i="13"/>
  <c r="O88" i="35"/>
  <c r="BM101" i="11"/>
  <c r="L88" i="35"/>
  <c r="BM101" i="10"/>
  <c r="AU116" i="14"/>
  <c r="AM128" i="14"/>
  <c r="AH100" i="20"/>
  <c r="AR128" i="17"/>
  <c r="AU116" i="15"/>
  <c r="AM128" i="15"/>
  <c r="AT116" i="5"/>
  <c r="AD128" i="5"/>
  <c r="AT116" i="14"/>
  <c r="AD128" i="14"/>
  <c r="AT116" i="15"/>
  <c r="AD128" i="15"/>
  <c r="AR124" i="17"/>
  <c r="AM125" i="15"/>
  <c r="AU113" i="15"/>
  <c r="AG99" i="20"/>
  <c r="AI99" i="20"/>
  <c r="AM123" i="5"/>
  <c r="M95" i="20" s="1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R96" i="20" s="1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D95" i="20" s="1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AU112" i="15"/>
  <c r="AT115" i="16"/>
  <c r="AD127" i="16"/>
  <c r="AG96" i="20"/>
  <c r="O87" i="35"/>
  <c r="BM100" i="11"/>
  <c r="AU115" i="16"/>
  <c r="AM127" i="16"/>
  <c r="AU115" i="5"/>
  <c r="AM124" i="5"/>
  <c r="O96" i="20" s="1"/>
  <c r="AU112" i="5"/>
  <c r="AT114" i="16"/>
  <c r="AD126" i="16"/>
  <c r="AH99" i="20"/>
  <c r="AR127" i="17"/>
  <c r="F87" i="35"/>
  <c r="BM100" i="6"/>
  <c r="R87" i="35"/>
  <c r="BM100" i="12"/>
  <c r="U87" i="35"/>
  <c r="BM100" i="13"/>
  <c r="AM125" i="14"/>
  <c r="T97" i="20" s="1"/>
  <c r="AU113" i="14"/>
  <c r="AT114" i="15"/>
  <c r="AD126" i="15"/>
  <c r="AU114" i="16"/>
  <c r="AM126" i="16"/>
  <c r="AM124" i="16"/>
  <c r="AB96" i="20" s="1"/>
  <c r="AU112" i="16"/>
  <c r="BE95" i="20"/>
  <c r="R86" i="35"/>
  <c r="BM99" i="12"/>
  <c r="AH98" i="20"/>
  <c r="AR126" i="17"/>
  <c r="L87" i="35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U85" i="35"/>
  <c r="BM98" i="13"/>
  <c r="R85" i="35"/>
  <c r="BM98" i="12"/>
  <c r="O85" i="35"/>
  <c r="BM98" i="11"/>
  <c r="L85" i="35"/>
  <c r="BM98" i="10"/>
  <c r="I85" i="35"/>
  <c r="BM98" i="8"/>
  <c r="F85" i="35"/>
  <c r="BM98" i="6"/>
  <c r="AJ95" i="20"/>
  <c r="AS95" i="20" s="1"/>
  <c r="T96" i="20"/>
  <c r="AQ81" i="35"/>
  <c r="AQ79" i="35"/>
  <c r="AB79" i="35"/>
  <c r="AB81" i="35"/>
  <c r="AH81" i="35"/>
  <c r="AK79" i="35"/>
  <c r="AQ82" i="35"/>
  <c r="AK81" i="35"/>
  <c r="AH79" i="35"/>
  <c r="AN81" i="35"/>
  <c r="AK82" i="35"/>
  <c r="AE80" i="35"/>
  <c r="AQ80" i="35"/>
  <c r="AB80" i="35"/>
  <c r="AE81" i="35"/>
  <c r="AE82" i="35"/>
  <c r="AQ90" i="35"/>
  <c r="AN80" i="35"/>
  <c r="AE79" i="35"/>
  <c r="AK80" i="35"/>
  <c r="AN79" i="35"/>
  <c r="AH82" i="35"/>
  <c r="AN82" i="35"/>
  <c r="AB82" i="35"/>
  <c r="AH80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P84" i="22"/>
  <c r="D86" i="22"/>
  <c r="T98" i="22" s="1"/>
  <c r="F80" i="22"/>
  <c r="V92" i="22" s="1"/>
  <c r="D80" i="22"/>
  <c r="T92" i="22" s="1"/>
  <c r="E83" i="22"/>
  <c r="U95" i="22" s="1"/>
  <c r="F81" i="22"/>
  <c r="D89" i="22"/>
  <c r="F89" i="22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W100" i="22" s="1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W101" i="22" s="1"/>
  <c r="E78" i="22"/>
  <c r="G81" i="22"/>
  <c r="D82" i="22"/>
  <c r="F79" i="22"/>
  <c r="D84" i="22"/>
  <c r="T96" i="22" s="1"/>
  <c r="P89" i="22"/>
  <c r="P90" i="22"/>
  <c r="G87" i="22"/>
  <c r="W99" i="22" s="1"/>
  <c r="D88" i="22"/>
  <c r="T100" i="22" s="1"/>
  <c r="G86" i="22"/>
  <c r="W98" i="22" s="1"/>
  <c r="G82" i="22"/>
  <c r="P86" i="22"/>
  <c r="E86" i="22"/>
  <c r="U98" i="22" s="1"/>
  <c r="F88" i="22"/>
  <c r="V100" i="22" s="1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G82" i="26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G81" i="26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G83" i="26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Z107" i="17"/>
  <c r="AM119" i="17"/>
  <c r="V117" i="17"/>
  <c r="V118" i="17"/>
  <c r="X112" i="17"/>
  <c r="S109" i="17"/>
  <c r="AF121" i="17"/>
  <c r="Y106" i="17"/>
  <c r="AL118" i="17"/>
  <c r="Q111" i="17"/>
  <c r="V115" i="17"/>
  <c r="V113" i="17"/>
  <c r="AB111" i="16"/>
  <c r="Y114" i="17"/>
  <c r="Y107" i="17"/>
  <c r="AL119" i="17"/>
  <c r="S117" i="17"/>
  <c r="S118" i="17"/>
  <c r="V112" i="17"/>
  <c r="T109" i="17"/>
  <c r="AG121" i="17"/>
  <c r="G79" i="26"/>
  <c r="AD118" i="17"/>
  <c r="AH90" i="20" s="1"/>
  <c r="Y111" i="17"/>
  <c r="Q115" i="17"/>
  <c r="Z113" i="17"/>
  <c r="V114" i="17"/>
  <c r="Q107" i="17"/>
  <c r="G80" i="26"/>
  <c r="AD119" i="17"/>
  <c r="AH91" i="20" s="1"/>
  <c r="Q117" i="17"/>
  <c r="Q118" i="17"/>
  <c r="Q112" i="17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Q118" i="16"/>
  <c r="W116" i="16"/>
  <c r="S111" i="16"/>
  <c r="U107" i="16"/>
  <c r="AH119" i="16"/>
  <c r="F79" i="26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AD119" i="16"/>
  <c r="AC91" i="20" s="1"/>
  <c r="V108" i="16"/>
  <c r="AI120" i="16"/>
  <c r="U110" i="16"/>
  <c r="AH122" i="16"/>
  <c r="X115" i="16"/>
  <c r="Y116" i="16"/>
  <c r="AB114" i="15"/>
  <c r="V113" i="16"/>
  <c r="Q116" i="16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AI118" i="16"/>
  <c r="R108" i="16"/>
  <c r="AE120" i="16"/>
  <c r="R110" i="16"/>
  <c r="AE122" i="16"/>
  <c r="Q112" i="16"/>
  <c r="R115" i="16"/>
  <c r="AO122" i="15"/>
  <c r="AB107" i="15"/>
  <c r="T117" i="16"/>
  <c r="T118" i="16"/>
  <c r="X113" i="16"/>
  <c r="T111" i="16"/>
  <c r="Z114" i="16"/>
  <c r="AL118" i="16"/>
  <c r="Q108" i="16"/>
  <c r="AD120" i="16"/>
  <c r="AC92" i="20" s="1"/>
  <c r="Q109" i="16"/>
  <c r="F82" i="26"/>
  <c r="AD121" i="16"/>
  <c r="AC93" i="20" s="1"/>
  <c r="Z112" i="16"/>
  <c r="Q115" i="16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AD118" i="15"/>
  <c r="X90" i="20" s="1"/>
  <c r="W107" i="15"/>
  <c r="AJ119" i="15"/>
  <c r="R112" i="15"/>
  <c r="V113" i="15"/>
  <c r="Q114" i="15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S113" i="15"/>
  <c r="Q111" i="15"/>
  <c r="AN123" i="15"/>
  <c r="W115" i="15"/>
  <c r="S116" i="15"/>
  <c r="S117" i="15"/>
  <c r="X109" i="15"/>
  <c r="AK121" i="15"/>
  <c r="U108" i="15"/>
  <c r="AH120" i="15"/>
  <c r="Q107" i="15"/>
  <c r="E80" i="26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E81" i="26"/>
  <c r="AD120" i="15"/>
  <c r="X92" i="20" s="1"/>
  <c r="V112" i="15"/>
  <c r="T110" i="15"/>
  <c r="AG122" i="15"/>
  <c r="Y114" i="15"/>
  <c r="S111" i="15"/>
  <c r="S115" i="15"/>
  <c r="Z116" i="15"/>
  <c r="Z117" i="15"/>
  <c r="Q116" i="15"/>
  <c r="Q117" i="15"/>
  <c r="AF118" i="15"/>
  <c r="Z108" i="15"/>
  <c r="AM120" i="15"/>
  <c r="Q112" i="15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Z107" i="14"/>
  <c r="AM119" i="14"/>
  <c r="Y108" i="14"/>
  <c r="AL120" i="14"/>
  <c r="Q114" i="14"/>
  <c r="AB108" i="5"/>
  <c r="Z116" i="14"/>
  <c r="U111" i="14"/>
  <c r="Y117" i="14"/>
  <c r="Y118" i="14"/>
  <c r="V107" i="14"/>
  <c r="AI119" i="14"/>
  <c r="Q108" i="14"/>
  <c r="D81" i="26"/>
  <c r="AD120" i="14"/>
  <c r="S92" i="20" s="1"/>
  <c r="U114" i="14"/>
  <c r="AB107" i="5"/>
  <c r="AB110" i="5"/>
  <c r="T116" i="14"/>
  <c r="Z111" i="14"/>
  <c r="V117" i="14"/>
  <c r="V118" i="14"/>
  <c r="Q107" i="14"/>
  <c r="D80" i="26"/>
  <c r="AD119" i="14"/>
  <c r="S91" i="20" s="1"/>
  <c r="D79" i="26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D82" i="26"/>
  <c r="AD121" i="14"/>
  <c r="S93" i="20" s="1"/>
  <c r="R116" i="14"/>
  <c r="Q111" i="14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X111" i="14"/>
  <c r="X117" i="14"/>
  <c r="X118" i="14"/>
  <c r="W113" i="14"/>
  <c r="AI118" i="14"/>
  <c r="Q110" i="14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Z107" i="5"/>
  <c r="AM119" i="5"/>
  <c r="W108" i="5"/>
  <c r="AJ120" i="5"/>
  <c r="Q117" i="5"/>
  <c r="Q118" i="5"/>
  <c r="V110" i="5"/>
  <c r="AI122" i="5"/>
  <c r="R112" i="5"/>
  <c r="Z114" i="5"/>
  <c r="Q111" i="5"/>
  <c r="Y107" i="5"/>
  <c r="AL119" i="5"/>
  <c r="U108" i="5"/>
  <c r="AH120" i="5"/>
  <c r="U117" i="5"/>
  <c r="U118" i="5"/>
  <c r="AF118" i="5"/>
  <c r="Q112" i="5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W111" i="5"/>
  <c r="Q107" i="5"/>
  <c r="AD119" i="5"/>
  <c r="N91" i="20" s="1"/>
  <c r="Q109" i="5"/>
  <c r="AD121" i="5"/>
  <c r="N93" i="20" s="1"/>
  <c r="S107" i="5"/>
  <c r="AF119" i="5"/>
  <c r="R117" i="5"/>
  <c r="R118" i="5"/>
  <c r="AM118" i="5"/>
  <c r="Q113" i="5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AJ118" i="5"/>
  <c r="X113" i="5"/>
  <c r="Y115" i="5"/>
  <c r="R116" i="5"/>
  <c r="V111" i="5"/>
  <c r="Q108" i="5"/>
  <c r="C81" i="26"/>
  <c r="AD120" i="5"/>
  <c r="N92" i="20" s="1"/>
  <c r="W109" i="5"/>
  <c r="AJ121" i="5"/>
  <c r="X117" i="5"/>
  <c r="X118" i="5"/>
  <c r="AP88" i="6"/>
  <c r="AO122" i="4"/>
  <c r="X110" i="5"/>
  <c r="AK122" i="5"/>
  <c r="C79" i="26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AB95" i="20" l="1"/>
  <c r="AN89" i="35"/>
  <c r="AB89" i="35"/>
  <c r="AH89" i="35"/>
  <c r="AT105" i="15"/>
  <c r="O105" i="15" a="1"/>
  <c r="O105" i="15" s="1"/>
  <c r="AT105" i="5"/>
  <c r="O105" i="5" a="1"/>
  <c r="O105" i="5" s="1"/>
  <c r="AT105" i="16"/>
  <c r="O105" i="16" a="1"/>
  <c r="O105" i="16" s="1"/>
  <c r="AH88" i="35"/>
  <c r="BD88" i="35" s="1"/>
  <c r="AB90" i="35"/>
  <c r="AX90" i="35" s="1"/>
  <c r="O95" i="20"/>
  <c r="BA95" i="20" s="1"/>
  <c r="AN90" i="35"/>
  <c r="AT105" i="14"/>
  <c r="O105" i="14" a="1"/>
  <c r="O105" i="14" s="1"/>
  <c r="AB86" i="35"/>
  <c r="AQ86" i="35"/>
  <c r="BL86" i="35" s="1"/>
  <c r="AR125" i="14"/>
  <c r="AR124" i="14"/>
  <c r="AR125" i="16"/>
  <c r="AR125" i="15"/>
  <c r="AC97" i="20"/>
  <c r="AE97" i="20" s="1"/>
  <c r="AR97" i="20" s="1"/>
  <c r="W97" i="20"/>
  <c r="Y97" i="20"/>
  <c r="BC97" i="20" s="1"/>
  <c r="R97" i="20"/>
  <c r="AN87" i="35"/>
  <c r="BJ87" i="35" s="1"/>
  <c r="N90" i="22"/>
  <c r="V101" i="22"/>
  <c r="O101" i="20"/>
  <c r="M101" i="20"/>
  <c r="D90" i="26"/>
  <c r="AN129" i="14"/>
  <c r="AK102" i="23" s="1"/>
  <c r="L90" i="22"/>
  <c r="T101" i="22"/>
  <c r="AR123" i="15"/>
  <c r="AR129" i="15"/>
  <c r="X101" i="20"/>
  <c r="AR129" i="16"/>
  <c r="AC101" i="20"/>
  <c r="C90" i="26"/>
  <c r="AN129" i="5"/>
  <c r="AJ102" i="23" s="1"/>
  <c r="F90" i="26"/>
  <c r="AN129" i="16"/>
  <c r="AM102" i="23" s="1"/>
  <c r="U96" i="20"/>
  <c r="AP96" i="20" s="1"/>
  <c r="AE87" i="35"/>
  <c r="BA87" i="35" s="1"/>
  <c r="G90" i="26"/>
  <c r="S90" i="26" s="1"/>
  <c r="V91" i="33" s="1"/>
  <c r="AN129" i="17"/>
  <c r="AN102" i="23" s="1"/>
  <c r="BE101" i="20"/>
  <c r="AJ101" i="20"/>
  <c r="AS101" i="20" s="1"/>
  <c r="Y95" i="20"/>
  <c r="AQ87" i="35"/>
  <c r="AH87" i="35"/>
  <c r="AE88" i="35"/>
  <c r="BA88" i="35" s="1"/>
  <c r="AR123" i="16"/>
  <c r="AR129" i="5"/>
  <c r="N101" i="20"/>
  <c r="AD101" i="20"/>
  <c r="AB101" i="20"/>
  <c r="AK88" i="35"/>
  <c r="BF88" i="35" s="1"/>
  <c r="AK87" i="35"/>
  <c r="BG87" i="35" s="1"/>
  <c r="W101" i="20"/>
  <c r="Y101" i="20"/>
  <c r="AB87" i="35"/>
  <c r="AX87" i="35" s="1"/>
  <c r="Z96" i="20"/>
  <c r="AQ96" i="20" s="1"/>
  <c r="AR125" i="5"/>
  <c r="AQ89" i="35"/>
  <c r="BM89" i="35" s="1"/>
  <c r="S100" i="20"/>
  <c r="AR128" i="14"/>
  <c r="AQ88" i="35"/>
  <c r="BM88" i="35" s="1"/>
  <c r="N100" i="20"/>
  <c r="AR128" i="5"/>
  <c r="P96" i="20"/>
  <c r="AO96" i="20" s="1"/>
  <c r="AC100" i="20"/>
  <c r="AR128" i="16"/>
  <c r="E89" i="26"/>
  <c r="AN128" i="15"/>
  <c r="AL101" i="23" s="1"/>
  <c r="BE100" i="20"/>
  <c r="AJ100" i="20"/>
  <c r="AS100" i="20" s="1"/>
  <c r="AB88" i="35"/>
  <c r="AW88" i="35" s="1"/>
  <c r="AE89" i="35"/>
  <c r="AZ89" i="35" s="1"/>
  <c r="AH86" i="35"/>
  <c r="BC86" i="35" s="1"/>
  <c r="O97" i="20"/>
  <c r="P97" i="20" s="1"/>
  <c r="AO97" i="20" s="1"/>
  <c r="BB95" i="20"/>
  <c r="X100" i="20"/>
  <c r="AR128" i="15"/>
  <c r="M89" i="22"/>
  <c r="U100" i="22"/>
  <c r="G89" i="26"/>
  <c r="AN128" i="17"/>
  <c r="AN101" i="23" s="1"/>
  <c r="AD96" i="20"/>
  <c r="BD96" i="20" s="1"/>
  <c r="M97" i="20"/>
  <c r="AD100" i="20"/>
  <c r="AB100" i="20"/>
  <c r="O100" i="20"/>
  <c r="M100" i="20"/>
  <c r="Y100" i="20"/>
  <c r="W100" i="20"/>
  <c r="T100" i="20"/>
  <c r="R100" i="20"/>
  <c r="C89" i="26"/>
  <c r="AN128" i="5"/>
  <c r="AJ101" i="23" s="1"/>
  <c r="M96" i="20"/>
  <c r="AK86" i="35"/>
  <c r="BG86" i="35" s="1"/>
  <c r="U97" i="20"/>
  <c r="AP97" i="20" s="1"/>
  <c r="D89" i="26"/>
  <c r="AN128" i="14"/>
  <c r="AK101" i="23" s="1"/>
  <c r="AC95" i="20"/>
  <c r="AE95" i="20" s="1"/>
  <c r="AR95" i="20" s="1"/>
  <c r="AN88" i="35"/>
  <c r="BJ88" i="35" s="1"/>
  <c r="F89" i="26"/>
  <c r="AN128" i="16"/>
  <c r="AM101" i="23" s="1"/>
  <c r="AR124" i="15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AZ86" i="35" s="1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BI86" i="35" s="1"/>
  <c r="D87" i="26"/>
  <c r="AN126" i="14"/>
  <c r="AK99" i="23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AR126" i="14"/>
  <c r="AQ85" i="35"/>
  <c r="BL85" i="35" s="1"/>
  <c r="BA97" i="20"/>
  <c r="BB97" i="20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J80" i="35"/>
  <c r="BI80" i="35"/>
  <c r="BJ81" i="35"/>
  <c r="BI81" i="35"/>
  <c r="BI82" i="35"/>
  <c r="BJ82" i="35"/>
  <c r="BD79" i="35"/>
  <c r="BC79" i="35"/>
  <c r="BD82" i="35"/>
  <c r="BC82" i="35"/>
  <c r="BM90" i="35"/>
  <c r="BL90" i="35"/>
  <c r="BG81" i="35"/>
  <c r="BF81" i="35"/>
  <c r="BG78" i="35"/>
  <c r="BF78" i="35"/>
  <c r="AX89" i="35"/>
  <c r="AW89" i="35"/>
  <c r="BD90" i="35"/>
  <c r="BC90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BG79" i="35"/>
  <c r="BF79" i="35"/>
  <c r="BL83" i="35"/>
  <c r="BM83" i="35"/>
  <c r="BA82" i="35"/>
  <c r="AZ82" i="35"/>
  <c r="BA90" i="35"/>
  <c r="AZ90" i="35"/>
  <c r="BA81" i="35"/>
  <c r="AZ81" i="35"/>
  <c r="BD81" i="35"/>
  <c r="BC81" i="35"/>
  <c r="BG83" i="35"/>
  <c r="BF83" i="35"/>
  <c r="AX83" i="35"/>
  <c r="AW83" i="35"/>
  <c r="AX80" i="35"/>
  <c r="AW80" i="35"/>
  <c r="AX81" i="35"/>
  <c r="AW81" i="35"/>
  <c r="BM80" i="35"/>
  <c r="BL80" i="35"/>
  <c r="AX79" i="35"/>
  <c r="AW79" i="35"/>
  <c r="BM87" i="35"/>
  <c r="BL87" i="35"/>
  <c r="BA79" i="35"/>
  <c r="AZ79" i="35"/>
  <c r="BJ86" i="35"/>
  <c r="BM79" i="35"/>
  <c r="BL79" i="35"/>
  <c r="BM81" i="35"/>
  <c r="BL81" i="35"/>
  <c r="BC80" i="35"/>
  <c r="BD80" i="35"/>
  <c r="BJ90" i="35"/>
  <c r="BI90" i="35"/>
  <c r="AX86" i="35"/>
  <c r="AW86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1" i="26"/>
  <c r="V82" i="33" s="1"/>
  <c r="S83" i="26"/>
  <c r="V84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G78" i="26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F78" i="26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Z97" i="20" l="1"/>
  <c r="AQ97" i="20" s="1"/>
  <c r="BD97" i="20"/>
  <c r="BF87" i="35"/>
  <c r="BM86" i="35"/>
  <c r="BD86" i="35"/>
  <c r="BI87" i="35"/>
  <c r="BK87" i="35" s="1"/>
  <c r="BL89" i="35"/>
  <c r="AW90" i="35"/>
  <c r="BC88" i="35"/>
  <c r="BE88" i="35" s="1"/>
  <c r="H17" i="29"/>
  <c r="AF11" i="33" s="1"/>
  <c r="S88" i="26"/>
  <c r="V89" i="33" s="1"/>
  <c r="P95" i="20"/>
  <c r="AO95" i="20" s="1"/>
  <c r="AZ87" i="35"/>
  <c r="BB87" i="35" s="1"/>
  <c r="AW87" i="35"/>
  <c r="AY87" i="35" s="1"/>
  <c r="AX88" i="35"/>
  <c r="BL88" i="35"/>
  <c r="BN88" i="35" s="1"/>
  <c r="BA89" i="35"/>
  <c r="BB89" i="35" s="1"/>
  <c r="AZ88" i="35"/>
  <c r="BB88" i="35" s="1"/>
  <c r="BG88" i="35"/>
  <c r="BH88" i="35" s="1"/>
  <c r="BF86" i="35"/>
  <c r="BI88" i="35"/>
  <c r="BB98" i="20"/>
  <c r="BA101" i="20"/>
  <c r="P101" i="20"/>
  <c r="AO101" i="20" s="1"/>
  <c r="AE101" i="20"/>
  <c r="AR101" i="20" s="1"/>
  <c r="BD101" i="20"/>
  <c r="Z101" i="20"/>
  <c r="AQ101" i="20" s="1"/>
  <c r="BC101" i="20"/>
  <c r="S87" i="26"/>
  <c r="V88" i="33" s="1"/>
  <c r="S89" i="26"/>
  <c r="V90" i="33" s="1"/>
  <c r="P100" i="20"/>
  <c r="AO100" i="20" s="1"/>
  <c r="BA100" i="20"/>
  <c r="BD95" i="20"/>
  <c r="Z100" i="20"/>
  <c r="AQ100" i="20" s="1"/>
  <c r="BC100" i="20"/>
  <c r="BA86" i="35"/>
  <c r="BB86" i="35" s="1"/>
  <c r="U100" i="20"/>
  <c r="AP100" i="20" s="1"/>
  <c r="BB100" i="20"/>
  <c r="BD100" i="20"/>
  <c r="AE100" i="20"/>
  <c r="AR100" i="20" s="1"/>
  <c r="AE96" i="20"/>
  <c r="AR96" i="20" s="1"/>
  <c r="U98" i="20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BC99" i="20"/>
  <c r="Z99" i="20"/>
  <c r="AQ99" i="20" s="1"/>
  <c r="BD99" i="20"/>
  <c r="AE99" i="20"/>
  <c r="AR99" i="20" s="1"/>
  <c r="BC98" i="20"/>
  <c r="Z98" i="20"/>
  <c r="AQ98" i="20" s="1"/>
  <c r="BD98" i="20"/>
  <c r="AE98" i="20"/>
  <c r="AR98" i="20" s="1"/>
  <c r="BM85" i="35"/>
  <c r="BN85" i="35" s="1"/>
  <c r="S86" i="26"/>
  <c r="V87" i="33" s="1"/>
  <c r="BH87" i="35"/>
  <c r="BE87" i="35"/>
  <c r="BK90" i="35"/>
  <c r="BE83" i="35"/>
  <c r="AD89" i="20"/>
  <c r="BD89" i="20" s="1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1" i="35"/>
  <c r="AY86" i="35"/>
  <c r="BN79" i="35"/>
  <c r="AY80" i="35"/>
  <c r="BB82" i="35"/>
  <c r="BE86" i="35"/>
  <c r="BK83" i="35"/>
  <c r="AY90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9" i="35"/>
  <c r="BH81" i="35"/>
  <c r="BG84" i="35"/>
  <c r="BF84" i="35"/>
  <c r="AX85" i="35"/>
  <c r="AW85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BG101" i="19" s="1"/>
  <c r="AJ89" i="19"/>
  <c r="AS89" i="19" s="1"/>
  <c r="AE81" i="19"/>
  <c r="AR81" i="19" s="1"/>
  <c r="AE86" i="19"/>
  <c r="AR86" i="19" s="1"/>
  <c r="AE90" i="19"/>
  <c r="AR90" i="19" s="1"/>
  <c r="BF101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BE101" i="19" s="1"/>
  <c r="Z79" i="19"/>
  <c r="AQ79" i="19" s="1"/>
  <c r="Z81" i="19"/>
  <c r="AQ81" i="19" s="1"/>
  <c r="U86" i="19"/>
  <c r="AP86" i="19" s="1"/>
  <c r="U90" i="19"/>
  <c r="AP90" i="19" s="1"/>
  <c r="BD101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F17" i="29" l="1"/>
  <c r="AF9" i="33" s="1"/>
  <c r="BD100" i="19"/>
  <c r="BG100" i="19"/>
  <c r="BG99" i="19"/>
  <c r="BE100" i="19"/>
  <c r="BE98" i="19"/>
  <c r="G17" i="29"/>
  <c r="AF10" i="33" s="1"/>
  <c r="BF100" i="19"/>
  <c r="E17" i="29"/>
  <c r="AF8" i="33" s="1"/>
  <c r="BF98" i="19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L88" i="18" a="1"/>
  <c r="AO79" i="21" a="1"/>
  <c r="AP89" i="18" a="1"/>
  <c r="AU88" i="18" a="1"/>
  <c r="BS78" i="18" a="1"/>
  <c r="U82" i="18" a="1"/>
  <c r="BK84" i="18" a="1"/>
  <c r="AU82" i="18" a="1"/>
  <c r="AA81" i="21" a="1"/>
  <c r="S79" i="21" a="1"/>
  <c r="G83" i="21" a="1"/>
  <c r="AC78" i="18" a="1"/>
  <c r="AT82" i="18" a="1"/>
  <c r="BI89" i="21" a="1"/>
  <c r="BB79" i="18" a="1"/>
  <c r="BE78" i="18" a="1"/>
  <c r="Z82" i="18" a="1"/>
  <c r="AH78" i="18" a="1"/>
  <c r="BB78" i="21" a="1"/>
  <c r="T78" i="18" a="1"/>
  <c r="AH85" i="21" a="1"/>
  <c r="BO79" i="18" a="1"/>
  <c r="BD80" i="21" a="1"/>
  <c r="AF88" i="21" a="1"/>
  <c r="E81" i="21" a="1"/>
  <c r="Z83" i="18" a="1"/>
  <c r="BK82" i="21" a="1"/>
  <c r="T84" i="21" a="1"/>
  <c r="AT88" i="18" a="1"/>
  <c r="AF85" i="18" a="1"/>
  <c r="E83" i="18" a="1"/>
  <c r="AW83" i="21" a="1"/>
  <c r="AB82" i="18" a="1"/>
  <c r="BQ88" i="21" a="1"/>
  <c r="Y86" i="18" a="1"/>
  <c r="AO88" i="21" a="1"/>
  <c r="AW78" i="21" a="1"/>
  <c r="E89" i="18" a="1"/>
  <c r="M89" i="21" a="1"/>
  <c r="BH90" i="18" a="1"/>
  <c r="AO90" i="18" a="1"/>
  <c r="N79" i="18" a="1"/>
  <c r="BR81" i="21" a="1"/>
  <c r="AW88" i="18" a="1"/>
  <c r="BQ84" i="21" a="1"/>
  <c r="AG83" i="21" a="1"/>
  <c r="BO82" i="18" a="1"/>
  <c r="AA90" i="21" a="1"/>
  <c r="BH89" i="21" a="1"/>
  <c r="AX78" i="21" a="1"/>
  <c r="BJ82" i="18" a="1"/>
  <c r="AO78" i="18" a="1"/>
  <c r="AH79" i="21" a="1"/>
  <c r="N83" i="18" a="1"/>
  <c r="Y82" i="18" a="1"/>
  <c r="T87" i="18" a="1"/>
  <c r="BC90" i="21" a="1"/>
  <c r="G83" i="18" a="1"/>
  <c r="BB85" i="21" a="1"/>
  <c r="Z86" i="18" a="1"/>
  <c r="AB79" i="18" a="1"/>
  <c r="AM86" i="21" a="1"/>
  <c r="AT88" i="21" a="1"/>
  <c r="AH84" i="21" a="1"/>
  <c r="BP79" i="21" a="1"/>
  <c r="BC82" i="18" a="1"/>
  <c r="F90" i="21" a="1"/>
  <c r="G87" i="21" a="1"/>
  <c r="BD87" i="21" a="1"/>
  <c r="AP88" i="21" a="1"/>
  <c r="Z89" i="18" a="1"/>
  <c r="N82" i="18" a="1"/>
  <c r="BC79" i="18" a="1"/>
  <c r="R79" i="18" a="1"/>
  <c r="BA78" i="21" a="1"/>
  <c r="AJ78" i="21" a="1"/>
  <c r="AG89" i="21" a="1"/>
  <c r="AM81" i="21" a="1"/>
  <c r="F81" i="18" a="1"/>
  <c r="AN86" i="18" a="1"/>
  <c r="AT90" i="18" a="1"/>
  <c r="AW81" i="21" a="1"/>
  <c r="AT83" i="18" a="1"/>
  <c r="M82" i="21" a="1"/>
  <c r="BR87" i="18" a="1"/>
  <c r="E82" i="21" a="1"/>
  <c r="AW82" i="21" a="1"/>
  <c r="D85" i="21" a="1"/>
  <c r="AF82" i="21" a="1"/>
  <c r="S78" i="18" a="1"/>
  <c r="M80" i="18" a="1"/>
  <c r="U80" i="18" a="1"/>
  <c r="Z85" i="18" a="1"/>
  <c r="N84" i="18" a="1"/>
  <c r="BC82" i="21" a="1"/>
  <c r="N84" i="21" a="1"/>
  <c r="BJ85" i="21" a="1"/>
  <c r="N87" i="21" a="1"/>
  <c r="BC85" i="18" a="1"/>
  <c r="AN84" i="21" a="1"/>
  <c r="BD87" i="18" a="1"/>
  <c r="AO81" i="18" a="1"/>
  <c r="F79" i="21" a="1"/>
  <c r="AA80" i="18" a="1"/>
  <c r="D86" i="18" a="1"/>
  <c r="Z89" i="21" a="1"/>
  <c r="AW79" i="18" a="1"/>
  <c r="AP83" i="18" a="1"/>
  <c r="E84" i="21" a="1"/>
  <c r="T81" i="21" a="1"/>
  <c r="BO89" i="21" a="1"/>
  <c r="M82" i="18" a="1"/>
  <c r="F87" i="21" a="1"/>
  <c r="AN83" i="21" a="1"/>
  <c r="O78" i="18" a="1"/>
  <c r="BR84" i="18" a="1"/>
  <c r="M80" i="21" a="1"/>
  <c r="AB84" i="18" a="1"/>
  <c r="AF78" i="21" a="1"/>
  <c r="M85" i="18" a="1"/>
  <c r="BH85" i="21" a="1"/>
  <c r="BP85" i="18" a="1"/>
  <c r="AN87" i="18" a="1"/>
  <c r="BD84" i="18" a="1"/>
  <c r="BK79" i="21" a="1"/>
  <c r="G81" i="21" a="1"/>
  <c r="AU78" i="18" a="1"/>
  <c r="AF84" i="18" a="1"/>
  <c r="BO84" i="18" a="1"/>
  <c r="Y87" i="18" a="1"/>
  <c r="BK86" i="21" a="1"/>
  <c r="BD81" i="21" a="1"/>
  <c r="E89" i="21" a="1"/>
  <c r="AV83" i="18" a="1"/>
  <c r="AM89" i="18" a="1"/>
  <c r="M79" i="18" a="1"/>
  <c r="F89" i="18" a="1"/>
  <c r="AG83" i="18" a="1"/>
  <c r="BQ82" i="21" a="1"/>
  <c r="BJ78" i="18" a="1"/>
  <c r="D89" i="21" a="1"/>
  <c r="AV88" i="18" a="1"/>
  <c r="BH79" i="21" a="1"/>
  <c r="BJ89" i="18" a="1"/>
  <c r="BC80" i="21" a="1"/>
  <c r="AF79" i="18" a="1"/>
  <c r="AV88" i="21" a="1"/>
  <c r="M86" i="18" a="1"/>
  <c r="BC90" i="18" a="1"/>
  <c r="BL78" i="21" a="1"/>
  <c r="AP85" i="18" a="1"/>
  <c r="N81" i="21" a="1"/>
  <c r="AI89" i="21" a="1"/>
  <c r="R89" i="21" a="1"/>
  <c r="BH86" i="18" a="1"/>
  <c r="AG87" i="21" a="1"/>
  <c r="AA88" i="21" a="1"/>
  <c r="BA88" i="18" a="1"/>
  <c r="E85" i="18" a="1"/>
  <c r="K87" i="21" a="1"/>
  <c r="BP84" i="21" a="1"/>
  <c r="AW87" i="18" a="1"/>
  <c r="BB78" i="18" a="1"/>
  <c r="M90" i="18" a="1"/>
  <c r="AW83" i="18" a="1"/>
  <c r="AA82" i="21" a="1"/>
  <c r="AG84" i="18" a="1"/>
  <c r="E79" i="21" a="1"/>
  <c r="D83" i="21" a="1"/>
  <c r="N89" i="18" a="1"/>
  <c r="BH81" i="21" a="1"/>
  <c r="BI80" i="18" a="1"/>
  <c r="BQ79" i="21" a="1"/>
  <c r="BB83" i="21" a="1"/>
  <c r="AA87" i="21" a="1"/>
  <c r="AF87" i="21" a="1"/>
  <c r="BH84" i="21" a="1"/>
  <c r="BO83" i="21" a="1"/>
  <c r="BC88" i="18" a="1"/>
  <c r="BD82" i="21" a="1"/>
  <c r="BD83" i="21" a="1"/>
  <c r="BH81" i="18" a="1"/>
  <c r="AH83" i="21" a="1"/>
  <c r="S87" i="18" a="1"/>
  <c r="M90" i="21" a="1"/>
  <c r="L80" i="18" a="1"/>
  <c r="N87" i="18" a="1"/>
  <c r="BB86" i="21" a="1"/>
  <c r="BD81" i="18" a="1"/>
  <c r="U81" i="18" a="1"/>
  <c r="D80" i="21" a="1"/>
  <c r="AH86" i="21" a="1"/>
  <c r="BR85" i="21" a="1"/>
  <c r="AF82" i="18" a="1"/>
  <c r="BR89" i="21" a="1"/>
  <c r="BP80" i="21" a="1"/>
  <c r="AP78" i="21" a="1"/>
  <c r="BH80" i="21" a="1"/>
  <c r="AX78" i="18" a="1"/>
  <c r="BJ86" i="21" a="1"/>
  <c r="Y79" i="21" a="1"/>
  <c r="BO78" i="21" a="1"/>
  <c r="BK84" i="21" a="1"/>
  <c r="AW80" i="21" a="1"/>
  <c r="BK82" i="18" a="1"/>
  <c r="AF89" i="21" a="1"/>
  <c r="AF85" i="21" a="1"/>
  <c r="AW86" i="18" a="1"/>
  <c r="BH82" i="21" a="1"/>
  <c r="AM80" i="18" a="1"/>
  <c r="AI78" i="21" a="1"/>
  <c r="R87" i="18" a="1"/>
  <c r="BC84" i="21" a="1"/>
  <c r="S86" i="18" a="1"/>
  <c r="BK81" i="18" a="1"/>
  <c r="AI87" i="21" a="1"/>
  <c r="AO81" i="21" a="1"/>
  <c r="BO89" i="18" a="1"/>
  <c r="BO83" i="18" a="1"/>
  <c r="AV82" i="18" a="1"/>
  <c r="BB81" i="18" a="1"/>
  <c r="BJ79" i="21" a="1"/>
  <c r="AB85" i="18" a="1"/>
  <c r="AA87" i="18" a="1"/>
  <c r="D90" i="21" a="1"/>
  <c r="L86" i="18" a="1"/>
  <c r="BK83" i="18" a="1"/>
  <c r="N86" i="18" a="1"/>
  <c r="E88" i="18" a="1"/>
  <c r="BC78" i="21" a="1"/>
  <c r="AA78" i="21" a="1"/>
  <c r="S84" i="18" a="1"/>
  <c r="L78" i="18" a="1"/>
  <c r="AM88" i="18" a="1"/>
  <c r="AO80" i="18" a="1"/>
  <c r="BK89" i="21" a="1"/>
  <c r="BP89" i="18" a="1"/>
  <c r="V78" i="18" a="1"/>
  <c r="Z87" i="18" a="1"/>
  <c r="L87" i="18" a="1"/>
  <c r="AO89" i="21" a="1"/>
  <c r="BD79" i="21" a="1"/>
  <c r="T78" i="21" a="1"/>
  <c r="BA84" i="18" a="1"/>
  <c r="AP78" i="18" a="1"/>
  <c r="BO87" i="21" a="1"/>
  <c r="AA86" i="21" a="1"/>
  <c r="AF78" i="18" a="1"/>
  <c r="AO84" i="21" a="1"/>
  <c r="AM90" i="21" a="1"/>
  <c r="BH78" i="18" a="1"/>
  <c r="BI87" i="18" a="1"/>
  <c r="BR87" i="21" a="1"/>
  <c r="AW85" i="21" a="1"/>
  <c r="AI79" i="21" a="1"/>
  <c r="BH88" i="18" a="1"/>
  <c r="L86" i="21" a="1"/>
  <c r="AU85" i="18" a="1"/>
  <c r="BB88" i="18" a="1"/>
  <c r="D87" i="21" a="1"/>
  <c r="BK85" i="18" a="1"/>
  <c r="AV78" i="18" a="1"/>
  <c r="AF90" i="18" a="1"/>
  <c r="AF87" i="18" a="1"/>
  <c r="L85" i="21" a="1"/>
  <c r="BB84" i="18" a="1"/>
  <c r="AI84" i="18" a="1"/>
  <c r="BH82" i="18" a="1"/>
  <c r="S81" i="18" a="1"/>
  <c r="BR88" i="21" a="1"/>
  <c r="BP87" i="21" a="1"/>
  <c r="K90" i="21" a="1"/>
  <c r="G78" i="21" a="1"/>
  <c r="BI85" i="18" a="1"/>
  <c r="AV86" i="18" a="1"/>
  <c r="BP83" i="21" a="1"/>
  <c r="AA78" i="18" a="1"/>
  <c r="AG78" i="21" a="1"/>
  <c r="M78" i="21" a="1"/>
  <c r="AG80" i="21" a="1"/>
  <c r="R90" i="18" a="1"/>
  <c r="BI79" i="18" a="1"/>
  <c r="Z84" i="18" a="1"/>
  <c r="M81" i="18" a="1"/>
  <c r="AM82" i="21" a="1"/>
  <c r="S84" i="21" a="1"/>
  <c r="BR90" i="18" a="1"/>
  <c r="D82" i="21" a="1"/>
  <c r="K90" i="18" a="1"/>
  <c r="AV82" i="21" a="1"/>
  <c r="D87" i="18" a="1"/>
  <c r="AA83" i="21" a="1"/>
  <c r="Y80" i="21" a="1"/>
  <c r="F80" i="21" a="1"/>
  <c r="BA78" i="18" a="1"/>
  <c r="G84" i="18" a="1"/>
  <c r="BO81" i="18" a="1"/>
  <c r="AN81" i="18" a="1"/>
  <c r="D89" i="18" a="1"/>
  <c r="BR79" i="18" a="1"/>
  <c r="K78" i="18" a="1"/>
  <c r="L83" i="18" a="1"/>
  <c r="BD89" i="21" a="1"/>
  <c r="BB89" i="18" a="1"/>
  <c r="U87" i="21" a="1"/>
  <c r="R90" i="21" a="1"/>
  <c r="N80" i="18" a="1"/>
  <c r="S83" i="21" a="1"/>
  <c r="AP83" i="21" a="1"/>
  <c r="G90" i="21" a="1"/>
  <c r="N88" i="21" a="1"/>
  <c r="K81" i="18" a="1"/>
  <c r="BP86" i="18" a="1"/>
  <c r="R78" i="18" a="1"/>
  <c r="BC81" i="21" a="1"/>
  <c r="F79" i="18" a="1"/>
  <c r="E87" i="18" a="1"/>
  <c r="M85" i="21" a="1"/>
  <c r="AI78" i="18" a="1"/>
  <c r="N89" i="21" a="1"/>
  <c r="T89" i="21" a="1"/>
  <c r="L82" i="18" a="1"/>
  <c r="BJ80" i="18" a="1"/>
  <c r="G84" i="21" a="1"/>
  <c r="K82" i="21" a="1"/>
  <c r="AF88" i="18" a="1"/>
  <c r="D84" i="21" a="1"/>
  <c r="O78" i="21" a="1"/>
  <c r="AB87" i="21" a="1"/>
  <c r="U83" i="21" a="1"/>
  <c r="F78" i="21" a="1"/>
  <c r="BI88" i="21" a="1"/>
  <c r="L84" i="21" a="1"/>
  <c r="AM83" i="18" a="1"/>
  <c r="U79" i="21" a="1"/>
  <c r="AI85" i="18" a="1"/>
  <c r="AM90" i="18" a="1"/>
  <c r="AV89" i="21" a="1"/>
  <c r="D78" i="21" a="1"/>
  <c r="AG88" i="18" a="1"/>
  <c r="AW90" i="21" a="1"/>
  <c r="F90" i="18" a="1"/>
  <c r="BD85" i="21" a="1"/>
  <c r="BA90" i="21" a="1"/>
  <c r="AI84" i="21" a="1"/>
  <c r="AP88" i="18" a="1"/>
  <c r="BR84" i="21" a="1"/>
  <c r="BK83" i="21" a="1"/>
  <c r="K81" i="21" a="1"/>
  <c r="AP79" i="21" a="1"/>
  <c r="AU80" i="18" a="1"/>
  <c r="AJ78" i="18" a="1"/>
  <c r="AB83" i="21" a="1"/>
  <c r="Y90" i="18" a="1"/>
  <c r="K82" i="18" a="1"/>
  <c r="F84" i="21" a="1"/>
  <c r="G88" i="18" a="1"/>
  <c r="K83" i="18" a="1"/>
  <c r="L89" i="21" a="1"/>
  <c r="N83" i="21" a="1"/>
  <c r="N85" i="18" a="1"/>
  <c r="N80" i="21" a="1"/>
  <c r="BP85" i="21" a="1"/>
  <c r="Z85" i="21" a="1"/>
  <c r="BK78" i="21" a="1"/>
  <c r="T90" i="18" a="1"/>
  <c r="BI78" i="21" a="1"/>
  <c r="AW89" i="18" a="1"/>
  <c r="H78" i="21" a="1"/>
  <c r="G88" i="21" a="1"/>
  <c r="BB80" i="21" a="1"/>
  <c r="BD78" i="18" a="1"/>
  <c r="AA79" i="18" a="1"/>
  <c r="U78" i="21" a="1"/>
  <c r="BJ87" i="21" a="1"/>
  <c r="AU86" i="18" a="1"/>
  <c r="AN85" i="21" a="1"/>
  <c r="BJ88" i="18" a="1"/>
  <c r="BR88" i="18" a="1"/>
  <c r="BJ80" i="21" a="1"/>
  <c r="BA88" i="21" a="1"/>
  <c r="AO86" i="18" a="1"/>
  <c r="AM81" i="18" a="1"/>
  <c r="AP87" i="18" a="1"/>
  <c r="BC86" i="18" a="1"/>
  <c r="BC88" i="21" a="1"/>
  <c r="T89" i="18" a="1"/>
  <c r="BQ82" i="18" a="1"/>
  <c r="AT81" i="21" a="1"/>
  <c r="AH81" i="18" a="1"/>
  <c r="BH78" i="21" a="1"/>
  <c r="BQ81" i="18" a="1"/>
  <c r="AB85" i="21" a="1"/>
  <c r="Y80" i="18" a="1"/>
  <c r="AB80" i="21" a="1"/>
  <c r="BD78" i="21" a="1"/>
  <c r="AN84" i="18" a="1"/>
  <c r="BO86" i="18" a="1"/>
  <c r="BA90" i="18" a="1"/>
  <c r="AP82" i="18" a="1"/>
  <c r="N90" i="18" a="1"/>
  <c r="R84" i="21" a="1"/>
  <c r="G81" i="18" a="1"/>
  <c r="K89" i="21" a="1"/>
  <c r="BO86" i="21" a="1"/>
  <c r="AB90" i="21" a="1"/>
  <c r="AB81" i="18" a="1"/>
  <c r="Z78" i="18" a="1"/>
  <c r="AH89" i="18" a="1"/>
  <c r="Y88" i="18" a="1"/>
  <c r="AP86" i="18" a="1"/>
  <c r="BC81" i="18" a="1"/>
  <c r="BC84" i="18" a="1"/>
  <c r="D79" i="21" a="1"/>
  <c r="F85" i="21" a="1"/>
  <c r="AM84" i="21" a="1"/>
  <c r="BI81" i="21" a="1"/>
  <c r="H78" i="18" a="1"/>
  <c r="BC89" i="21" a="1"/>
  <c r="BO80" i="21" a="1"/>
  <c r="BO81" i="21" a="1"/>
  <c r="M83" i="18" a="1"/>
  <c r="D80" i="18" a="1"/>
  <c r="L89" i="18" a="1"/>
  <c r="G82" i="18" a="1"/>
  <c r="BK78" i="18" a="1"/>
  <c r="AT83" i="21" a="1"/>
  <c r="BI89" i="18" a="1"/>
  <c r="AH80" i="18" a="1"/>
  <c r="AQ78" i="21" a="1"/>
  <c r="BD83" i="18" a="1"/>
  <c r="Y83" i="18" a="1"/>
  <c r="D82" i="18" a="1"/>
  <c r="E81" i="18" a="1"/>
  <c r="T86" i="21" a="1"/>
  <c r="BA82" i="21" a="1"/>
  <c r="Y85" i="18" a="1"/>
  <c r="AH84" i="18" a="1"/>
  <c r="BQ86" i="18" a="1"/>
  <c r="F87" i="18" a="1"/>
  <c r="AU81" i="21" a="1"/>
  <c r="AU87" i="21" a="1"/>
  <c r="N85" i="21" a="1"/>
  <c r="AC78" i="21" a="1"/>
  <c r="L78" i="21" a="1"/>
  <c r="AN80" i="21" a="1"/>
  <c r="BI86" i="21" a="1"/>
  <c r="BA87" i="18" a="1"/>
  <c r="Y86" i="21" a="1"/>
  <c r="AA86" i="18" a="1"/>
  <c r="AB89" i="21" a="1"/>
  <c r="Y78" i="21" a="1"/>
  <c r="BH86" i="21" a="1"/>
  <c r="BD82" i="18" a="1"/>
  <c r="AN78" i="18" a="1"/>
  <c r="Y89" i="21" a="1"/>
  <c r="S81" i="21" a="1"/>
  <c r="AV79" i="18" a="1"/>
  <c r="BO80" i="18" a="1"/>
  <c r="BP78" i="18" a="1"/>
  <c r="BD79" i="18" a="1"/>
  <c r="AN80" i="18" a="1"/>
  <c r="AP80" i="18" a="1"/>
  <c r="N78" i="18" a="1"/>
  <c r="K86" i="18" a="1"/>
  <c r="E78" i="18" a="1"/>
  <c r="AP85" i="21" a="1"/>
  <c r="AU82" i="21" a="1"/>
  <c r="AN87" i="21" a="1"/>
  <c r="G86" i="18" a="1"/>
  <c r="AF86" i="21" a="1"/>
  <c r="AT84" i="18" a="1"/>
  <c r="BI79" i="21" a="1"/>
  <c r="BS78" i="21" a="1"/>
  <c r="BA85" i="18" a="1"/>
  <c r="BK90" i="21" a="1"/>
  <c r="AO90" i="21" a="1"/>
  <c r="AU86" i="21" a="1"/>
  <c r="BO90" i="21" a="1"/>
  <c r="AO80" i="21" a="1"/>
  <c r="U82" i="21" a="1"/>
  <c r="D86" i="21" a="1"/>
  <c r="AU78" i="21" a="1"/>
  <c r="BQ89" i="21" a="1"/>
  <c r="AB83" i="18" a="1"/>
  <c r="Y79" i="18" a="1"/>
  <c r="S78" i="21" a="1"/>
  <c r="AG82" i="21" a="1"/>
  <c r="AH78" i="21" a="1"/>
  <c r="M78" i="18" a="1"/>
  <c r="L79" i="18" a="1"/>
  <c r="AU80" i="21" a="1"/>
  <c r="M89" i="18" a="1"/>
  <c r="BP88" i="18" a="1"/>
  <c r="R80" i="21" a="1"/>
  <c r="T80" i="21" a="1"/>
  <c r="AT90" i="21" a="1"/>
  <c r="AI88" i="18" a="1"/>
  <c r="BO85" i="21" a="1"/>
  <c r="R89" i="18" a="1"/>
  <c r="AM83" i="21" a="1"/>
  <c r="F83" i="18" a="1"/>
  <c r="L81" i="18" a="1"/>
  <c r="T82" i="21" a="1"/>
  <c r="BB87" i="18" a="1"/>
  <c r="BD90" i="18" a="1"/>
  <c r="G86" i="21" a="1"/>
  <c r="BH79" i="18" a="1"/>
  <c r="AI79" i="18" a="1"/>
  <c r="AB90" i="18" a="1"/>
  <c r="AT86" i="18" a="1"/>
  <c r="S85" i="21" a="1"/>
  <c r="K84" i="21" a="1"/>
  <c r="AF79" i="21" a="1"/>
  <c r="AN79" i="18" a="1"/>
  <c r="AG79" i="21" a="1"/>
  <c r="U86" i="21" a="1"/>
  <c r="BR86" i="18" a="1"/>
  <c r="BJ83" i="18" a="1"/>
  <c r="AG82" i="18" a="1"/>
  <c r="BK89" i="18" a="1"/>
  <c r="AV87" i="21" a="1"/>
  <c r="U87" i="18" a="1"/>
  <c r="AW84" i="18" a="1"/>
  <c r="AP80" i="21" a="1"/>
  <c r="U88" i="18" a="1"/>
  <c r="AV84" i="21" a="1"/>
  <c r="Y81" i="21" a="1"/>
  <c r="AH87" i="18" a="1"/>
  <c r="AF80" i="21" a="1"/>
  <c r="AB87" i="18" a="1"/>
  <c r="BA79" i="21" a="1"/>
  <c r="BB81" i="21" a="1"/>
  <c r="AH90" i="21" a="1"/>
  <c r="AV85" i="21" a="1"/>
  <c r="AA83" i="18" a="1"/>
  <c r="AU83" i="18" a="1"/>
  <c r="AP90" i="21" a="1"/>
  <c r="F84" i="18" a="1"/>
  <c r="AB80" i="18" a="1"/>
  <c r="BP87" i="18" a="1"/>
  <c r="T87" i="21" a="1"/>
  <c r="BD90" i="21" a="1"/>
  <c r="BA86" i="18" a="1"/>
  <c r="AO86" i="21" a="1"/>
  <c r="Z83" i="21" a="1"/>
  <c r="BI84" i="21" a="1"/>
  <c r="G89" i="21" a="1"/>
  <c r="BB86" i="18" a="1"/>
  <c r="BJ84" i="21" a="1"/>
  <c r="AT82" i="21" a="1"/>
  <c r="AP84" i="18" a="1"/>
  <c r="BI84" i="18" a="1"/>
  <c r="AN81" i="21" a="1"/>
  <c r="AU84" i="18" a="1"/>
  <c r="BR82" i="18" a="1"/>
  <c r="BR80" i="21" a="1"/>
  <c r="E86" i="21" a="1"/>
  <c r="AG86" i="21" a="1"/>
  <c r="AN89" i="18" a="1"/>
  <c r="L80" i="21" a="1"/>
  <c r="BH87" i="21" a="1"/>
  <c r="BP89" i="21" a="1"/>
  <c r="BH85" i="18" a="1"/>
  <c r="BQ89" i="18" a="1"/>
  <c r="BO90" i="18" a="1"/>
  <c r="AA79" i="21" a="1"/>
  <c r="Z79" i="21" a="1"/>
  <c r="F78" i="18" a="1"/>
  <c r="AO83" i="21" a="1"/>
  <c r="AO83" i="18" a="1"/>
  <c r="AW90" i="18" a="1"/>
  <c r="L85" i="18" a="1"/>
  <c r="Y84" i="18" a="1"/>
  <c r="F85" i="18" a="1"/>
  <c r="AG86" i="18" a="1"/>
  <c r="BB79" i="21" a="1"/>
  <c r="AF84" i="21" a="1"/>
  <c r="BD80" i="18" a="1"/>
  <c r="BQ86" i="21" a="1"/>
  <c r="R78" i="21" a="1"/>
  <c r="BP78" i="21" a="1"/>
  <c r="AI89" i="18" a="1"/>
  <c r="R87" i="21" a="1"/>
  <c r="K80" i="21" a="1"/>
  <c r="AN82" i="21" a="1"/>
  <c r="U83" i="18" a="1"/>
  <c r="G85" i="21" a="1"/>
  <c r="BA89" i="21" a="1"/>
  <c r="AI90" i="18" a="1"/>
  <c r="G80" i="18" a="1"/>
  <c r="AT80" i="18" a="1"/>
  <c r="AH88" i="18" a="1"/>
  <c r="BQ83" i="21" a="1"/>
  <c r="S85" i="18" a="1"/>
  <c r="BD85" i="18" a="1"/>
  <c r="L81" i="21" a="1"/>
  <c r="AV80" i="21" a="1"/>
  <c r="Z80" i="21" a="1"/>
  <c r="D83" i="18" a="1"/>
  <c r="M79" i="21" a="1"/>
  <c r="G85" i="18" a="1"/>
  <c r="BR80" i="18" a="1"/>
  <c r="BA85" i="21" a="1"/>
  <c r="U79" i="18" a="1"/>
  <c r="L79" i="21" a="1"/>
  <c r="Z80" i="18" a="1"/>
  <c r="F82" i="21" a="1"/>
  <c r="BJ83" i="21" a="1"/>
  <c r="BJ81" i="21" a="1"/>
  <c r="R86" i="18" a="1"/>
  <c r="BQ80" i="21" a="1"/>
  <c r="AO78" i="21" a="1"/>
  <c r="BB88" i="21" a="1"/>
  <c r="AV81" i="18" a="1"/>
  <c r="K85" i="21" a="1"/>
  <c r="AB84" i="21" a="1"/>
  <c r="T80" i="18" a="1"/>
  <c r="D88" i="18" a="1"/>
  <c r="BH89" i="18" a="1"/>
  <c r="S80" i="18" a="1"/>
  <c r="D79" i="18" a="1"/>
  <c r="BI78" i="18" a="1"/>
  <c r="Z79" i="18" a="1"/>
  <c r="BA81" i="18" a="1"/>
  <c r="BJ86" i="18" a="1"/>
  <c r="AW86" i="21" a="1"/>
  <c r="F82" i="18" a="1"/>
  <c r="BO87" i="18" a="1"/>
  <c r="Z82" i="21" a="1"/>
  <c r="S80" i="21" a="1"/>
  <c r="BD89" i="18" a="1"/>
  <c r="BL78" i="18" a="1"/>
  <c r="AG81" i="21" a="1"/>
  <c r="G79" i="21" a="1"/>
  <c r="V78" i="21" a="1"/>
  <c r="BH87" i="18" a="1"/>
  <c r="AH79" i="18" a="1"/>
  <c r="AB78" i="21" a="1"/>
  <c r="BA81" i="21" a="1"/>
  <c r="S88" i="18" a="1"/>
  <c r="Z81" i="18" a="1"/>
  <c r="AU79" i="21" a="1"/>
  <c r="AQ78" i="18" a="1"/>
  <c r="R88" i="18" a="1"/>
  <c r="E86" i="18" a="1"/>
  <c r="Y87" i="21" a="1"/>
  <c r="BQ85" i="21" a="1"/>
  <c r="E84" i="18" a="1"/>
  <c r="AV83" i="21" a="1"/>
  <c r="G78" i="18" a="1"/>
  <c r="T83" i="21" a="1"/>
  <c r="D90" i="18" a="1"/>
  <c r="M83" i="21" a="1"/>
  <c r="U85" i="21" a="1"/>
  <c r="AF89" i="18" a="1"/>
  <c r="AI82" i="18" a="1"/>
  <c r="U85" i="18" a="1"/>
  <c r="AA89" i="18" a="1"/>
  <c r="R82" i="21" a="1"/>
  <c r="BR89" i="18" a="1"/>
  <c r="Z84" i="21" a="1"/>
  <c r="AT80" i="21" a="1"/>
  <c r="AG87" i="18" a="1"/>
  <c r="Z86" i="21" a="1"/>
  <c r="AH82" i="18" a="1"/>
  <c r="M88" i="18" a="1"/>
  <c r="AB86" i="18" a="1"/>
  <c r="R88" i="21" a="1"/>
  <c r="AF81" i="21" a="1"/>
  <c r="R83" i="18" a="1"/>
  <c r="AB86" i="21" a="1"/>
  <c r="AV78" i="21" a="1"/>
  <c r="AV90" i="18" a="1"/>
  <c r="S86" i="21" a="1"/>
  <c r="Y85" i="21" a="1"/>
  <c r="BK90" i="18" a="1"/>
  <c r="AB88" i="18" a="1"/>
  <c r="BC80" i="18" a="1"/>
  <c r="BA86" i="21" a="1"/>
  <c r="BR90" i="21" a="1"/>
  <c r="AO87" i="21" a="1"/>
  <c r="AP79" i="18" a="1"/>
  <c r="AW78" i="18" a="1"/>
  <c r="AI87" i="18" a="1"/>
  <c r="T83" i="18" a="1"/>
  <c r="BC83" i="21" a="1"/>
  <c r="BP86" i="21" a="1"/>
  <c r="AO82" i="18" a="1"/>
  <c r="BE78" i="21" a="1"/>
  <c r="BQ81" i="21" a="1"/>
  <c r="BK81" i="21" a="1"/>
  <c r="AI83" i="21" a="1"/>
  <c r="AO85" i="21" a="1"/>
  <c r="F83" i="21" a="1"/>
  <c r="AO87" i="18" a="1"/>
  <c r="AM89" i="21" a="1"/>
  <c r="D81" i="21" a="1"/>
  <c r="K84" i="18" a="1"/>
  <c r="AV87" i="18" a="1"/>
  <c r="AH80" i="21" a="1"/>
  <c r="K83" i="21" a="1"/>
  <c r="BJ90" i="21" a="1"/>
  <c r="AF83" i="18" a="1"/>
  <c r="E83" i="21" a="1"/>
  <c r="AG84" i="21" a="1"/>
  <c r="AA84" i="21" a="1"/>
  <c r="M87" i="18" a="1"/>
  <c r="U86" i="18" a="1"/>
  <c r="AN82" i="18" a="1"/>
  <c r="AO89" i="18" a="1"/>
  <c r="AM78" i="21" a="1"/>
  <c r="AO88" i="18" a="1"/>
  <c r="AG81" i="18" a="1"/>
  <c r="Y82" i="21" a="1"/>
  <c r="AH89" i="21" a="1"/>
  <c r="BQ90" i="18" a="1"/>
  <c r="Z87" i="21" a="1"/>
  <c r="BI82" i="18" a="1"/>
  <c r="N86" i="21" a="1"/>
  <c r="AU87" i="18" a="1"/>
  <c r="K86" i="21" a="1"/>
  <c r="Y89" i="18" a="1"/>
  <c r="BH88" i="21" a="1"/>
  <c r="AA81" i="18" a="1"/>
  <c r="BK87" i="21" a="1"/>
  <c r="Y88" i="21" a="1"/>
  <c r="M81" i="21" a="1"/>
  <c r="R84" i="18" a="1"/>
  <c r="AW88" i="21" a="1"/>
  <c r="BK86" i="18" a="1"/>
  <c r="AT79" i="18" a="1"/>
  <c r="AA84" i="18" a="1"/>
  <c r="K79" i="18" a="1"/>
  <c r="K88" i="21" a="1"/>
  <c r="L87" i="21" a="1"/>
  <c r="M84" i="21" a="1"/>
  <c r="AA90" i="18" a="1"/>
  <c r="BD88" i="18" a="1"/>
  <c r="BO84" i="21" a="1"/>
  <c r="BQ85" i="18" a="1"/>
  <c r="R83" i="21" a="1"/>
  <c r="AO85" i="18" a="1"/>
  <c r="F88" i="18" a="1"/>
  <c r="BB83" i="18" a="1"/>
  <c r="T81" i="18" a="1"/>
  <c r="BR81" i="18" a="1"/>
  <c r="BK80" i="18" a="1"/>
  <c r="BQ80" i="18" a="1"/>
  <c r="E80" i="21" a="1"/>
  <c r="BC86" i="21" a="1"/>
  <c r="BC87" i="18" a="1"/>
  <c r="K85" i="18" a="1"/>
  <c r="F88" i="21" a="1"/>
  <c r="U90" i="18" a="1"/>
  <c r="AF80" i="18" a="1"/>
  <c r="BK88" i="21" a="1"/>
  <c r="BD88" i="21" a="1"/>
  <c r="R86" i="21" a="1"/>
  <c r="BA89" i="18" a="1"/>
  <c r="AT85" i="21" a="1"/>
  <c r="BK85" i="21" a="1"/>
  <c r="AH81" i="21" a="1"/>
  <c r="T84" i="18" a="1"/>
  <c r="BC79" i="21" a="1"/>
  <c r="BR83" i="21" a="1"/>
  <c r="Z88" i="21" a="1"/>
  <c r="S83" i="18" a="1"/>
  <c r="AM85" i="18" a="1"/>
  <c r="AG85" i="18" a="1"/>
  <c r="AA85" i="21" a="1"/>
  <c r="BA87" i="21" a="1"/>
  <c r="AI85" i="21" a="1"/>
  <c r="AO82" i="21" a="1"/>
  <c r="AG88" i="21" a="1"/>
  <c r="AI90" i="21" a="1"/>
  <c r="BR78" i="18" a="1"/>
  <c r="M88" i="21" a="1"/>
  <c r="AI81" i="21" a="1"/>
  <c r="S89" i="21" a="1"/>
  <c r="AM84" i="18" a="1"/>
  <c r="AW81" i="18" a="1"/>
  <c r="AH83" i="18" a="1"/>
  <c r="U84" i="21" a="1"/>
  <c r="G89" i="18" a="1"/>
  <c r="BK79" i="18" a="1"/>
  <c r="BA82" i="18" a="1"/>
  <c r="BB85" i="18" a="1"/>
  <c r="M86" i="21" a="1"/>
  <c r="AH85" i="18" a="1"/>
  <c r="U90" i="21" a="1"/>
  <c r="BA79" i="18" a="1"/>
  <c r="D85" i="18" a="1"/>
  <c r="BP79" i="18" a="1"/>
  <c r="AO84" i="18" a="1"/>
  <c r="BB80" i="18" a="1"/>
  <c r="S82" i="18" a="1"/>
  <c r="BC87" i="21" a="1"/>
  <c r="AW87" i="21" a="1"/>
  <c r="AG85" i="21" a="1"/>
  <c r="AP89" i="21" a="1"/>
  <c r="M84" i="18" a="1"/>
  <c r="AN79" i="21" a="1"/>
  <c r="BP88" i="21" a="1"/>
  <c r="BC83" i="18" a="1"/>
  <c r="F80" i="18" a="1"/>
  <c r="AM82" i="18" a="1"/>
  <c r="BQ79" i="18" a="1"/>
  <c r="AI81" i="18" a="1"/>
  <c r="AW82" i="18" a="1"/>
  <c r="AF81" i="18" a="1"/>
  <c r="G87" i="18" a="1"/>
  <c r="AH88" i="21" a="1"/>
  <c r="BJ81" i="18" a="1"/>
  <c r="D88" i="21" a="1"/>
  <c r="BJ89" i="21" a="1"/>
  <c r="Y81" i="18" a="1"/>
  <c r="AI83" i="18" a="1"/>
  <c r="E82" i="18" a="1"/>
  <c r="AT84" i="21" a="1"/>
  <c r="U78" i="18" a="1"/>
  <c r="AV80" i="18" a="1"/>
  <c r="BP82" i="18" a="1"/>
  <c r="BQ78" i="21" a="1"/>
  <c r="K80" i="18" a="1"/>
  <c r="AP82" i="21" a="1"/>
  <c r="AN86" i="21" a="1"/>
  <c r="BQ83" i="18" a="1"/>
  <c r="N78" i="21" a="1"/>
  <c r="BC85" i="21" a="1"/>
  <c r="AB88" i="21" a="1"/>
  <c r="R80" i="18" a="1"/>
  <c r="BI80" i="21" a="1"/>
  <c r="T86" i="18" a="1"/>
  <c r="AA82" i="18" a="1"/>
  <c r="S89" i="18" a="1"/>
  <c r="BC89" i="18" a="1"/>
  <c r="BA80" i="18" a="1"/>
  <c r="S79" i="18" a="1"/>
  <c r="BR83" i="18" a="1"/>
  <c r="BO88" i="21" a="1"/>
  <c r="K87" i="18" a="1"/>
  <c r="Y78" i="18" a="1"/>
  <c r="AI80" i="18" a="1"/>
  <c r="AP90" i="18" a="1"/>
  <c r="S87" i="21" a="1"/>
  <c r="AT87" i="18" a="1"/>
  <c r="AP84" i="21" a="1"/>
  <c r="AB81" i="21" a="1"/>
  <c r="E85" i="21" a="1"/>
  <c r="Y84" i="21" a="1"/>
  <c r="BI88" i="18" a="1"/>
  <c r="BA83" i="21" a="1"/>
  <c r="BO78" i="18" a="1"/>
  <c r="AT86" i="21" a="1"/>
  <c r="AT87" i="21" a="1"/>
  <c r="AU85" i="21" a="1"/>
  <c r="AH90" i="18" a="1"/>
  <c r="L83" i="21" a="1"/>
  <c r="AA85" i="18" a="1"/>
  <c r="AU84" i="21" a="1"/>
  <c r="AP81" i="21" a="1"/>
  <c r="AG79" i="18" a="1"/>
  <c r="BB82" i="18" a="1"/>
  <c r="AF83" i="21" a="1"/>
  <c r="AT81" i="18" a="1"/>
  <c r="AT89" i="18" a="1"/>
  <c r="BQ78" i="18" a="1"/>
  <c r="U81" i="21" a="1"/>
  <c r="G90" i="18" a="1"/>
  <c r="AU89" i="21" a="1"/>
  <c r="AV81" i="21" a="1"/>
  <c r="R85" i="21" a="1"/>
  <c r="R85" i="18" a="1"/>
  <c r="G79" i="18" a="1"/>
  <c r="BH83" i="21" a="1"/>
  <c r="AW84" i="21" a="1"/>
  <c r="BQ84" i="18" a="1"/>
  <c r="U84" i="18" a="1"/>
  <c r="AW89" i="21" a="1"/>
  <c r="AH87" i="21" a="1"/>
  <c r="AU89" i="18" a="1"/>
  <c r="BB87" i="21" a="1"/>
  <c r="AM86" i="18" a="1"/>
  <c r="AT89" i="21" a="1"/>
  <c r="BC78" i="18" a="1"/>
  <c r="K89" i="18" a="1"/>
  <c r="BJ84" i="18" a="1"/>
  <c r="AI80" i="21" a="1"/>
  <c r="L88" i="21" a="1"/>
  <c r="BI85" i="21" a="1"/>
  <c r="AM78" i="18" a="1"/>
  <c r="AN88" i="18" a="1"/>
  <c r="AU79" i="18" a="1"/>
  <c r="BP81" i="21" a="1"/>
  <c r="F86" i="18" a="1"/>
  <c r="U89" i="21" a="1"/>
  <c r="R82" i="18" a="1"/>
  <c r="N82" i="21" a="1"/>
  <c r="L82" i="21" a="1"/>
  <c r="AM79" i="21" a="1"/>
  <c r="S88" i="21" a="1"/>
  <c r="BP81" i="18" a="1"/>
  <c r="T79" i="18" a="1"/>
  <c r="F89" i="21" a="1"/>
  <c r="AI88" i="21" a="1"/>
  <c r="BR78" i="21" a="1"/>
  <c r="AA88" i="18" a="1"/>
  <c r="AM80" i="21" a="1"/>
  <c r="F86" i="21" a="1"/>
  <c r="E79" i="18" a="1"/>
  <c r="AB79" i="21" a="1"/>
  <c r="Y83" i="21" a="1"/>
  <c r="BJ90" i="18" a="1"/>
  <c r="AM88" i="21" a="1"/>
  <c r="BJ85" i="18" a="1"/>
  <c r="BR79" i="21" a="1"/>
  <c r="AO79" i="18" a="1"/>
  <c r="BO82" i="21" a="1"/>
  <c r="BQ87" i="18" a="1"/>
  <c r="Z88" i="18" a="1"/>
  <c r="AB78" i="18" a="1"/>
  <c r="AT78" i="18" a="1"/>
  <c r="BA80" i="21" a="1"/>
  <c r="BJ87" i="18" a="1"/>
  <c r="BD86" i="21" a="1"/>
  <c r="AG78" i="18" a="1"/>
  <c r="AB89" i="18" a="1"/>
  <c r="T88" i="18" a="1"/>
  <c r="AP81" i="18" a="1"/>
  <c r="BO88" i="18" a="1"/>
  <c r="BK88" i="18" a="1"/>
  <c r="E88" i="21" a="1"/>
  <c r="E80" i="18" a="1"/>
  <c r="AN88" i="21" a="1"/>
  <c r="F81" i="21" a="1"/>
  <c r="T85" i="21" a="1"/>
  <c r="AW80" i="18" a="1"/>
  <c r="AV86" i="21" a="1"/>
  <c r="D84" i="18" a="1"/>
  <c r="BR82" i="21" a="1"/>
  <c r="AM87" i="18" a="1"/>
  <c r="AV90" i="21" a="1"/>
  <c r="N79" i="21" a="1"/>
  <c r="BI87" i="21" a="1"/>
  <c r="AP86" i="21" a="1"/>
  <c r="AV89" i="18" a="1"/>
  <c r="M87" i="21" a="1"/>
  <c r="AN85" i="18" a="1"/>
  <c r="N90" i="21" a="1"/>
  <c r="K88" i="18" a="1"/>
  <c r="R81" i="18" a="1"/>
  <c r="AF90" i="21" a="1"/>
  <c r="AG89" i="18" a="1"/>
  <c r="BJ79" i="18" a="1"/>
  <c r="BR85" i="18" a="1"/>
  <c r="AT79" i="21" a="1"/>
  <c r="T85" i="18" a="1"/>
  <c r="Z81" i="21" a="1"/>
  <c r="AN78" i="21" a="1"/>
  <c r="Y90" i="21" a="1"/>
  <c r="BD84" i="21" a="1"/>
  <c r="BO85" i="18" a="1"/>
  <c r="D81" i="18" a="1"/>
  <c r="G82" i="21" a="1"/>
  <c r="AU81" i="18" a="1"/>
  <c r="BI86" i="18" a="1"/>
  <c r="Z78" i="21" a="1"/>
  <c r="AF86" i="18" a="1"/>
  <c r="U89" i="18" a="1"/>
  <c r="BB84" i="21" a="1"/>
  <c r="AA80" i="21" a="1"/>
  <c r="AI86" i="21" a="1"/>
  <c r="T88" i="21" a="1"/>
  <c r="AW79" i="21" a="1"/>
  <c r="U80" i="21" a="1"/>
  <c r="T79" i="21" a="1"/>
  <c r="BB89" i="21" a="1"/>
  <c r="AA89" i="21" a="1"/>
  <c r="BH80" i="18" a="1"/>
  <c r="BQ87" i="21" a="1"/>
  <c r="T90" i="21" a="1"/>
  <c r="AV85" i="18" a="1"/>
  <c r="AU88" i="21" a="1"/>
  <c r="BH90" i="21" a="1"/>
  <c r="E87" i="21" a="1"/>
  <c r="BP84" i="18" a="1"/>
  <c r="AI86" i="18" a="1"/>
  <c r="AV84" i="18" a="1"/>
  <c r="N81" i="18" a="1"/>
  <c r="AH86" i="18" a="1"/>
  <c r="BQ90" i="21" a="1"/>
  <c r="AU83" i="21" a="1"/>
  <c r="BP82" i="21" a="1"/>
  <c r="BJ82" i="21" a="1"/>
  <c r="AM87" i="21" a="1"/>
  <c r="BH84" i="18" a="1"/>
  <c r="AG80" i="18" a="1"/>
  <c r="D78" i="18" a="1"/>
  <c r="AV79" i="21" a="1"/>
  <c r="R81" i="21" a="1"/>
  <c r="S82" i="21" a="1"/>
  <c r="T82" i="18" a="1"/>
  <c r="BP80" i="18" a="1"/>
  <c r="U88" i="21" a="1"/>
  <c r="AM79" i="18" a="1"/>
  <c r="E78" i="21" a="1"/>
  <c r="AN89" i="21" a="1"/>
  <c r="AM85" i="21" a="1"/>
  <c r="BI81" i="18" a="1"/>
  <c r="AB82" i="21" a="1"/>
  <c r="AI82" i="21" a="1"/>
  <c r="AH82" i="21" a="1"/>
  <c r="AT85" i="18" a="1"/>
  <c r="BR86" i="21" a="1"/>
  <c r="AN83" i="18" a="1"/>
  <c r="L84" i="18" a="1"/>
  <c r="K78" i="21" a="1"/>
  <c r="G80" i="21" a="1"/>
  <c r="BB82" i="21" a="1"/>
  <c r="AT78" i="21" a="1"/>
  <c r="BI83" i="18" a="1"/>
  <c r="BI82" i="21" a="1"/>
  <c r="BJ88" i="21" a="1"/>
  <c r="N88" i="18" a="1"/>
  <c r="BK87" i="18" a="1"/>
  <c r="BI83" i="21" a="1"/>
  <c r="BH83" i="18" a="1"/>
  <c r="BD86" i="18" a="1"/>
  <c r="BP83" i="18" a="1"/>
  <c r="R79" i="21" a="1"/>
  <c r="BO79" i="21" a="1"/>
  <c r="BQ88" i="18" a="1"/>
  <c r="AP87" i="21" a="1"/>
  <c r="BK80" i="21" a="1"/>
  <c r="K79" i="21" a="1"/>
  <c r="BA83" i="18" a="1"/>
  <c r="AW85" i="18" a="1"/>
  <c r="BA84" i="21" a="1"/>
  <c r="BJ78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AS72" i="4" s="1"/>
  <c r="D69" i="4"/>
  <c r="AS69" i="4" s="1"/>
  <c r="D65" i="4"/>
  <c r="AS65" i="4" s="1"/>
  <c r="D95" i="4"/>
  <c r="AS95" i="4" s="1"/>
  <c r="D92" i="4"/>
  <c r="AS92" i="4" s="1"/>
  <c r="D75" i="4"/>
  <c r="AS75" i="4" s="1"/>
  <c r="D62" i="4"/>
  <c r="AS62" i="4" s="1"/>
  <c r="D55" i="4"/>
  <c r="AS55" i="4" s="1"/>
  <c r="D70" i="4"/>
  <c r="AS70" i="4" s="1"/>
  <c r="D64" i="4"/>
  <c r="AS64" i="4" s="1"/>
  <c r="D53" i="4"/>
  <c r="AS53" i="4" s="1"/>
  <c r="D57" i="4"/>
  <c r="AS57" i="4" s="1"/>
  <c r="D98" i="4"/>
  <c r="AS98" i="4" s="1"/>
  <c r="D84" i="4"/>
  <c r="AS84" i="4" s="1"/>
  <c r="D67" i="4"/>
  <c r="AS67" i="4" s="1"/>
  <c r="D46" i="4"/>
  <c r="AS46" i="4" s="1"/>
  <c r="D40" i="4"/>
  <c r="AS40" i="4" s="1"/>
  <c r="D32" i="4"/>
  <c r="AS32" i="4" s="1"/>
  <c r="D50" i="4"/>
  <c r="AS50" i="4" s="1"/>
  <c r="D56" i="4"/>
  <c r="AS56" i="4" s="1"/>
  <c r="D87" i="4"/>
  <c r="AS87" i="4" s="1"/>
  <c r="D49" i="4"/>
  <c r="AS49" i="4" s="1"/>
  <c r="D90" i="4"/>
  <c r="AS90" i="4" s="1"/>
  <c r="D52" i="4"/>
  <c r="AS52" i="4" s="1"/>
  <c r="D59" i="4"/>
  <c r="AS59" i="4" s="1"/>
  <c r="D103" i="4"/>
  <c r="AS103" i="4" s="1"/>
  <c r="D41" i="4"/>
  <c r="AS41" i="4" s="1"/>
  <c r="D33" i="4"/>
  <c r="AS33" i="4" s="1"/>
  <c r="D80" i="4"/>
  <c r="AS80" i="4" s="1"/>
  <c r="D48" i="4"/>
  <c r="AS48" i="4" s="1"/>
  <c r="D63" i="4"/>
  <c r="AS63" i="4" s="1"/>
  <c r="D101" i="4"/>
  <c r="AS101" i="4" s="1"/>
  <c r="D82" i="4"/>
  <c r="AS82" i="4" s="1"/>
  <c r="D44" i="4"/>
  <c r="AS44" i="4" s="1"/>
  <c r="D51" i="4"/>
  <c r="AS51" i="4" s="1"/>
  <c r="D102" i="4"/>
  <c r="AS102" i="4" s="1"/>
  <c r="D34" i="4"/>
  <c r="AS34" i="4" s="1"/>
  <c r="D35" i="4"/>
  <c r="AS35" i="4" s="1"/>
  <c r="D60" i="4"/>
  <c r="AS60" i="4" s="1"/>
  <c r="D104" i="4"/>
  <c r="AS104" i="4" s="1"/>
  <c r="D100" i="4"/>
  <c r="AS100" i="4" s="1"/>
  <c r="D97" i="4"/>
  <c r="AS97" i="4" s="1"/>
  <c r="D93" i="4"/>
  <c r="AS93" i="4" s="1"/>
  <c r="D74" i="4"/>
  <c r="AS74" i="4" s="1"/>
  <c r="D71" i="4"/>
  <c r="AS71" i="4" s="1"/>
  <c r="D76" i="4"/>
  <c r="AS76" i="4" s="1"/>
  <c r="D94" i="4"/>
  <c r="AS94" i="4" s="1"/>
  <c r="D42" i="4"/>
  <c r="AS42" i="4" s="1"/>
  <c r="D68" i="4"/>
  <c r="AS68" i="4" s="1"/>
  <c r="D43" i="4"/>
  <c r="AS43" i="4" s="1"/>
  <c r="D73" i="4"/>
  <c r="AS73" i="4" s="1"/>
  <c r="D96" i="4"/>
  <c r="AS96" i="4" s="1"/>
  <c r="D79" i="4"/>
  <c r="AS79" i="4" s="1"/>
  <c r="D89" i="4"/>
  <c r="AS89" i="4" s="1"/>
  <c r="D85" i="4"/>
  <c r="AS85" i="4" s="1"/>
  <c r="D66" i="4"/>
  <c r="AS66" i="4" s="1"/>
  <c r="D99" i="4"/>
  <c r="AS99" i="4" s="1"/>
  <c r="D45" i="4"/>
  <c r="AS45" i="4" s="1"/>
  <c r="D86" i="4"/>
  <c r="AS86" i="4" s="1"/>
  <c r="D36" i="4"/>
  <c r="AS36" i="4" s="1"/>
  <c r="D77" i="4"/>
  <c r="AS77" i="4" s="1"/>
  <c r="D37" i="4"/>
  <c r="AS37" i="4" s="1"/>
  <c r="D83" i="4"/>
  <c r="AS83" i="4" s="1"/>
  <c r="D88" i="4"/>
  <c r="AS88" i="4" s="1"/>
  <c r="D47" i="4"/>
  <c r="AS47" i="4" s="1"/>
  <c r="D81" i="4"/>
  <c r="AS81" i="4" s="1"/>
  <c r="D61" i="4"/>
  <c r="AS61" i="4" s="1"/>
  <c r="D58" i="4"/>
  <c r="AS58" i="4" s="1"/>
  <c r="D91" i="4"/>
  <c r="AS91" i="4" s="1"/>
  <c r="D54" i="4"/>
  <c r="AS54" i="4" s="1"/>
  <c r="D78" i="4"/>
  <c r="AS78" i="4" s="1"/>
  <c r="D39" i="4"/>
  <c r="AS39" i="4" s="1"/>
  <c r="D38" i="4"/>
  <c r="AS38" i="4" s="1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E78" i="32" a="1"/>
  <c r="E28" i="32" a="1"/>
  <c r="F30" i="32" a="1"/>
  <c r="G35" i="32" a="1"/>
  <c r="E108" i="32" a="1"/>
  <c r="G79" i="32" a="1"/>
  <c r="I32" i="32" a="1"/>
  <c r="I27" i="32" a="1"/>
  <c r="D66" i="32" a="1"/>
  <c r="G92" i="32" a="1"/>
  <c r="G21" i="32" a="1"/>
  <c r="E88" i="32" a="1"/>
  <c r="F97" i="32" a="1"/>
  <c r="I19" i="32" a="1"/>
  <c r="E81" i="32" a="1"/>
  <c r="F48" i="32" a="1"/>
  <c r="D75" i="32" a="1"/>
  <c r="E36" i="32" a="1"/>
  <c r="G65" i="32" a="1"/>
  <c r="E102" i="32" a="1"/>
  <c r="G86" i="32" a="1"/>
  <c r="F43" i="32" a="1"/>
  <c r="H64" i="32" a="1"/>
  <c r="G96" i="32" a="1"/>
  <c r="F59" i="32" a="1"/>
  <c r="G55" i="32" a="1"/>
  <c r="H33" i="32" a="1"/>
  <c r="G77" i="32" a="1"/>
  <c r="H24" i="32" a="1"/>
  <c r="I43" i="32" a="1"/>
  <c r="D36" i="32" a="1"/>
  <c r="F83" i="32" a="1"/>
  <c r="F62" i="32" a="1"/>
  <c r="E86" i="32" a="1"/>
  <c r="F57" i="32" a="1"/>
  <c r="G38" i="32" a="1"/>
  <c r="D97" i="32" a="1"/>
  <c r="E92" i="32" a="1"/>
  <c r="G54" i="32" a="1"/>
  <c r="H55" i="32" a="1"/>
  <c r="D54" i="32" a="1"/>
  <c r="I59" i="32" a="1"/>
  <c r="F39" i="32" a="1"/>
  <c r="G66" i="32" a="1"/>
  <c r="F46" i="32" a="1"/>
  <c r="H45" i="32" a="1"/>
  <c r="D98" i="32" a="1"/>
  <c r="E99" i="32" a="1"/>
  <c r="G101" i="32" a="1"/>
  <c r="D105" i="32" a="1"/>
  <c r="D53" i="32" a="1"/>
  <c r="D46" i="32" a="1"/>
  <c r="E80" i="32" a="1"/>
  <c r="H42" i="32" a="1"/>
  <c r="E104" i="32" a="1"/>
  <c r="H82" i="32" a="1"/>
  <c r="H61" i="32" a="1"/>
  <c r="F49" i="32" a="1"/>
  <c r="E48" i="32" a="1"/>
  <c r="D88" i="32" a="1"/>
  <c r="H96" i="32" a="1"/>
  <c r="G23" i="32" a="1"/>
  <c r="I102" i="32" a="1"/>
  <c r="G46" i="32" a="1"/>
  <c r="G73" i="32" a="1"/>
  <c r="G107" i="32" a="1"/>
  <c r="D49" i="32" a="1"/>
  <c r="I83" i="32" a="1"/>
  <c r="H37" i="32" a="1"/>
  <c r="E57" i="32" a="1"/>
  <c r="F27" i="32" a="1"/>
  <c r="E33" i="32" a="1"/>
  <c r="F86" i="32" a="1"/>
  <c r="H86" i="32" a="1"/>
  <c r="F44" i="32" a="1"/>
  <c r="E42" i="32" a="1"/>
  <c r="I26" i="32" a="1"/>
  <c r="G37" i="32" a="1"/>
  <c r="H58" i="32" a="1"/>
  <c r="I41" i="32" a="1"/>
  <c r="F51" i="32" a="1"/>
  <c r="G103" i="32" a="1"/>
  <c r="G68" i="32" a="1"/>
  <c r="E22" i="32" a="1"/>
  <c r="D94" i="32" a="1"/>
  <c r="G36" i="32" a="1"/>
  <c r="F98" i="32" a="1"/>
  <c r="H95" i="32" a="1"/>
  <c r="D108" i="32" a="1"/>
  <c r="D109" i="32" a="1"/>
  <c r="D59" i="32" a="1"/>
  <c r="G41" i="32" a="1"/>
  <c r="D74" i="32" a="1"/>
  <c r="D99" i="32" a="1"/>
  <c r="D62" i="32" a="1"/>
  <c r="E27" i="32" a="1"/>
  <c r="I23" i="32" a="1"/>
  <c r="G59" i="32" a="1"/>
  <c r="D39" i="32" a="1"/>
  <c r="E87" i="32" a="1"/>
  <c r="E31" i="32" a="1"/>
  <c r="H76" i="32" a="1"/>
  <c r="H41" i="32" a="1"/>
  <c r="G42" i="32" a="1"/>
  <c r="I87" i="32" a="1"/>
  <c r="E24" i="32" a="1"/>
  <c r="F53" i="32" a="1"/>
  <c r="I97" i="32" a="1"/>
  <c r="D86" i="32" a="1"/>
  <c r="I75" i="32" a="1"/>
  <c r="D101" i="32" a="1"/>
  <c r="G27" i="32" a="1"/>
  <c r="G57" i="32" a="1"/>
  <c r="D55" i="32" a="1"/>
  <c r="F100" i="32" a="1"/>
  <c r="E91" i="32" a="1"/>
  <c r="D42" i="32" a="1"/>
  <c r="F94" i="32" a="1"/>
  <c r="E65" i="32" a="1"/>
  <c r="G100" i="32" a="1"/>
  <c r="G63" i="32" a="1"/>
  <c r="F65" i="32" a="1"/>
  <c r="G48" i="32" a="1"/>
  <c r="G19" i="32" a="1"/>
  <c r="F73" i="32" a="1"/>
  <c r="E44" i="32" a="1"/>
  <c r="F80" i="32" a="1"/>
  <c r="G43" i="32" a="1"/>
  <c r="I60" i="32" a="1"/>
  <c r="E21" i="32" a="1"/>
  <c r="E30" i="32" a="1"/>
  <c r="G84" i="32" a="1"/>
  <c r="H87" i="32" a="1"/>
  <c r="G40" i="32" a="1"/>
  <c r="G95" i="32" a="1"/>
  <c r="F61" i="32" a="1"/>
  <c r="G85" i="32" a="1"/>
  <c r="G93" i="32" a="1"/>
  <c r="F85" i="32" a="1"/>
  <c r="F93" i="32" a="1"/>
  <c r="I70" i="32" a="1"/>
  <c r="H44" i="32" a="1"/>
  <c r="E68" i="32" a="1"/>
  <c r="G50" i="32" a="1"/>
  <c r="F104" i="32" a="1"/>
  <c r="I56" i="32" a="1"/>
  <c r="I34" i="32" a="1"/>
  <c r="I65" i="32" a="1"/>
  <c r="F66" i="32" a="1"/>
  <c r="D72" i="32" a="1"/>
  <c r="E75" i="32" a="1"/>
  <c r="F72" i="32" a="1"/>
  <c r="D106" i="32" a="1"/>
  <c r="F70" i="32" a="1"/>
  <c r="D25" i="32" a="1"/>
  <c r="I40" i="32" a="1"/>
  <c r="D92" i="32" a="1"/>
  <c r="I92" i="32" a="1"/>
  <c r="E76" i="32" a="1"/>
  <c r="H70" i="32" a="1"/>
  <c r="D77" i="32" a="1"/>
  <c r="F88" i="32" a="1"/>
  <c r="G91" i="32" a="1"/>
  <c r="I63" i="32" a="1"/>
  <c r="F107" i="32" a="1"/>
  <c r="F41" i="32" a="1"/>
  <c r="F32" i="32" a="1"/>
  <c r="G29" i="32" a="1"/>
  <c r="E32" i="32" a="1"/>
  <c r="D56" i="32" a="1"/>
  <c r="E106" i="32" a="1"/>
  <c r="G31" i="32" a="1"/>
  <c r="I28" i="32" a="1"/>
  <c r="H108" i="32" a="1"/>
  <c r="E105" i="32" a="1"/>
  <c r="F101" i="32" a="1"/>
  <c r="F76" i="32" a="1"/>
  <c r="I91" i="32" a="1"/>
  <c r="H68" i="32" a="1"/>
  <c r="H54" i="32" a="1"/>
  <c r="I68" i="32" a="1"/>
  <c r="F21" i="32" a="1"/>
  <c r="H101" i="32" a="1"/>
  <c r="G47" i="32" a="1"/>
  <c r="H29" i="32" a="1"/>
  <c r="F71" i="32" a="1"/>
  <c r="G34" i="32" a="1"/>
  <c r="G62" i="32" a="1"/>
  <c r="G88" i="32" a="1"/>
  <c r="F90" i="32" a="1"/>
  <c r="H62" i="32" a="1"/>
  <c r="E71" i="32" a="1"/>
  <c r="D61" i="32" a="1"/>
  <c r="E54" i="32" a="1"/>
  <c r="G74" i="32" a="1"/>
  <c r="E25" i="32" a="1"/>
  <c r="G83" i="32" a="1"/>
  <c r="G20" i="32" a="1"/>
  <c r="G60" i="32" a="1"/>
  <c r="D58" i="32" a="1"/>
  <c r="G105" i="32" a="1"/>
  <c r="I98" i="32" a="1"/>
  <c r="G49" i="32" a="1"/>
  <c r="G81" i="32" a="1"/>
  <c r="H107" i="32" a="1"/>
  <c r="H73" i="32" a="1"/>
  <c r="I46" i="32" a="1"/>
  <c r="D32" i="32" a="1"/>
  <c r="E60" i="32" a="1"/>
  <c r="D90" i="32" a="1"/>
  <c r="H47" i="32" a="1"/>
  <c r="I52" i="32" a="1"/>
  <c r="E84" i="32" a="1"/>
  <c r="G99" i="32" a="1"/>
  <c r="F64" i="32" a="1"/>
  <c r="E83" i="32" a="1"/>
  <c r="D69" i="32" a="1"/>
  <c r="H85" i="32" a="1"/>
  <c r="G104" i="32" a="1"/>
  <c r="F96" i="32" a="1"/>
  <c r="I84" i="32" a="1"/>
  <c r="E109" i="32" a="1"/>
  <c r="F95" i="32" a="1"/>
  <c r="H57" i="32" a="1"/>
  <c r="I25" i="32" a="1"/>
  <c r="I57" i="32" a="1"/>
  <c r="E62" i="32" a="1"/>
  <c r="F87" i="32" a="1"/>
  <c r="H74" i="32" a="1"/>
  <c r="F105" i="32" a="1"/>
  <c r="H69" i="32" a="1"/>
  <c r="D87" i="32" a="1"/>
  <c r="H22" i="32" a="1"/>
  <c r="H71" i="32" a="1"/>
  <c r="F38" i="32" a="1"/>
  <c r="F60" i="32" a="1"/>
  <c r="I64" i="32" a="1"/>
  <c r="E82" i="32" a="1"/>
  <c r="F52" i="32" a="1"/>
  <c r="I88" i="32" a="1"/>
  <c r="H99" i="32" a="1"/>
  <c r="F69" i="32" a="1"/>
  <c r="F23" i="32" a="1"/>
  <c r="D28" i="32" a="1"/>
  <c r="H103" i="32" a="1"/>
  <c r="H34" i="32" a="1"/>
  <c r="F103" i="32" a="1"/>
  <c r="I95" i="32" a="1"/>
  <c r="I71" i="32" a="1"/>
  <c r="I85" i="32" a="1"/>
  <c r="D29" i="32" a="1"/>
  <c r="I69" i="32" a="1"/>
  <c r="H56" i="32" a="1"/>
  <c r="G97" i="32" a="1"/>
  <c r="I74" i="32" a="1"/>
  <c r="I96" i="32" a="1"/>
  <c r="F109" i="32" a="1"/>
  <c r="E100" i="32" a="1"/>
  <c r="I72" i="32" a="1"/>
  <c r="G102" i="32" a="1"/>
  <c r="E94" i="32" a="1"/>
  <c r="I79" i="32" a="1"/>
  <c r="I51" i="32" a="1"/>
  <c r="D67" i="32" a="1"/>
  <c r="F91" i="32" a="1"/>
  <c r="H65" i="32" a="1"/>
  <c r="D23" i="32" a="1"/>
  <c r="F45" i="32" a="1"/>
  <c r="I76" i="32" a="1"/>
  <c r="E34" i="32" a="1"/>
  <c r="E37" i="32" a="1"/>
  <c r="E58" i="32" a="1"/>
  <c r="I62" i="32" a="1"/>
  <c r="F84" i="32" a="1"/>
  <c r="E103" i="32" a="1"/>
  <c r="H102" i="32" a="1"/>
  <c r="F25" i="32" a="1"/>
  <c r="D37" i="32" a="1"/>
  <c r="E89" i="32" a="1"/>
  <c r="D20" i="32" a="1"/>
  <c r="I107" i="32" a="1"/>
  <c r="H89" i="32" a="1"/>
  <c r="H50" i="32" a="1"/>
  <c r="G39" i="32" a="1"/>
  <c r="F33" i="32" a="1"/>
  <c r="H26" i="32" a="1"/>
  <c r="E70" i="32" a="1"/>
  <c r="E96" i="32" a="1"/>
  <c r="G76" i="32" a="1"/>
  <c r="D103" i="32" a="1"/>
  <c r="E77" i="32" a="1"/>
  <c r="H38" i="32" a="1"/>
  <c r="E101" i="32" a="1"/>
  <c r="H109" i="32" a="1"/>
  <c r="E41" i="32" a="1"/>
  <c r="G25" i="32" a="1"/>
  <c r="G24" i="32" a="1"/>
  <c r="F42" i="32" a="1"/>
  <c r="G72" i="32" a="1"/>
  <c r="I58" i="32" a="1"/>
  <c r="I45" i="32" a="1"/>
  <c r="E61" i="32" a="1"/>
  <c r="I38" i="32" a="1"/>
  <c r="H32" i="32" a="1"/>
  <c r="E45" i="32" a="1"/>
  <c r="E49" i="32" a="1"/>
  <c r="F102" i="32" a="1"/>
  <c r="I42" i="32" a="1"/>
  <c r="D83" i="32" a="1"/>
  <c r="E55" i="32" a="1"/>
  <c r="H93" i="32" a="1"/>
  <c r="G45" i="32" a="1"/>
  <c r="E56" i="32" a="1"/>
  <c r="I108" i="32" a="1"/>
  <c r="E98" i="32" a="1"/>
  <c r="F82" i="32" a="1"/>
  <c r="E73" i="32" a="1"/>
  <c r="G108" i="32" a="1"/>
  <c r="D70" i="32" a="1"/>
  <c r="E50" i="32" a="1"/>
  <c r="E67" i="32" a="1"/>
  <c r="F67" i="32" a="1"/>
  <c r="I103" i="32" a="1"/>
  <c r="D102" i="32" a="1"/>
  <c r="G87" i="32" a="1"/>
  <c r="D57" i="32" a="1"/>
  <c r="H75" i="32" a="1"/>
  <c r="D51" i="32" a="1"/>
  <c r="G89" i="32" a="1"/>
  <c r="F63" i="32" a="1"/>
  <c r="H52" i="32" a="1"/>
  <c r="E69" i="32" a="1"/>
  <c r="D52" i="32" a="1"/>
  <c r="I29" i="32" a="1"/>
  <c r="G28" i="32" a="1"/>
  <c r="G64" i="32" a="1"/>
  <c r="F74" i="32" a="1"/>
  <c r="I22" i="32" a="1"/>
  <c r="F68" i="32" a="1"/>
  <c r="D31" i="32" a="1"/>
  <c r="I81" i="32" a="1"/>
  <c r="D91" i="32" a="1"/>
  <c r="D68" i="32" a="1"/>
  <c r="H30" i="32" a="1"/>
  <c r="G58" i="32" a="1"/>
  <c r="E64" i="32" a="1"/>
  <c r="F28" i="32" a="1"/>
  <c r="D40" i="32" a="1"/>
  <c r="G61" i="32" a="1"/>
  <c r="D33" i="32" a="1"/>
  <c r="D85" i="32" a="1"/>
  <c r="I55" i="32" a="1"/>
  <c r="I50" i="32" a="1"/>
  <c r="D41" i="32" a="1"/>
  <c r="I86" i="32" a="1"/>
  <c r="D21" i="32" a="1"/>
  <c r="I101" i="32" a="1"/>
  <c r="D63" i="32" a="1"/>
  <c r="F81" i="32" a="1"/>
  <c r="I20" i="32" a="1"/>
  <c r="H39" i="32" a="1"/>
  <c r="H20" i="32" a="1"/>
  <c r="F20" i="32" a="1"/>
  <c r="D34" i="32" a="1"/>
  <c r="D95" i="32" a="1"/>
  <c r="G33" i="32" a="1"/>
  <c r="D81" i="32" a="1"/>
  <c r="H67" i="32" a="1"/>
  <c r="F77" i="32" a="1"/>
  <c r="D96" i="32" a="1"/>
  <c r="I93" i="32" a="1"/>
  <c r="H91" i="32" a="1"/>
  <c r="G56" i="32" a="1"/>
  <c r="I36" i="32" a="1"/>
  <c r="G53" i="32" a="1"/>
  <c r="D38" i="32" a="1"/>
  <c r="G51" i="32" a="1"/>
  <c r="I77" i="32" a="1"/>
  <c r="F50" i="32" a="1"/>
  <c r="I78" i="32" a="1"/>
  <c r="D24" i="32" a="1"/>
  <c r="F31" i="32" a="1"/>
  <c r="H83" i="32" a="1"/>
  <c r="I66" i="32" a="1"/>
  <c r="H60" i="32" a="1"/>
  <c r="H28" i="32" a="1"/>
  <c r="D45" i="32" a="1"/>
  <c r="H105" i="32" a="1"/>
  <c r="F29" i="32" a="1"/>
  <c r="D65" i="32" a="1"/>
  <c r="H23" i="32" a="1"/>
  <c r="F26" i="32" a="1"/>
  <c r="E43" i="32" a="1"/>
  <c r="G67" i="32" a="1"/>
  <c r="I21" i="32" a="1"/>
  <c r="I94" i="32" a="1"/>
  <c r="I82" i="32" a="1"/>
  <c r="F36" i="32" a="1"/>
  <c r="I104" i="32" a="1"/>
  <c r="I99" i="32" a="1"/>
  <c r="I89" i="32" a="1"/>
  <c r="I109" i="32" a="1"/>
  <c r="E97" i="32" a="1"/>
  <c r="H90" i="32" a="1"/>
  <c r="H81" i="32" a="1"/>
  <c r="G70" i="32" a="1"/>
  <c r="H80" i="32" a="1"/>
  <c r="H84" i="32" a="1"/>
  <c r="I49" i="32" a="1"/>
  <c r="G109" i="32" a="1"/>
  <c r="H78" i="32" a="1"/>
  <c r="H21" i="32" a="1"/>
  <c r="H104" i="32" a="1"/>
  <c r="I54" i="32" a="1"/>
  <c r="H40" i="32" a="1"/>
  <c r="E51" i="32" a="1"/>
  <c r="E74" i="32" a="1"/>
  <c r="D71" i="32" a="1"/>
  <c r="D79" i="32" a="1"/>
  <c r="F37" i="32" a="1"/>
  <c r="E38" i="32" a="1"/>
  <c r="E95" i="32" a="1"/>
  <c r="F106" i="32" a="1"/>
  <c r="H72" i="32" a="1"/>
  <c r="I53" i="32" a="1"/>
  <c r="I35" i="32" a="1"/>
  <c r="D44" i="32" a="1"/>
  <c r="D104" i="32" a="1"/>
  <c r="D76" i="32" a="1"/>
  <c r="F19" i="32" a="1"/>
  <c r="D19" i="32" a="1"/>
  <c r="F24" i="32" a="1"/>
  <c r="E47" i="32" a="1"/>
  <c r="F58" i="32" a="1"/>
  <c r="F79" i="32" a="1"/>
  <c r="E85" i="32" a="1"/>
  <c r="E79" i="32" a="1"/>
  <c r="E39" i="32" a="1"/>
  <c r="I80" i="32" a="1"/>
  <c r="G69" i="32" a="1"/>
  <c r="D47" i="32" a="1"/>
  <c r="D50" i="32" a="1"/>
  <c r="G82" i="32" a="1"/>
  <c r="E53" i="32" a="1"/>
  <c r="H35" i="32" a="1"/>
  <c r="I61" i="32" a="1"/>
  <c r="G98" i="32" a="1"/>
  <c r="I106" i="32" a="1"/>
  <c r="F92" i="32" a="1"/>
  <c r="H46" i="32" a="1"/>
  <c r="E59" i="32" a="1"/>
  <c r="I24" i="32" a="1"/>
  <c r="G30" i="32" a="1"/>
  <c r="G71" i="32" a="1"/>
  <c r="H25" i="32" a="1"/>
  <c r="E29" i="32" a="1"/>
  <c r="H59" i="32" a="1"/>
  <c r="H77" i="32" a="1"/>
  <c r="I37" i="32" a="1"/>
  <c r="D35" i="32" a="1"/>
  <c r="I31" i="32" a="1"/>
  <c r="G90" i="32" a="1"/>
  <c r="I30" i="32" a="1"/>
  <c r="D43" i="32" a="1"/>
  <c r="F34" i="32" a="1"/>
  <c r="G80" i="32" a="1"/>
  <c r="E90" i="32" a="1"/>
  <c r="H106" i="32" a="1"/>
  <c r="D84" i="32" a="1"/>
  <c r="G106" i="32" a="1"/>
  <c r="D78" i="32" a="1"/>
  <c r="H36" i="32" a="1"/>
  <c r="E26" i="32" a="1"/>
  <c r="I44" i="32" a="1"/>
  <c r="D26" i="32" a="1"/>
  <c r="H53" i="32" a="1"/>
  <c r="F56" i="32" a="1"/>
  <c r="H88" i="32" a="1"/>
  <c r="I100" i="32" a="1"/>
  <c r="F40" i="32" a="1"/>
  <c r="H97" i="32" a="1"/>
  <c r="G78" i="32" a="1"/>
  <c r="F54" i="32" a="1"/>
  <c r="H43" i="32" a="1"/>
  <c r="I47" i="32" a="1"/>
  <c r="I73" i="32" a="1"/>
  <c r="E107" i="32" a="1"/>
  <c r="H48" i="32" a="1"/>
  <c r="H94" i="32" a="1"/>
  <c r="H79" i="32" a="1"/>
  <c r="H98" i="32" a="1"/>
  <c r="E93" i="32" a="1"/>
  <c r="E20" i="32" a="1"/>
  <c r="D27" i="32" a="1"/>
  <c r="E19" i="32" a="1"/>
  <c r="F89" i="32" a="1"/>
  <c r="E23" i="32" a="1"/>
  <c r="E63" i="32" a="1"/>
  <c r="G52" i="32" a="1"/>
  <c r="I48" i="32" a="1"/>
  <c r="D60" i="32" a="1"/>
  <c r="D64" i="32" a="1"/>
  <c r="D100" i="32" a="1"/>
  <c r="H27" i="32" a="1"/>
  <c r="H51" i="32" a="1"/>
  <c r="F47" i="32" a="1"/>
  <c r="H92" i="32" a="1"/>
  <c r="D48" i="32" a="1"/>
  <c r="F78" i="32" a="1"/>
  <c r="D73" i="32" a="1"/>
  <c r="G94" i="32" a="1"/>
  <c r="H66" i="32" a="1"/>
  <c r="D107" i="32" a="1"/>
  <c r="F35" i="32" a="1"/>
  <c r="G32" i="32" a="1"/>
  <c r="E52" i="32" a="1"/>
  <c r="I67" i="32" a="1"/>
  <c r="H19" i="32" a="1"/>
  <c r="H63" i="32" a="1"/>
  <c r="I33" i="32" a="1"/>
  <c r="F99" i="32" a="1"/>
  <c r="H49" i="32" a="1"/>
  <c r="E46" i="32" a="1"/>
  <c r="H31" i="32" a="1"/>
  <c r="H100" i="32" a="1"/>
  <c r="E72" i="32" a="1"/>
  <c r="D93" i="32" a="1"/>
  <c r="G22" i="32" a="1"/>
  <c r="F108" i="32" a="1"/>
  <c r="E66" i="32" a="1"/>
  <c r="D80" i="32" a="1"/>
  <c r="G44" i="32" a="1"/>
  <c r="F75" i="32" a="1"/>
  <c r="I90" i="32" a="1"/>
  <c r="F22" i="32" a="1"/>
  <c r="D89" i="32" a="1"/>
  <c r="E35" i="32" a="1"/>
  <c r="I105" i="32" a="1"/>
  <c r="G75" i="32" a="1"/>
  <c r="D30" i="32" a="1"/>
  <c r="D22" i="32" a="1"/>
  <c r="E40" i="32" a="1"/>
  <c r="I39" i="32" a="1"/>
  <c r="D82" i="32" a="1"/>
  <c r="F55" i="32" a="1"/>
  <c r="G26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AQ77" i="21" a="1"/>
  <c r="BL77" i="21" a="1"/>
  <c r="AC77" i="18" a="1"/>
  <c r="AX77" i="21" a="1"/>
  <c r="O77" i="21" a="1"/>
  <c r="BS77" i="21" a="1"/>
  <c r="O77" i="18" a="1"/>
  <c r="V77" i="21" a="1"/>
  <c r="AJ77" i="18" a="1"/>
  <c r="V77" i="18" a="1"/>
  <c r="AJ77" i="21" a="1"/>
  <c r="BE77" i="21" a="1"/>
  <c r="AQ77" i="18" a="1"/>
  <c r="BS77" i="18" a="1"/>
  <c r="AX77" i="18" a="1"/>
  <c r="BE77" i="18" a="1"/>
  <c r="AC77" i="21" a="1"/>
  <c r="H77" i="18" a="1"/>
  <c r="H77" i="21" a="1"/>
  <c r="BL77" i="18" a="1"/>
  <c r="AT104" i="17" l="1"/>
  <c r="O104" i="17" a="1"/>
  <c r="O104" i="17" s="1"/>
  <c r="V79" i="26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AU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BE130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AU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BA130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AU60" i="17" s="1"/>
  <c r="BA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AU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AU51" i="17" s="1"/>
  <c r="BA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U63" i="17" s="1"/>
  <c r="BA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E38" i="16" a="1"/>
  <c r="E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N39" i="16" a="1"/>
  <c r="N39" i="16" s="1"/>
  <c r="AU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AU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G25" i="29" a="1"/>
  <c r="H25" i="29" a="1"/>
  <c r="F25" i="29" a="1"/>
  <c r="AT54" i="16" l="1"/>
  <c r="O54" i="16" a="1"/>
  <c r="O54" i="16" s="1"/>
  <c r="AT98" i="17"/>
  <c r="O98" i="17" a="1"/>
  <c r="O98" i="17" s="1"/>
  <c r="AT36" i="15"/>
  <c r="O36" i="15" a="1"/>
  <c r="O36" i="15" s="1"/>
  <c r="AT52" i="16"/>
  <c r="O52" i="16" a="1"/>
  <c r="O52" i="16" s="1"/>
  <c r="F25" i="26" s="1"/>
  <c r="AT60" i="17"/>
  <c r="AZ60" i="17" s="1"/>
  <c r="BB60" i="17" s="1"/>
  <c r="O60" i="17" a="1"/>
  <c r="O60" i="17" s="1"/>
  <c r="G33" i="26" s="1"/>
  <c r="AT77" i="17"/>
  <c r="AV77" i="17" s="1"/>
  <c r="O77" i="17" a="1"/>
  <c r="O77" i="17" s="1"/>
  <c r="O82" i="17" a="1"/>
  <c r="O82" i="17" s="1"/>
  <c r="AT87" i="16"/>
  <c r="AV87" i="16" s="1"/>
  <c r="O87" i="16" a="1"/>
  <c r="O87" i="16" s="1"/>
  <c r="F60" i="26" s="1"/>
  <c r="AT38" i="16"/>
  <c r="AV38" i="16" s="1"/>
  <c r="O38" i="16" a="1"/>
  <c r="O38" i="16" s="1"/>
  <c r="AT52" i="15"/>
  <c r="O52" i="15" a="1"/>
  <c r="O52" i="15" s="1"/>
  <c r="AT88" i="17"/>
  <c r="O88" i="17" a="1"/>
  <c r="O88" i="17" s="1"/>
  <c r="AT48" i="15"/>
  <c r="O48" i="15" a="1"/>
  <c r="O48" i="15" s="1"/>
  <c r="AT79" i="16"/>
  <c r="O79" i="16" a="1"/>
  <c r="O79" i="16" s="1"/>
  <c r="F52" i="26" s="1"/>
  <c r="AT54" i="17"/>
  <c r="O54" i="17" a="1"/>
  <c r="O54" i="17" s="1"/>
  <c r="G27" i="26" s="1"/>
  <c r="AT69" i="17"/>
  <c r="O69" i="17" a="1"/>
  <c r="O69" i="17" s="1"/>
  <c r="AT71" i="15"/>
  <c r="O71" i="15" a="1"/>
  <c r="O71" i="15" s="1"/>
  <c r="AT48" i="17"/>
  <c r="AV48" i="17" s="1"/>
  <c r="O48" i="17" a="1"/>
  <c r="O48" i="17" s="1"/>
  <c r="AT70" i="17"/>
  <c r="O70" i="17" a="1"/>
  <c r="O70" i="17" s="1"/>
  <c r="AT64" i="15"/>
  <c r="O64" i="15" a="1"/>
  <c r="O64" i="15" s="1"/>
  <c r="O82" i="15" a="1"/>
  <c r="O82" i="15" s="1"/>
  <c r="AT87" i="17"/>
  <c r="O87" i="17" a="1"/>
  <c r="O87" i="17" s="1"/>
  <c r="G60" i="26" s="1"/>
  <c r="AT103" i="17"/>
  <c r="AV103" i="17" s="1"/>
  <c r="O103" i="17" a="1"/>
  <c r="O103" i="17" s="1"/>
  <c r="G76" i="26" s="1"/>
  <c r="AT64" i="16"/>
  <c r="AV64" i="16" s="1"/>
  <c r="O64" i="16" a="1"/>
  <c r="O64" i="16" s="1"/>
  <c r="AT98" i="16"/>
  <c r="O98" i="16" a="1"/>
  <c r="O98" i="16" s="1"/>
  <c r="F71" i="26" s="1"/>
  <c r="AT66" i="16"/>
  <c r="AV66" i="16" s="1"/>
  <c r="O66" i="16" a="1"/>
  <c r="O66" i="16" s="1"/>
  <c r="F39" i="26" s="1"/>
  <c r="AT83" i="17"/>
  <c r="O83" i="17" a="1"/>
  <c r="O83" i="17" s="1"/>
  <c r="AT44" i="17"/>
  <c r="O44" i="17" a="1"/>
  <c r="O44" i="17" s="1"/>
  <c r="AT68" i="17"/>
  <c r="O68" i="17" a="1"/>
  <c r="O68" i="17" s="1"/>
  <c r="G41" i="26" s="1"/>
  <c r="AT42" i="17"/>
  <c r="O42" i="17" a="1"/>
  <c r="O42" i="17" s="1"/>
  <c r="G15" i="26" s="1"/>
  <c r="AT43" i="15"/>
  <c r="AV43" i="15" s="1"/>
  <c r="O43" i="15" a="1"/>
  <c r="O43" i="15" s="1"/>
  <c r="AT74" i="15"/>
  <c r="O74" i="15" a="1"/>
  <c r="O74" i="15" s="1"/>
  <c r="AT38" i="15"/>
  <c r="O38" i="15" a="1"/>
  <c r="O38" i="15" s="1"/>
  <c r="AT51" i="17"/>
  <c r="AV51" i="17" s="1"/>
  <c r="O51" i="17" a="1"/>
  <c r="O51" i="17" s="1"/>
  <c r="G24" i="26" s="1"/>
  <c r="AT93" i="17"/>
  <c r="O93" i="17" a="1"/>
  <c r="O93" i="17" s="1"/>
  <c r="AT86" i="17"/>
  <c r="O86" i="17" a="1"/>
  <c r="O86" i="17" s="1"/>
  <c r="AT67" i="17"/>
  <c r="O67" i="17" a="1"/>
  <c r="O67" i="17" s="1"/>
  <c r="AT88" i="16"/>
  <c r="O88" i="16" a="1"/>
  <c r="O88" i="16" s="1"/>
  <c r="F61" i="26" s="1"/>
  <c r="AT88" i="15"/>
  <c r="O88" i="15" a="1"/>
  <c r="O88" i="15" s="1"/>
  <c r="AT51" i="15"/>
  <c r="AV51" i="15" s="1"/>
  <c r="O51" i="15" a="1"/>
  <c r="O51" i="15" s="1"/>
  <c r="AT46" i="16"/>
  <c r="O46" i="16" a="1"/>
  <c r="O46" i="16" s="1"/>
  <c r="F19" i="26" s="1"/>
  <c r="AT68" i="15"/>
  <c r="AV68" i="15" s="1"/>
  <c r="O68" i="15" a="1"/>
  <c r="O68" i="15" s="1"/>
  <c r="AT41" i="15"/>
  <c r="O41" i="15" a="1"/>
  <c r="O41" i="15" s="1"/>
  <c r="AT80" i="16"/>
  <c r="O80" i="16" a="1"/>
  <c r="O80" i="16" s="1"/>
  <c r="AT39" i="16"/>
  <c r="O39" i="16" a="1"/>
  <c r="O39" i="16" s="1"/>
  <c r="AT51" i="16"/>
  <c r="O51" i="16" a="1"/>
  <c r="O51" i="16" s="1"/>
  <c r="F24" i="26" s="1"/>
  <c r="AT99" i="16"/>
  <c r="AV99" i="16" s="1"/>
  <c r="O99" i="16" a="1"/>
  <c r="O99" i="16" s="1"/>
  <c r="F72" i="26" s="1"/>
  <c r="AT40" i="16"/>
  <c r="AV40" i="16" s="1"/>
  <c r="O40" i="16" a="1"/>
  <c r="O40" i="16" s="1"/>
  <c r="AT92" i="17"/>
  <c r="O92" i="17" a="1"/>
  <c r="O92" i="17" s="1"/>
  <c r="G65" i="26" s="1"/>
  <c r="AT53" i="17"/>
  <c r="AV53" i="17" s="1"/>
  <c r="O53" i="17" a="1"/>
  <c r="O53" i="17" s="1"/>
  <c r="G26" i="26" s="1"/>
  <c r="AT40" i="15"/>
  <c r="O40" i="15" a="1"/>
  <c r="O40" i="15" s="1"/>
  <c r="AT56" i="15"/>
  <c r="O56" i="15" a="1"/>
  <c r="O56" i="15" s="1"/>
  <c r="AT69" i="15"/>
  <c r="O69" i="15" a="1"/>
  <c r="O69" i="15" s="1"/>
  <c r="AT35" i="15"/>
  <c r="O35" i="15" a="1"/>
  <c r="O35" i="15" s="1"/>
  <c r="AT39" i="15"/>
  <c r="O39" i="15" a="1"/>
  <c r="O39" i="15" s="1"/>
  <c r="AT89" i="16"/>
  <c r="AV89" i="16" s="1"/>
  <c r="O89" i="16" a="1"/>
  <c r="O89" i="16" s="1"/>
  <c r="AT57" i="16"/>
  <c r="O57" i="16" a="1"/>
  <c r="O57" i="16" s="1"/>
  <c r="AT37" i="16"/>
  <c r="AV37" i="16" s="1"/>
  <c r="O37" i="16" a="1"/>
  <c r="O37" i="16" s="1"/>
  <c r="F10" i="26" s="1"/>
  <c r="AT62" i="16"/>
  <c r="O62" i="16" a="1"/>
  <c r="O62" i="16" s="1"/>
  <c r="AT42" i="16"/>
  <c r="O42" i="16" a="1"/>
  <c r="O42" i="16" s="1"/>
  <c r="AT102" i="16"/>
  <c r="O102" i="16" a="1"/>
  <c r="O102" i="16" s="1"/>
  <c r="AT93" i="16"/>
  <c r="O93" i="16" a="1"/>
  <c r="O93" i="16" s="1"/>
  <c r="F66" i="26" s="1"/>
  <c r="AT78" i="16"/>
  <c r="AV78" i="16" s="1"/>
  <c r="O78" i="16" a="1"/>
  <c r="O78" i="16" s="1"/>
  <c r="AT75" i="17"/>
  <c r="AZ75" i="17" s="1"/>
  <c r="O75" i="17" a="1"/>
  <c r="O75" i="17" s="1"/>
  <c r="AT62" i="17"/>
  <c r="O62" i="17" a="1"/>
  <c r="O62" i="17" s="1"/>
  <c r="AT58" i="17"/>
  <c r="AV58" i="17" s="1"/>
  <c r="O58" i="17" a="1"/>
  <c r="O58" i="17" s="1"/>
  <c r="G31" i="26" s="1"/>
  <c r="AT59" i="17"/>
  <c r="O59" i="17" a="1"/>
  <c r="O59" i="17" s="1"/>
  <c r="AT61" i="17"/>
  <c r="O61" i="17" a="1"/>
  <c r="O61" i="17" s="1"/>
  <c r="AT73" i="15"/>
  <c r="O73" i="15" a="1"/>
  <c r="O73" i="15" s="1"/>
  <c r="AT79" i="15"/>
  <c r="O79" i="15" a="1"/>
  <c r="O79" i="15" s="1"/>
  <c r="AT50" i="16"/>
  <c r="AV50" i="16" s="1"/>
  <c r="O50" i="16" a="1"/>
  <c r="O50" i="16" s="1"/>
  <c r="F23" i="26" s="1"/>
  <c r="AT49" i="15"/>
  <c r="AV49" i="15" s="1"/>
  <c r="O49" i="15" a="1"/>
  <c r="O49" i="15" s="1"/>
  <c r="AT83" i="16"/>
  <c r="O83" i="16" a="1"/>
  <c r="O83" i="16" s="1"/>
  <c r="F56" i="26" s="1"/>
  <c r="AT76" i="17"/>
  <c r="AZ76" i="17" s="1"/>
  <c r="O76" i="17" a="1"/>
  <c r="O76" i="17" s="1"/>
  <c r="G49" i="26" s="1"/>
  <c r="AT53" i="15"/>
  <c r="O53" i="15" a="1"/>
  <c r="O53" i="15" s="1"/>
  <c r="AT46" i="15"/>
  <c r="O46" i="15" a="1"/>
  <c r="O46" i="15" s="1"/>
  <c r="AT37" i="17"/>
  <c r="O37" i="17" a="1"/>
  <c r="O37" i="17" s="1"/>
  <c r="G10" i="26" s="1"/>
  <c r="AT89" i="15"/>
  <c r="O89" i="15" a="1"/>
  <c r="O89" i="15" s="1"/>
  <c r="AT44" i="16"/>
  <c r="AV44" i="16" s="1"/>
  <c r="O44" i="16" a="1"/>
  <c r="O44" i="16" s="1"/>
  <c r="F17" i="26" s="1"/>
  <c r="AT99" i="15"/>
  <c r="O99" i="15" a="1"/>
  <c r="O99" i="15" s="1"/>
  <c r="AT70" i="15"/>
  <c r="O70" i="15" a="1"/>
  <c r="O70" i="15" s="1"/>
  <c r="AT40" i="17"/>
  <c r="AV40" i="17" s="1"/>
  <c r="O40" i="17" a="1"/>
  <c r="O40" i="17" s="1"/>
  <c r="G13" i="26" s="1"/>
  <c r="AT52" i="17"/>
  <c r="O52" i="17" a="1"/>
  <c r="O52" i="17" s="1"/>
  <c r="AT39" i="17"/>
  <c r="O39" i="17" a="1"/>
  <c r="O39" i="17" s="1"/>
  <c r="AT102" i="17"/>
  <c r="O102" i="17" a="1"/>
  <c r="O102" i="17" s="1"/>
  <c r="AT81" i="15"/>
  <c r="O81" i="15" a="1"/>
  <c r="O81" i="15" s="1"/>
  <c r="AT47" i="16"/>
  <c r="AV47" i="16" s="1"/>
  <c r="O47" i="16" a="1"/>
  <c r="O47" i="16" s="1"/>
  <c r="F20" i="26" s="1"/>
  <c r="AT97" i="16"/>
  <c r="AV97" i="16" s="1"/>
  <c r="O97" i="16" a="1"/>
  <c r="O97" i="16" s="1"/>
  <c r="AT78" i="15"/>
  <c r="O78" i="15" a="1"/>
  <c r="O78" i="15" s="1"/>
  <c r="AT58" i="15"/>
  <c r="O58" i="15" a="1"/>
  <c r="O58" i="15" s="1"/>
  <c r="AT85" i="15"/>
  <c r="O85" i="15" a="1"/>
  <c r="O85" i="15" s="1"/>
  <c r="AT100" i="15"/>
  <c r="O100" i="15" a="1"/>
  <c r="O100" i="15" s="1"/>
  <c r="AT83" i="15"/>
  <c r="O83" i="15" a="1"/>
  <c r="O83" i="15" s="1"/>
  <c r="AT35" i="16"/>
  <c r="O35" i="16" a="1"/>
  <c r="O35" i="16" s="1"/>
  <c r="F8" i="26" s="1"/>
  <c r="AT72" i="16"/>
  <c r="AV72" i="16" s="1"/>
  <c r="O72" i="16" a="1"/>
  <c r="O72" i="16" s="1"/>
  <c r="F45" i="26" s="1"/>
  <c r="AT92" i="16"/>
  <c r="AV92" i="16" s="1"/>
  <c r="O92" i="16" a="1"/>
  <c r="O92" i="16" s="1"/>
  <c r="AT60" i="16"/>
  <c r="AV60" i="16" s="1"/>
  <c r="O60" i="16" a="1"/>
  <c r="O60" i="16" s="1"/>
  <c r="F33" i="26" s="1"/>
  <c r="AT78" i="17"/>
  <c r="AV78" i="17" s="1"/>
  <c r="O78" i="17" a="1"/>
  <c r="O78" i="17" s="1"/>
  <c r="G51" i="26" s="1"/>
  <c r="AT89" i="17"/>
  <c r="O89" i="17" a="1"/>
  <c r="O89" i="17" s="1"/>
  <c r="AT102" i="15"/>
  <c r="O102" i="15" a="1"/>
  <c r="O102" i="15" s="1"/>
  <c r="AT41" i="16"/>
  <c r="O41" i="16" a="1"/>
  <c r="O41" i="16" s="1"/>
  <c r="AT84" i="17"/>
  <c r="O84" i="17" a="1"/>
  <c r="O84" i="17" s="1"/>
  <c r="AT96" i="17"/>
  <c r="AZ96" i="17" s="1"/>
  <c r="O96" i="17" a="1"/>
  <c r="O96" i="17" s="1"/>
  <c r="G69" i="26" s="1"/>
  <c r="AT57" i="17"/>
  <c r="AV57" i="17" s="1"/>
  <c r="O57" i="17" a="1"/>
  <c r="O57" i="17" s="1"/>
  <c r="AT45" i="16"/>
  <c r="O45" i="16" a="1"/>
  <c r="O45" i="16" s="1"/>
  <c r="F18" i="26" s="1"/>
  <c r="AT91" i="17"/>
  <c r="AV91" i="17" s="1"/>
  <c r="O91" i="17" a="1"/>
  <c r="O91" i="17" s="1"/>
  <c r="G64" i="26" s="1"/>
  <c r="AT50" i="17"/>
  <c r="O50" i="17" a="1"/>
  <c r="O50" i="17" s="1"/>
  <c r="AT90" i="16"/>
  <c r="O90" i="16" a="1"/>
  <c r="O90" i="16" s="1"/>
  <c r="AT86" i="16"/>
  <c r="O86" i="16" a="1"/>
  <c r="O86" i="16" s="1"/>
  <c r="AT104" i="16"/>
  <c r="O104" i="16" a="1"/>
  <c r="O104" i="16" s="1"/>
  <c r="F77" i="26" s="1"/>
  <c r="AT41" i="17"/>
  <c r="AZ41" i="17" s="1"/>
  <c r="O41" i="17" a="1"/>
  <c r="O41" i="17" s="1"/>
  <c r="G14" i="26" s="1"/>
  <c r="AT60" i="15"/>
  <c r="O60" i="15" a="1"/>
  <c r="O60" i="15" s="1"/>
  <c r="AT63" i="16"/>
  <c r="O63" i="16" a="1"/>
  <c r="O63" i="16" s="1"/>
  <c r="AT56" i="17"/>
  <c r="AZ56" i="17" s="1"/>
  <c r="O56" i="17" a="1"/>
  <c r="O56" i="17" s="1"/>
  <c r="G29" i="26" s="1"/>
  <c r="AT65" i="16"/>
  <c r="O65" i="16" a="1"/>
  <c r="O65" i="16" s="1"/>
  <c r="AT32" i="17"/>
  <c r="O32" i="17" a="1"/>
  <c r="O32" i="17" s="1"/>
  <c r="AT94" i="15"/>
  <c r="O94" i="15" a="1"/>
  <c r="O94" i="15" s="1"/>
  <c r="AT34" i="15"/>
  <c r="O34" i="15" a="1"/>
  <c r="O34" i="15" s="1"/>
  <c r="AT97" i="15"/>
  <c r="O97" i="15" a="1"/>
  <c r="O97" i="15" s="1"/>
  <c r="AT75" i="15"/>
  <c r="O75" i="15" a="1"/>
  <c r="O75" i="15" s="1"/>
  <c r="AT86" i="15"/>
  <c r="O86" i="15" a="1"/>
  <c r="O86" i="15" s="1"/>
  <c r="AT103" i="15"/>
  <c r="O103" i="15" a="1"/>
  <c r="O103" i="15" s="1"/>
  <c r="AT62" i="15"/>
  <c r="O62" i="15" a="1"/>
  <c r="O62" i="15" s="1"/>
  <c r="AT80" i="15"/>
  <c r="O80" i="15" a="1"/>
  <c r="O80" i="15" s="1"/>
  <c r="AT33" i="15"/>
  <c r="O33" i="15" a="1"/>
  <c r="O33" i="15" s="1"/>
  <c r="AT91" i="15"/>
  <c r="O91" i="15" a="1"/>
  <c r="O91" i="15" s="1"/>
  <c r="AT75" i="16"/>
  <c r="AV75" i="16" s="1"/>
  <c r="O75" i="16" a="1"/>
  <c r="O75" i="16" s="1"/>
  <c r="AT43" i="16"/>
  <c r="AV43" i="16" s="1"/>
  <c r="O43" i="16" a="1"/>
  <c r="O43" i="16" s="1"/>
  <c r="AT33" i="16"/>
  <c r="O33" i="16" a="1"/>
  <c r="O33" i="16" s="1"/>
  <c r="F6" i="26" s="1"/>
  <c r="AT71" i="16"/>
  <c r="AV71" i="16" s="1"/>
  <c r="O71" i="16" a="1"/>
  <c r="O71" i="16" s="1"/>
  <c r="F44" i="26" s="1"/>
  <c r="AT34" i="17"/>
  <c r="O34" i="17" a="1"/>
  <c r="O34" i="17" s="1"/>
  <c r="AT47" i="17"/>
  <c r="O47" i="17" a="1"/>
  <c r="O47" i="17" s="1"/>
  <c r="AT100" i="17"/>
  <c r="O100" i="17" a="1"/>
  <c r="O100" i="17" s="1"/>
  <c r="AT74" i="17"/>
  <c r="O74" i="17" a="1"/>
  <c r="O74" i="17" s="1"/>
  <c r="G47" i="26" s="1"/>
  <c r="AT54" i="15"/>
  <c r="AV54" i="15" s="1"/>
  <c r="O54" i="15" a="1"/>
  <c r="O54" i="15" s="1"/>
  <c r="AT94" i="17"/>
  <c r="AV94" i="17" s="1"/>
  <c r="O94" i="17" a="1"/>
  <c r="O94" i="17" s="1"/>
  <c r="AT101" i="17"/>
  <c r="O101" i="17" a="1"/>
  <c r="O101" i="17" s="1"/>
  <c r="G74" i="26" s="1"/>
  <c r="AT85" i="17"/>
  <c r="AZ85" i="17" s="1"/>
  <c r="O85" i="17" a="1"/>
  <c r="O85" i="17" s="1"/>
  <c r="G58" i="26" s="1"/>
  <c r="AT61" i="16"/>
  <c r="O61" i="16" a="1"/>
  <c r="O61" i="16" s="1"/>
  <c r="AT63" i="17"/>
  <c r="O63" i="17" a="1"/>
  <c r="O63" i="17" s="1"/>
  <c r="AT81" i="17"/>
  <c r="O81" i="17" a="1"/>
  <c r="O81" i="17" s="1"/>
  <c r="G54" i="26" s="1"/>
  <c r="AT96" i="15"/>
  <c r="O96" i="15" a="1"/>
  <c r="O96" i="15" s="1"/>
  <c r="AT45" i="15"/>
  <c r="O45" i="15" a="1"/>
  <c r="O45" i="15" s="1"/>
  <c r="AT57" i="15"/>
  <c r="O57" i="15" a="1"/>
  <c r="O57" i="15" s="1"/>
  <c r="AT101" i="16"/>
  <c r="O101" i="16" a="1"/>
  <c r="O101" i="16" s="1"/>
  <c r="F74" i="26" s="1"/>
  <c r="AT47" i="15"/>
  <c r="O47" i="15" a="1"/>
  <c r="O47" i="15" s="1"/>
  <c r="AT94" i="16"/>
  <c r="O94" i="16" a="1"/>
  <c r="O94" i="16" s="1"/>
  <c r="AT46" i="17"/>
  <c r="O46" i="17" a="1"/>
  <c r="O46" i="17" s="1"/>
  <c r="AT32" i="16"/>
  <c r="O32" i="16" a="1"/>
  <c r="O32" i="16" s="1"/>
  <c r="AT35" i="17"/>
  <c r="O35" i="17" a="1"/>
  <c r="O35" i="17" s="1"/>
  <c r="G8" i="26" s="1"/>
  <c r="AT36" i="17"/>
  <c r="AV36" i="17" s="1"/>
  <c r="O36" i="17" a="1"/>
  <c r="O36" i="17" s="1"/>
  <c r="G9" i="26" s="1"/>
  <c r="AT84" i="15"/>
  <c r="O84" i="15" a="1"/>
  <c r="O84" i="15" s="1"/>
  <c r="AT59" i="15"/>
  <c r="O59" i="15" a="1"/>
  <c r="O59" i="15" s="1"/>
  <c r="AT70" i="16"/>
  <c r="AV70" i="16" s="1"/>
  <c r="O70" i="16" a="1"/>
  <c r="O70" i="16" s="1"/>
  <c r="F43" i="26" s="1"/>
  <c r="AT68" i="16"/>
  <c r="O68" i="16" a="1"/>
  <c r="O68" i="16" s="1"/>
  <c r="AT79" i="17"/>
  <c r="O79" i="17" a="1"/>
  <c r="O79" i="17" s="1"/>
  <c r="AT91" i="16"/>
  <c r="O91" i="16" a="1"/>
  <c r="O91" i="16" s="1"/>
  <c r="F64" i="26" s="1"/>
  <c r="AT50" i="15"/>
  <c r="O50" i="15" a="1"/>
  <c r="O50" i="15" s="1"/>
  <c r="AT76" i="15"/>
  <c r="O76" i="15" a="1"/>
  <c r="O76" i="15" s="1"/>
  <c r="AT92" i="15"/>
  <c r="O92" i="15" a="1"/>
  <c r="O92" i="15" s="1"/>
  <c r="AT90" i="15"/>
  <c r="O90" i="15" a="1"/>
  <c r="O90" i="15" s="1"/>
  <c r="AT55" i="15"/>
  <c r="O55" i="15" a="1"/>
  <c r="O55" i="15" s="1"/>
  <c r="AT42" i="15"/>
  <c r="O42" i="15" a="1"/>
  <c r="O42" i="15" s="1"/>
  <c r="AT77" i="15"/>
  <c r="O77" i="15" a="1"/>
  <c r="O77" i="15" s="1"/>
  <c r="AT65" i="15"/>
  <c r="O65" i="15" a="1"/>
  <c r="O65" i="15" s="1"/>
  <c r="AT66" i="15"/>
  <c r="O66" i="15" a="1"/>
  <c r="O66" i="15" s="1"/>
  <c r="AT69" i="16"/>
  <c r="AV69" i="16" s="1"/>
  <c r="O69" i="16" a="1"/>
  <c r="O69" i="16" s="1"/>
  <c r="F42" i="26" s="1"/>
  <c r="AT96" i="16"/>
  <c r="AV96" i="16" s="1"/>
  <c r="O96" i="16" a="1"/>
  <c r="O96" i="16" s="1"/>
  <c r="AT103" i="16"/>
  <c r="AV103" i="16" s="1"/>
  <c r="O103" i="16" a="1"/>
  <c r="O103" i="16" s="1"/>
  <c r="F76" i="26" s="1"/>
  <c r="AT72" i="17"/>
  <c r="AZ72" i="17" s="1"/>
  <c r="O72" i="17" a="1"/>
  <c r="O72" i="17" s="1"/>
  <c r="G45" i="26" s="1"/>
  <c r="AT66" i="17"/>
  <c r="O66" i="17" a="1"/>
  <c r="O66" i="17" s="1"/>
  <c r="AT73" i="17"/>
  <c r="O73" i="17" a="1"/>
  <c r="O73" i="17" s="1"/>
  <c r="AT90" i="17"/>
  <c r="O90" i="17" a="1"/>
  <c r="O90" i="17" s="1"/>
  <c r="G63" i="26" s="1"/>
  <c r="AT33" i="17"/>
  <c r="O33" i="17" a="1"/>
  <c r="O33" i="17" s="1"/>
  <c r="G6" i="26" s="1"/>
  <c r="AT71" i="17"/>
  <c r="AV71" i="17" s="1"/>
  <c r="O71" i="17" a="1"/>
  <c r="O71" i="17" s="1"/>
  <c r="G44" i="26" s="1"/>
  <c r="AT99" i="17"/>
  <c r="AV99" i="17" s="1"/>
  <c r="O99" i="17" a="1"/>
  <c r="O99" i="17" s="1"/>
  <c r="AT38" i="17"/>
  <c r="AV38" i="17" s="1"/>
  <c r="O38" i="17" a="1"/>
  <c r="O38" i="17" s="1"/>
  <c r="AT32" i="15"/>
  <c r="O32" i="15" a="1"/>
  <c r="O32" i="15" s="1"/>
  <c r="AT101" i="15"/>
  <c r="O101" i="15" a="1"/>
  <c r="O101" i="15" s="1"/>
  <c r="AT67" i="15"/>
  <c r="O67" i="15" a="1"/>
  <c r="O67" i="15" s="1"/>
  <c r="AT63" i="15"/>
  <c r="O63" i="15" a="1"/>
  <c r="O63" i="15" s="1"/>
  <c r="AT76" i="16"/>
  <c r="O76" i="16" a="1"/>
  <c r="O76" i="16" s="1"/>
  <c r="F49" i="26" s="1"/>
  <c r="AT95" i="16"/>
  <c r="AV95" i="16" s="1"/>
  <c r="O95" i="16" a="1"/>
  <c r="O95" i="16" s="1"/>
  <c r="AT67" i="16"/>
  <c r="O67" i="16" a="1"/>
  <c r="O67" i="16" s="1"/>
  <c r="AT100" i="16"/>
  <c r="AV100" i="16" s="1"/>
  <c r="O100" i="16" a="1"/>
  <c r="O100" i="16" s="1"/>
  <c r="F73" i="26" s="1"/>
  <c r="AT36" i="16"/>
  <c r="AV36" i="16" s="1"/>
  <c r="O36" i="16" a="1"/>
  <c r="O36" i="16" s="1"/>
  <c r="F9" i="26" s="1"/>
  <c r="AT55" i="17"/>
  <c r="AZ55" i="17" s="1"/>
  <c r="O55" i="17" a="1"/>
  <c r="O55" i="17" s="1"/>
  <c r="AT43" i="17"/>
  <c r="AZ43" i="17" s="1"/>
  <c r="O43" i="17" a="1"/>
  <c r="O43" i="17" s="1"/>
  <c r="AT97" i="17"/>
  <c r="AZ97" i="17" s="1"/>
  <c r="O97" i="17" a="1"/>
  <c r="O97" i="17" s="1"/>
  <c r="AT87" i="15"/>
  <c r="O87" i="15" a="1"/>
  <c r="O87" i="15" s="1"/>
  <c r="AT58" i="16"/>
  <c r="AV58" i="16" s="1"/>
  <c r="O58" i="16" a="1"/>
  <c r="O58" i="16" s="1"/>
  <c r="AT56" i="16"/>
  <c r="AV56" i="16" s="1"/>
  <c r="O56" i="16" a="1"/>
  <c r="O56" i="16" s="1"/>
  <c r="AT85" i="16"/>
  <c r="O85" i="16" a="1"/>
  <c r="O85" i="16" s="1"/>
  <c r="F58" i="26" s="1"/>
  <c r="AT72" i="15"/>
  <c r="AV72" i="15" s="1"/>
  <c r="O72" i="15" a="1"/>
  <c r="O72" i="15" s="1"/>
  <c r="AT65" i="17"/>
  <c r="O65" i="17" a="1"/>
  <c r="O65" i="17" s="1"/>
  <c r="AT74" i="16"/>
  <c r="O74" i="16" a="1"/>
  <c r="O74" i="16" s="1"/>
  <c r="AT55" i="16"/>
  <c r="O55" i="16" a="1"/>
  <c r="O55" i="16" s="1"/>
  <c r="AT80" i="17"/>
  <c r="AZ80" i="17" s="1"/>
  <c r="O80" i="17" a="1"/>
  <c r="O80" i="17" s="1"/>
  <c r="G53" i="26" s="1"/>
  <c r="AT37" i="15"/>
  <c r="O37" i="15" a="1"/>
  <c r="O37" i="15" s="1"/>
  <c r="AT61" i="15"/>
  <c r="AV61" i="15" s="1"/>
  <c r="O61" i="15" a="1"/>
  <c r="O61" i="15" s="1"/>
  <c r="AT98" i="15"/>
  <c r="O98" i="15" a="1"/>
  <c r="O98" i="15" s="1"/>
  <c r="AT73" i="16"/>
  <c r="AV73" i="16" s="1"/>
  <c r="O73" i="16" a="1"/>
  <c r="O73" i="16" s="1"/>
  <c r="F46" i="26" s="1"/>
  <c r="AT84" i="16"/>
  <c r="O84" i="16" a="1"/>
  <c r="O84" i="16" s="1"/>
  <c r="AT81" i="16"/>
  <c r="O81" i="16" a="1"/>
  <c r="O81" i="16" s="1"/>
  <c r="AT49" i="16"/>
  <c r="O49" i="16" a="1"/>
  <c r="O49" i="16" s="1"/>
  <c r="AT64" i="17"/>
  <c r="AV64" i="17" s="1"/>
  <c r="O64" i="17" a="1"/>
  <c r="O64" i="17" s="1"/>
  <c r="G37" i="26" s="1"/>
  <c r="AT104" i="15"/>
  <c r="O104" i="15" a="1"/>
  <c r="O104" i="15" s="1"/>
  <c r="AT93" i="15"/>
  <c r="O93" i="15" a="1"/>
  <c r="O93" i="15" s="1"/>
  <c r="AT95" i="15"/>
  <c r="O95" i="15" a="1"/>
  <c r="O95" i="15" s="1"/>
  <c r="AT44" i="15"/>
  <c r="AV44" i="15" s="1"/>
  <c r="O44" i="15" a="1"/>
  <c r="O44" i="15" s="1"/>
  <c r="AT59" i="16"/>
  <c r="O59" i="16" a="1"/>
  <c r="O59" i="16" s="1"/>
  <c r="AT34" i="16"/>
  <c r="O34" i="16" a="1"/>
  <c r="O34" i="16" s="1"/>
  <c r="AT77" i="16"/>
  <c r="O77" i="16" a="1"/>
  <c r="O77" i="16" s="1"/>
  <c r="AT53" i="16"/>
  <c r="AV53" i="16" s="1"/>
  <c r="O53" i="16" a="1"/>
  <c r="O53" i="16" s="1"/>
  <c r="F26" i="26" s="1"/>
  <c r="AT48" i="16"/>
  <c r="AV48" i="16" s="1"/>
  <c r="O48" i="16" a="1"/>
  <c r="O48" i="16" s="1"/>
  <c r="F21" i="26" s="1"/>
  <c r="O82" i="16" a="1"/>
  <c r="O82" i="16" s="1"/>
  <c r="AT95" i="17"/>
  <c r="AZ95" i="17" s="1"/>
  <c r="O95" i="17" a="1"/>
  <c r="O95" i="17" s="1"/>
  <c r="AT45" i="17"/>
  <c r="AV45" i="17" s="1"/>
  <c r="O45" i="17" a="1"/>
  <c r="O45" i="17" s="1"/>
  <c r="G18" i="26" s="1"/>
  <c r="AT49" i="17"/>
  <c r="AV49" i="17" s="1"/>
  <c r="O49" i="17" a="1"/>
  <c r="O49" i="17" s="1"/>
  <c r="BA66" i="17"/>
  <c r="BA40" i="17"/>
  <c r="BA43" i="17"/>
  <c r="BA45" i="17"/>
  <c r="BA54" i="17"/>
  <c r="BA62" i="17"/>
  <c r="AV129" i="16"/>
  <c r="BA34" i="17"/>
  <c r="BA77" i="17"/>
  <c r="BA65" i="17"/>
  <c r="BA75" i="17"/>
  <c r="BA72" i="17"/>
  <c r="BA55" i="17"/>
  <c r="BB55" i="17" s="1"/>
  <c r="BA46" i="17"/>
  <c r="BA78" i="17"/>
  <c r="BA71" i="17"/>
  <c r="AZ59" i="17"/>
  <c r="BA47" i="17"/>
  <c r="BA74" i="17"/>
  <c r="AZ98" i="17"/>
  <c r="BA48" i="17"/>
  <c r="BA93" i="17"/>
  <c r="AZ94" i="17"/>
  <c r="AZ101" i="17"/>
  <c r="BA80" i="17"/>
  <c r="AZ93" i="17"/>
  <c r="BA49" i="17"/>
  <c r="AZ63" i="17"/>
  <c r="BB63" i="17" s="1"/>
  <c r="AZ86" i="17"/>
  <c r="AZ84" i="17"/>
  <c r="AZ37" i="17"/>
  <c r="BE101" i="17"/>
  <c r="BA101" i="17"/>
  <c r="AZ65" i="17"/>
  <c r="BB65" i="17" s="1"/>
  <c r="BE88" i="17"/>
  <c r="BA88" i="17"/>
  <c r="BA59" i="17"/>
  <c r="AZ67" i="17"/>
  <c r="BA82" i="17"/>
  <c r="BA102" i="17"/>
  <c r="BA36" i="17"/>
  <c r="BA85" i="17"/>
  <c r="AZ81" i="17"/>
  <c r="BA41" i="17"/>
  <c r="BA73" i="17"/>
  <c r="BA58" i="17"/>
  <c r="AZ88" i="17"/>
  <c r="BA39" i="17"/>
  <c r="BE103" i="17"/>
  <c r="BA103" i="17"/>
  <c r="BA35" i="17"/>
  <c r="BA70" i="17"/>
  <c r="BE87" i="17"/>
  <c r="BA87" i="17"/>
  <c r="AZ52" i="17"/>
  <c r="AZ39" i="17"/>
  <c r="BA79" i="17"/>
  <c r="AZ46" i="17"/>
  <c r="AZ50" i="17"/>
  <c r="AZ102" i="17"/>
  <c r="BE94" i="17"/>
  <c r="BA94" i="17"/>
  <c r="BE84" i="17"/>
  <c r="BA84" i="17"/>
  <c r="AZ35" i="17"/>
  <c r="BE92" i="17"/>
  <c r="BA92" i="17"/>
  <c r="AZ79" i="17"/>
  <c r="BA44" i="17"/>
  <c r="AZ70" i="17"/>
  <c r="BA64" i="17"/>
  <c r="BA53" i="17"/>
  <c r="BE83" i="17"/>
  <c r="BA83" i="17"/>
  <c r="BA38" i="17"/>
  <c r="BA61" i="17"/>
  <c r="AZ123" i="17"/>
  <c r="AZ129" i="17"/>
  <c r="AZ125" i="17"/>
  <c r="AZ124" i="17"/>
  <c r="AZ126" i="17"/>
  <c r="AZ122" i="17"/>
  <c r="AZ127" i="17"/>
  <c r="AZ128" i="17"/>
  <c r="AZ120" i="17"/>
  <c r="AZ119" i="17"/>
  <c r="AZ118" i="17"/>
  <c r="AZ121" i="17"/>
  <c r="AZ106" i="17"/>
  <c r="AZ107" i="17"/>
  <c r="AZ109" i="17"/>
  <c r="AZ110" i="17"/>
  <c r="AZ108" i="17"/>
  <c r="AZ111" i="17"/>
  <c r="AZ116" i="17"/>
  <c r="AZ115" i="17"/>
  <c r="AZ117" i="17"/>
  <c r="AZ114" i="17"/>
  <c r="AZ112" i="17"/>
  <c r="AZ105" i="17"/>
  <c r="AZ113" i="17"/>
  <c r="AZ64" i="17"/>
  <c r="BA89" i="17"/>
  <c r="AZ83" i="17"/>
  <c r="BE98" i="17"/>
  <c r="BA98" i="17"/>
  <c r="AZ44" i="17"/>
  <c r="AZ68" i="17"/>
  <c r="BA100" i="17"/>
  <c r="BE91" i="17"/>
  <c r="BA91" i="17"/>
  <c r="BE99" i="17"/>
  <c r="BA99" i="17"/>
  <c r="AZ61" i="17"/>
  <c r="BA52" i="17"/>
  <c r="BA56" i="17"/>
  <c r="AZ89" i="17"/>
  <c r="BB89" i="17" s="1"/>
  <c r="BA81" i="17"/>
  <c r="AZ34" i="17"/>
  <c r="BE90" i="17"/>
  <c r="BA90" i="17"/>
  <c r="AZ47" i="17"/>
  <c r="BB47" i="17" s="1"/>
  <c r="AZ66" i="17"/>
  <c r="BE86" i="17"/>
  <c r="BA86" i="17"/>
  <c r="AZ73" i="17"/>
  <c r="BA69" i="17"/>
  <c r="AZ90" i="17"/>
  <c r="BE97" i="17"/>
  <c r="BA97" i="17"/>
  <c r="AZ38" i="17"/>
  <c r="BE95" i="17"/>
  <c r="BA95" i="17"/>
  <c r="BA57" i="17"/>
  <c r="AZ104" i="17"/>
  <c r="BA123" i="17"/>
  <c r="BA128" i="17"/>
  <c r="BA127" i="17"/>
  <c r="BA124" i="17"/>
  <c r="BA125" i="17"/>
  <c r="BA122" i="17"/>
  <c r="BA126" i="17"/>
  <c r="BA129" i="17"/>
  <c r="BA118" i="17"/>
  <c r="BA119" i="17"/>
  <c r="BA121" i="17"/>
  <c r="BA120" i="17"/>
  <c r="BA107" i="17"/>
  <c r="BA106" i="17"/>
  <c r="BA108" i="17"/>
  <c r="BA109" i="17"/>
  <c r="BA110" i="17"/>
  <c r="BA116" i="17"/>
  <c r="BA117" i="17"/>
  <c r="BA105" i="17"/>
  <c r="BA115" i="17"/>
  <c r="BA111" i="17"/>
  <c r="BA112" i="17"/>
  <c r="BA113" i="17"/>
  <c r="BA114" i="17"/>
  <c r="BA37" i="17"/>
  <c r="BB37" i="17" s="1"/>
  <c r="BA67" i="17"/>
  <c r="BA50" i="17"/>
  <c r="BA76" i="17"/>
  <c r="BA68" i="17"/>
  <c r="BA42" i="17"/>
  <c r="BA96" i="17"/>
  <c r="BA104" i="17"/>
  <c r="BA33" i="17"/>
  <c r="AZ33" i="17"/>
  <c r="AV129" i="17"/>
  <c r="AV43" i="17"/>
  <c r="BE93" i="17"/>
  <c r="BE82" i="17"/>
  <c r="BE123" i="17"/>
  <c r="BE128" i="17"/>
  <c r="BE122" i="17"/>
  <c r="BE127" i="17"/>
  <c r="BE124" i="17"/>
  <c r="BE125" i="17"/>
  <c r="BE126" i="17"/>
  <c r="BE129" i="17"/>
  <c r="BE118" i="17"/>
  <c r="BE119" i="17"/>
  <c r="BE121" i="17"/>
  <c r="BE120" i="17"/>
  <c r="BE107" i="17"/>
  <c r="BE106" i="17"/>
  <c r="BE108" i="17"/>
  <c r="BE109" i="17"/>
  <c r="BE110" i="17"/>
  <c r="BE116" i="17"/>
  <c r="BE117" i="17"/>
  <c r="BE105" i="17"/>
  <c r="BE115" i="17"/>
  <c r="BE113" i="17"/>
  <c r="BE114" i="17"/>
  <c r="BE111" i="17"/>
  <c r="BE112" i="17"/>
  <c r="BE102" i="17"/>
  <c r="BE85" i="17"/>
  <c r="BE89" i="17"/>
  <c r="BE100" i="17"/>
  <c r="AV55" i="17"/>
  <c r="BE96" i="17"/>
  <c r="BE104" i="17"/>
  <c r="AV63" i="17"/>
  <c r="AV86" i="17"/>
  <c r="AV128" i="16"/>
  <c r="AV39" i="16"/>
  <c r="AV34" i="16"/>
  <c r="AV128" i="17"/>
  <c r="AV63" i="16"/>
  <c r="AV86" i="16"/>
  <c r="AV75" i="17"/>
  <c r="AV34" i="17"/>
  <c r="H25" i="29"/>
  <c r="F25" i="29"/>
  <c r="G25" i="29"/>
  <c r="AV98" i="17"/>
  <c r="AV41" i="16"/>
  <c r="AV85" i="16"/>
  <c r="AV101" i="17"/>
  <c r="AT82" i="17"/>
  <c r="AV93" i="17"/>
  <c r="AV85" i="17"/>
  <c r="AV86" i="15"/>
  <c r="AV61" i="16"/>
  <c r="AV84" i="17"/>
  <c r="AV37" i="17"/>
  <c r="AV65" i="17"/>
  <c r="AV81" i="17"/>
  <c r="AV101" i="16"/>
  <c r="AV74" i="16"/>
  <c r="AV73" i="17"/>
  <c r="AV88" i="17"/>
  <c r="AV45" i="16"/>
  <c r="AV94" i="16"/>
  <c r="AV79" i="16"/>
  <c r="AV55" i="16"/>
  <c r="AV52" i="17"/>
  <c r="AV39" i="17"/>
  <c r="AV80" i="17"/>
  <c r="AV46" i="17"/>
  <c r="AV50" i="17"/>
  <c r="AV102" i="17"/>
  <c r="AV114" i="16"/>
  <c r="AV124" i="16"/>
  <c r="AV123" i="16"/>
  <c r="AV122" i="16"/>
  <c r="AV126" i="16"/>
  <c r="AV125" i="16"/>
  <c r="AV127" i="16"/>
  <c r="AV120" i="16"/>
  <c r="AV119" i="16"/>
  <c r="AV121" i="16"/>
  <c r="AV118" i="16"/>
  <c r="AV106" i="16"/>
  <c r="AV116" i="16"/>
  <c r="AV107" i="16"/>
  <c r="AV109" i="16"/>
  <c r="AV108" i="16"/>
  <c r="AV117" i="16"/>
  <c r="AV110" i="16"/>
  <c r="AV111" i="16"/>
  <c r="AV115" i="16"/>
  <c r="AV105" i="16"/>
  <c r="AV113" i="16"/>
  <c r="AV112" i="16"/>
  <c r="AV69" i="17"/>
  <c r="AV90" i="16"/>
  <c r="AV80" i="16"/>
  <c r="AV68" i="16"/>
  <c r="AV79" i="17"/>
  <c r="AV70" i="17"/>
  <c r="AT82" i="15"/>
  <c r="AW130" i="15" s="1"/>
  <c r="AV91" i="16"/>
  <c r="AV84" i="16"/>
  <c r="AV51" i="16"/>
  <c r="AV81" i="16"/>
  <c r="AV87" i="17"/>
  <c r="AV56" i="17"/>
  <c r="AV65" i="16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98" i="16"/>
  <c r="AV83" i="17"/>
  <c r="AV44" i="17"/>
  <c r="AV68" i="17"/>
  <c r="AV62" i="16"/>
  <c r="AV42" i="16"/>
  <c r="AV93" i="16"/>
  <c r="AV59" i="17"/>
  <c r="AV61" i="17"/>
  <c r="AV89" i="17"/>
  <c r="AV33" i="16"/>
  <c r="AV47" i="17"/>
  <c r="AW100" i="17"/>
  <c r="AV100" i="17"/>
  <c r="AV66" i="17"/>
  <c r="AV90" i="17"/>
  <c r="AV33" i="17"/>
  <c r="AV76" i="16"/>
  <c r="AV67" i="16"/>
  <c r="AV97" i="17"/>
  <c r="AV104" i="17"/>
  <c r="AV59" i="16"/>
  <c r="AV77" i="16"/>
  <c r="AT82" i="16"/>
  <c r="AW130" i="16" s="1"/>
  <c r="AW95" i="17"/>
  <c r="AV95" i="17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G30" i="26"/>
  <c r="X63" i="17"/>
  <c r="AK63" i="17"/>
  <c r="U58" i="17"/>
  <c r="AH58" i="17"/>
  <c r="U75" i="17"/>
  <c r="AH75" i="17"/>
  <c r="AE101" i="17"/>
  <c r="R101" i="17"/>
  <c r="AE113" i="17"/>
  <c r="Q37" i="17"/>
  <c r="Y54" i="17"/>
  <c r="AL54" i="17"/>
  <c r="AK96" i="17"/>
  <c r="X96" i="17"/>
  <c r="AK108" i="17"/>
  <c r="Q59" i="17"/>
  <c r="AD59" i="17"/>
  <c r="AH31" i="20" s="1"/>
  <c r="G32" i="26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G52" i="26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AD108" i="17"/>
  <c r="AH80" i="20" s="1"/>
  <c r="W84" i="17"/>
  <c r="AJ84" i="17"/>
  <c r="AD52" i="17"/>
  <c r="AH24" i="20" s="1"/>
  <c r="Q52" i="17"/>
  <c r="G25" i="26"/>
  <c r="AJ97" i="17"/>
  <c r="W97" i="17"/>
  <c r="AJ109" i="17"/>
  <c r="Y65" i="17"/>
  <c r="AL65" i="17"/>
  <c r="AM71" i="17"/>
  <c r="Z71" i="17"/>
  <c r="Q98" i="17"/>
  <c r="AD98" i="17"/>
  <c r="AH70" i="20" s="1"/>
  <c r="G71" i="26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G34" i="26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G67" i="26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G55" i="26"/>
  <c r="O103" i="26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G17" i="26"/>
  <c r="R89" i="17"/>
  <c r="AE89" i="17"/>
  <c r="V57" i="17"/>
  <c r="AI57" i="17"/>
  <c r="Y87" i="17"/>
  <c r="AL87" i="17"/>
  <c r="Q63" i="17"/>
  <c r="AD63" i="17"/>
  <c r="AH35" i="20" s="1"/>
  <c r="G36" i="26"/>
  <c r="AM58" i="17"/>
  <c r="Z58" i="17"/>
  <c r="Q91" i="17"/>
  <c r="AD91" i="17"/>
  <c r="AH63" i="20" s="1"/>
  <c r="Q75" i="17"/>
  <c r="AD75" i="17"/>
  <c r="AH47" i="20" s="1"/>
  <c r="G48" i="26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G35" i="26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G68" i="26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Y70" i="17"/>
  <c r="AL70" i="17"/>
  <c r="Q38" i="17"/>
  <c r="G11" i="26"/>
  <c r="AK80" i="17"/>
  <c r="X80" i="17"/>
  <c r="Z48" i="17"/>
  <c r="AM48" i="17"/>
  <c r="AD68" i="17"/>
  <c r="AH40" i="20" s="1"/>
  <c r="Q68" i="17"/>
  <c r="Q81" i="17"/>
  <c r="AD81" i="17"/>
  <c r="AH53" i="20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G61" i="26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AL60" i="17"/>
  <c r="Y60" i="17"/>
  <c r="W73" i="17"/>
  <c r="AJ73" i="17"/>
  <c r="AJ95" i="17"/>
  <c r="W95" i="17"/>
  <c r="AJ107" i="17"/>
  <c r="Q74" i="17"/>
  <c r="AD74" i="17"/>
  <c r="AH46" i="20" s="1"/>
  <c r="Q42" i="17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G28" i="26"/>
  <c r="AF50" i="17"/>
  <c r="S50" i="17"/>
  <c r="T93" i="17"/>
  <c r="AG93" i="17"/>
  <c r="AG105" i="17"/>
  <c r="Q78" i="17"/>
  <c r="AD78" i="17"/>
  <c r="AH50" i="20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G62" i="26"/>
  <c r="R87" i="17"/>
  <c r="AE87" i="17"/>
  <c r="V90" i="17"/>
  <c r="AI90" i="17"/>
  <c r="Q58" i="17"/>
  <c r="AD58" i="17"/>
  <c r="AH30" i="20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W58" i="17"/>
  <c r="AJ58" i="17"/>
  <c r="U91" i="17"/>
  <c r="AH91" i="17"/>
  <c r="W75" i="17"/>
  <c r="AJ75" i="17"/>
  <c r="Q69" i="17"/>
  <c r="AD69" i="17"/>
  <c r="AH41" i="20" s="1"/>
  <c r="G42" i="26"/>
  <c r="W86" i="17"/>
  <c r="AJ86" i="17"/>
  <c r="Q54" i="17"/>
  <c r="AD54" i="17"/>
  <c r="AH26" i="20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G72" i="26"/>
  <c r="AD111" i="17"/>
  <c r="AH83" i="20" s="1"/>
  <c r="Z83" i="17"/>
  <c r="AM83" i="17"/>
  <c r="AD85" i="17"/>
  <c r="AH57" i="20" s="1"/>
  <c r="Q85" i="17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V59" i="17"/>
  <c r="AI59" i="17"/>
  <c r="U84" i="17"/>
  <c r="AH84" i="17"/>
  <c r="Z97" i="17"/>
  <c r="AM97" i="17"/>
  <c r="AM109" i="17"/>
  <c r="Q33" i="17"/>
  <c r="Q39" i="17"/>
  <c r="G12" i="26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Y40" i="17"/>
  <c r="AL92" i="17"/>
  <c r="Y92" i="17"/>
  <c r="Q60" i="17"/>
  <c r="AD60" i="17"/>
  <c r="AH32" i="20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AD100" i="17"/>
  <c r="AH72" i="20" s="1"/>
  <c r="Q100" i="17"/>
  <c r="G73" i="26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G56" i="26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G23" i="26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G16" i="26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G70" i="26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W92" i="17"/>
  <c r="AJ92" i="17"/>
  <c r="S41" i="17"/>
  <c r="AD47" i="17"/>
  <c r="AH19" i="20" s="1"/>
  <c r="Q47" i="17"/>
  <c r="G20" i="26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G43" i="26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G57" i="26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G22" i="26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G38" i="26"/>
  <c r="S33" i="17"/>
  <c r="S71" i="17"/>
  <c r="AF71" i="17"/>
  <c r="X66" i="17"/>
  <c r="AK66" i="17"/>
  <c r="Q34" i="17"/>
  <c r="G7" i="26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G21" i="26"/>
  <c r="AE100" i="17"/>
  <c r="R100" i="17"/>
  <c r="AE112" i="17"/>
  <c r="S36" i="17"/>
  <c r="V49" i="17"/>
  <c r="AI49" i="17"/>
  <c r="Q104" i="17"/>
  <c r="AD104" i="17"/>
  <c r="AH76" i="20" s="1"/>
  <c r="G77" i="26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G39" i="26"/>
  <c r="Q77" i="17"/>
  <c r="AD77" i="17"/>
  <c r="AH49" i="20" s="1"/>
  <c r="G50" i="26"/>
  <c r="T45" i="17"/>
  <c r="AG45" i="17"/>
  <c r="AG62" i="17"/>
  <c r="T62" i="17"/>
  <c r="S79" i="17"/>
  <c r="AF79" i="17"/>
  <c r="Z72" i="17"/>
  <c r="AM72" i="17"/>
  <c r="AD51" i="17"/>
  <c r="AH23" i="20" s="1"/>
  <c r="Q51" i="17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G59" i="26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G40" i="26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G19" i="26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G75" i="26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G46" i="26"/>
  <c r="Q41" i="17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G66" i="26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F35" i="26"/>
  <c r="AD72" i="16"/>
  <c r="AC44" i="20" s="1"/>
  <c r="Q72" i="16"/>
  <c r="S82" i="16"/>
  <c r="AF82" i="16"/>
  <c r="V91" i="16"/>
  <c r="AI91" i="16"/>
  <c r="Q50" i="16"/>
  <c r="AD50" i="16"/>
  <c r="AC22" i="20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F14" i="26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F32" i="26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F75" i="26"/>
  <c r="AD114" i="16"/>
  <c r="AC86" i="20" s="1"/>
  <c r="Y69" i="16"/>
  <c r="AL69" i="16"/>
  <c r="AK95" i="16"/>
  <c r="X95" i="16"/>
  <c r="AK107" i="16"/>
  <c r="AD56" i="16"/>
  <c r="AC28" i="20" s="1"/>
  <c r="Q56" i="16"/>
  <c r="F29" i="26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F50" i="26"/>
  <c r="Q65" i="16"/>
  <c r="AD65" i="16"/>
  <c r="AC37" i="20" s="1"/>
  <c r="F38" i="26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F27" i="26"/>
  <c r="W47" i="16"/>
  <c r="AJ47" i="16"/>
  <c r="Q39" i="16"/>
  <c r="F12" i="26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AD112" i="16"/>
  <c r="AC84" i="20" s="1"/>
  <c r="Q92" i="16"/>
  <c r="AD92" i="16"/>
  <c r="AC64" i="20" s="1"/>
  <c r="F65" i="26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F68" i="26"/>
  <c r="AD107" i="16"/>
  <c r="AC79" i="20" s="1"/>
  <c r="W56" i="16"/>
  <c r="AJ56" i="16"/>
  <c r="AI54" i="16"/>
  <c r="V54" i="16"/>
  <c r="Q47" i="16"/>
  <c r="AD47" i="16"/>
  <c r="AC19" i="20" s="1"/>
  <c r="Q97" i="16"/>
  <c r="AD97" i="16"/>
  <c r="AC69" i="20" s="1"/>
  <c r="F70" i="26"/>
  <c r="AD109" i="16"/>
  <c r="AC81" i="20" s="1"/>
  <c r="Q48" i="16"/>
  <c r="AD48" i="16"/>
  <c r="AC20" i="20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AE57" i="16"/>
  <c r="R57" i="16"/>
  <c r="W94" i="16"/>
  <c r="AJ94" i="16"/>
  <c r="AJ106" i="16"/>
  <c r="AD103" i="16"/>
  <c r="AC75" i="20" s="1"/>
  <c r="Q103" i="16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F11" i="26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F67" i="26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F7" i="26"/>
  <c r="S53" i="16"/>
  <c r="AF53" i="16"/>
  <c r="Q79" i="16"/>
  <c r="AD79" i="16"/>
  <c r="AC51" i="20" s="1"/>
  <c r="R52" i="16"/>
  <c r="AE52" i="16"/>
  <c r="S71" i="16"/>
  <c r="AF71" i="16"/>
  <c r="V38" i="16"/>
  <c r="Q40" i="16"/>
  <c r="F13" i="26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F55" i="26"/>
  <c r="N103" i="26" s="1"/>
  <c r="R80" i="16"/>
  <c r="AE80" i="16"/>
  <c r="U63" i="16"/>
  <c r="AH63" i="16"/>
  <c r="U46" i="16"/>
  <c r="AH46" i="16"/>
  <c r="AD44" i="16"/>
  <c r="AC16" i="20" s="1"/>
  <c r="Q44" i="16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AD113" i="16"/>
  <c r="AC85" i="20" s="1"/>
  <c r="R73" i="16"/>
  <c r="AE73" i="16"/>
  <c r="AE86" i="16"/>
  <c r="R86" i="16"/>
  <c r="W60" i="16"/>
  <c r="AJ60" i="16"/>
  <c r="Q67" i="16"/>
  <c r="AD67" i="16"/>
  <c r="AC39" i="20" s="1"/>
  <c r="F40" i="26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F54" i="26"/>
  <c r="Q90" i="16"/>
  <c r="AD90" i="16"/>
  <c r="AC62" i="20" s="1"/>
  <c r="F63" i="26"/>
  <c r="AD88" i="16"/>
  <c r="AC60" i="20" s="1"/>
  <c r="Q88" i="16"/>
  <c r="Q55" i="16"/>
  <c r="AD55" i="16"/>
  <c r="AC27" i="20" s="1"/>
  <c r="F28" i="26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F53" i="26"/>
  <c r="V63" i="16"/>
  <c r="AI63" i="16"/>
  <c r="S91" i="16"/>
  <c r="AF91" i="16"/>
  <c r="X46" i="16"/>
  <c r="AK46" i="16"/>
  <c r="AE44" i="16"/>
  <c r="R44" i="16"/>
  <c r="Q89" i="16"/>
  <c r="AD89" i="16"/>
  <c r="AC61" i="20" s="1"/>
  <c r="F62" i="26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AD86" i="16"/>
  <c r="AC58" i="20" s="1"/>
  <c r="Q86" i="16"/>
  <c r="F59" i="26"/>
  <c r="Y60" i="16"/>
  <c r="AL60" i="16"/>
  <c r="Z67" i="16"/>
  <c r="AM67" i="16"/>
  <c r="Q104" i="16"/>
  <c r="AD104" i="16"/>
  <c r="AC76" i="20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F47" i="26"/>
  <c r="Z56" i="16"/>
  <c r="AM56" i="16"/>
  <c r="Q35" i="16"/>
  <c r="Q66" i="16"/>
  <c r="AD66" i="16"/>
  <c r="AC38" i="20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F15" i="26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F48" i="26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F57" i="26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R76" i="16"/>
  <c r="AE76" i="16"/>
  <c r="AK52" i="16"/>
  <c r="X52" i="16"/>
  <c r="Q78" i="16"/>
  <c r="AD78" i="16"/>
  <c r="AC50" i="20" s="1"/>
  <c r="F51" i="26"/>
  <c r="X40" i="16"/>
  <c r="Q68" i="16"/>
  <c r="AD68" i="16"/>
  <c r="AC40" i="20" s="1"/>
  <c r="F41" i="26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Q61" i="16"/>
  <c r="AD61" i="16"/>
  <c r="AC33" i="20" s="1"/>
  <c r="F34" i="26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F36" i="26"/>
  <c r="X91" i="16"/>
  <c r="AK91" i="16"/>
  <c r="V50" i="16"/>
  <c r="AI50" i="16"/>
  <c r="W89" i="16"/>
  <c r="AJ89" i="16"/>
  <c r="Q98" i="16"/>
  <c r="AD98" i="16"/>
  <c r="AC70" i="20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F16" i="26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T95" i="16"/>
  <c r="AG95" i="16"/>
  <c r="AG107" i="16"/>
  <c r="AD87" i="16"/>
  <c r="AC59" i="20" s="1"/>
  <c r="Q87" i="16"/>
  <c r="R47" i="16"/>
  <c r="AE47" i="16"/>
  <c r="AL66" i="16"/>
  <c r="Y66" i="16"/>
  <c r="R48" i="16"/>
  <c r="AE48" i="16"/>
  <c r="Q64" i="16"/>
  <c r="AD64" i="16"/>
  <c r="AC36" i="20" s="1"/>
  <c r="F37" i="26"/>
  <c r="X84" i="16"/>
  <c r="AK84" i="16"/>
  <c r="Q49" i="16"/>
  <c r="AD49" i="16"/>
  <c r="AC21" i="20" s="1"/>
  <c r="F22" i="26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F69" i="26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F31" i="26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F30" i="26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AU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N53" i="5" a="1"/>
  <c r="N53" i="5" s="1"/>
  <c r="AU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AU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AU72" i="5" s="1"/>
  <c r="F63" i="5" a="1"/>
  <c r="F63" i="5" s="1"/>
  <c r="E63" i="5" a="1"/>
  <c r="E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E25" i="29" a="1"/>
  <c r="D25" i="29" a="1"/>
  <c r="AV53" i="15" l="1"/>
  <c r="AV130" i="15"/>
  <c r="AV55" i="15"/>
  <c r="AV47" i="15"/>
  <c r="AV33" i="15"/>
  <c r="AW130" i="17"/>
  <c r="BD130" i="17"/>
  <c r="BF130" i="17" s="1"/>
  <c r="AV90" i="15"/>
  <c r="AV59" i="15"/>
  <c r="AV78" i="15"/>
  <c r="AV83" i="16"/>
  <c r="AZ62" i="17"/>
  <c r="BB62" i="17" s="1"/>
  <c r="AV57" i="16"/>
  <c r="AZ92" i="17"/>
  <c r="BB92" i="17" s="1"/>
  <c r="AV46" i="16"/>
  <c r="AV38" i="15"/>
  <c r="AV103" i="15"/>
  <c r="AV58" i="15"/>
  <c r="AV101" i="15"/>
  <c r="AV80" i="15"/>
  <c r="AV70" i="15"/>
  <c r="AZ53" i="17"/>
  <c r="AV105" i="15"/>
  <c r="AV60" i="17"/>
  <c r="AV93" i="15"/>
  <c r="AV92" i="15"/>
  <c r="AV84" i="15"/>
  <c r="AV57" i="15"/>
  <c r="AV75" i="15"/>
  <c r="AV60" i="15"/>
  <c r="AV99" i="15"/>
  <c r="AV74" i="15"/>
  <c r="AV116" i="15"/>
  <c r="AV83" i="15"/>
  <c r="AZ78" i="17"/>
  <c r="BB64" i="17"/>
  <c r="S72" i="26"/>
  <c r="V73" i="33" s="1"/>
  <c r="AZ54" i="17"/>
  <c r="BB54" i="17" s="1"/>
  <c r="AV100" i="15"/>
  <c r="AV104" i="15"/>
  <c r="AV76" i="15"/>
  <c r="AV45" i="15"/>
  <c r="AV97" i="15"/>
  <c r="AV81" i="15"/>
  <c r="AV126" i="15"/>
  <c r="AV89" i="15"/>
  <c r="AV87" i="15"/>
  <c r="AZ45" i="17"/>
  <c r="BB45" i="17" s="1"/>
  <c r="AZ40" i="17"/>
  <c r="BB40" i="17" s="1"/>
  <c r="BB59" i="17"/>
  <c r="AV50" i="15"/>
  <c r="AV35" i="17"/>
  <c r="AV96" i="15"/>
  <c r="AZ74" i="17"/>
  <c r="BB74" i="17" s="1"/>
  <c r="AV91" i="15"/>
  <c r="AV34" i="15"/>
  <c r="AV104" i="16"/>
  <c r="AV35" i="16"/>
  <c r="AV79" i="15"/>
  <c r="AV88" i="16"/>
  <c r="AZ42" i="17"/>
  <c r="BB42" i="17" s="1"/>
  <c r="AZ87" i="17"/>
  <c r="BB87" i="17" s="1"/>
  <c r="AV52" i="16"/>
  <c r="AV39" i="15"/>
  <c r="AV129" i="15"/>
  <c r="AV96" i="17"/>
  <c r="AZ36" i="17"/>
  <c r="AV54" i="16"/>
  <c r="AV130" i="16"/>
  <c r="AZ100" i="17"/>
  <c r="AV119" i="15"/>
  <c r="AV35" i="15"/>
  <c r="BB43" i="17"/>
  <c r="AZ130" i="17"/>
  <c r="BB130" i="17" s="1"/>
  <c r="AV130" i="17"/>
  <c r="AV117" i="15"/>
  <c r="AV37" i="15"/>
  <c r="AV69" i="15"/>
  <c r="AW103" i="17"/>
  <c r="AT51" i="5"/>
  <c r="O51" i="5" a="1"/>
  <c r="O51" i="5" s="1"/>
  <c r="AT40" i="14"/>
  <c r="O40" i="14" a="1"/>
  <c r="O40" i="14" s="1"/>
  <c r="AT48" i="5"/>
  <c r="O48" i="5" a="1"/>
  <c r="O48" i="5" s="1"/>
  <c r="AT98" i="5"/>
  <c r="O98" i="5" a="1"/>
  <c r="O98" i="5" s="1"/>
  <c r="AT93" i="5"/>
  <c r="AV93" i="5" s="1"/>
  <c r="O93" i="5" a="1"/>
  <c r="O93" i="5" s="1"/>
  <c r="AT60" i="14"/>
  <c r="O60" i="14" a="1"/>
  <c r="O60" i="14" s="1"/>
  <c r="AT42" i="14"/>
  <c r="O42" i="14" a="1"/>
  <c r="O42" i="14" s="1"/>
  <c r="AZ57" i="17"/>
  <c r="BB57" i="17" s="1"/>
  <c r="AT71" i="5"/>
  <c r="AV71" i="5" s="1"/>
  <c r="O71" i="5" a="1"/>
  <c r="O71" i="5" s="1"/>
  <c r="AT36" i="5"/>
  <c r="O36" i="5" a="1"/>
  <c r="O36" i="5" s="1"/>
  <c r="AT46" i="5"/>
  <c r="O46" i="5" a="1"/>
  <c r="O46" i="5" s="1"/>
  <c r="AT34" i="5"/>
  <c r="O34" i="5" a="1"/>
  <c r="O34" i="5" s="1"/>
  <c r="AT102" i="5"/>
  <c r="O102" i="5" a="1"/>
  <c r="O102" i="5" s="1"/>
  <c r="AT41" i="14"/>
  <c r="O41" i="14" a="1"/>
  <c r="O41" i="14" s="1"/>
  <c r="D14" i="26" s="1"/>
  <c r="AT80" i="14"/>
  <c r="O80" i="14" a="1"/>
  <c r="O80" i="14" s="1"/>
  <c r="D53" i="26" s="1"/>
  <c r="AT86" i="14"/>
  <c r="O86" i="14" a="1"/>
  <c r="O86" i="14" s="1"/>
  <c r="D59" i="26" s="1"/>
  <c r="AT84" i="14"/>
  <c r="O84" i="14" a="1"/>
  <c r="O84" i="14" s="1"/>
  <c r="AT71" i="14"/>
  <c r="O71" i="14" a="1"/>
  <c r="O71" i="14" s="1"/>
  <c r="AT68" i="14"/>
  <c r="O68" i="14" a="1"/>
  <c r="O68" i="14" s="1"/>
  <c r="AT46" i="14"/>
  <c r="O46" i="14" a="1"/>
  <c r="O46" i="14" s="1"/>
  <c r="D19" i="26" s="1"/>
  <c r="AT52" i="14"/>
  <c r="O52" i="14" a="1"/>
  <c r="O52" i="14" s="1"/>
  <c r="D25" i="26" s="1"/>
  <c r="AT81" i="14"/>
  <c r="O81" i="14" a="1"/>
  <c r="O81" i="14" s="1"/>
  <c r="D54" i="26" s="1"/>
  <c r="S35" i="26"/>
  <c r="V36" i="33" s="1"/>
  <c r="AV121" i="15"/>
  <c r="AV85" i="15"/>
  <c r="AV56" i="15"/>
  <c r="AV36" i="15"/>
  <c r="AV128" i="15"/>
  <c r="AZ77" i="17"/>
  <c r="BB77" i="17" s="1"/>
  <c r="BB75" i="17"/>
  <c r="AT76" i="5"/>
  <c r="O76" i="5" a="1"/>
  <c r="O76" i="5" s="1"/>
  <c r="AT89" i="5"/>
  <c r="O89" i="5" a="1"/>
  <c r="O89" i="5" s="1"/>
  <c r="AT90" i="14"/>
  <c r="O90" i="14" a="1"/>
  <c r="O90" i="14" s="1"/>
  <c r="D63" i="26" s="1"/>
  <c r="AT54" i="14"/>
  <c r="O54" i="14" a="1"/>
  <c r="O54" i="14" s="1"/>
  <c r="D27" i="26" s="1"/>
  <c r="AT38" i="14"/>
  <c r="O38" i="14" a="1"/>
  <c r="O38" i="14" s="1"/>
  <c r="D11" i="26" s="1"/>
  <c r="AT91" i="14"/>
  <c r="O91" i="14" a="1"/>
  <c r="O91" i="14" s="1"/>
  <c r="D64" i="26" s="1"/>
  <c r="AV63" i="15"/>
  <c r="AV118" i="15"/>
  <c r="AV72" i="17"/>
  <c r="AV40" i="15"/>
  <c r="AV98" i="15"/>
  <c r="AV52" i="15"/>
  <c r="AV76" i="17"/>
  <c r="AZ99" i="17"/>
  <c r="BB34" i="17"/>
  <c r="AZ103" i="17"/>
  <c r="BB103" i="17" s="1"/>
  <c r="AT56" i="5"/>
  <c r="AV56" i="5" s="1"/>
  <c r="O56" i="5" a="1"/>
  <c r="O56" i="5" s="1"/>
  <c r="AT65" i="5"/>
  <c r="AV65" i="5" s="1"/>
  <c r="O65" i="5" a="1"/>
  <c r="O65" i="5" s="1"/>
  <c r="AT95" i="5"/>
  <c r="AV95" i="5" s="1"/>
  <c r="O95" i="5" a="1"/>
  <c r="O95" i="5" s="1"/>
  <c r="AT43" i="14"/>
  <c r="O43" i="14" a="1"/>
  <c r="O43" i="14" s="1"/>
  <c r="AT64" i="14"/>
  <c r="O64" i="14" a="1"/>
  <c r="O64" i="14" s="1"/>
  <c r="AV67" i="15"/>
  <c r="AV120" i="15"/>
  <c r="AV42" i="17"/>
  <c r="AV102" i="15"/>
  <c r="AZ71" i="17"/>
  <c r="AZ51" i="17"/>
  <c r="BB51" i="17" s="1"/>
  <c r="AZ69" i="17"/>
  <c r="BB69" i="17" s="1"/>
  <c r="AT54" i="5"/>
  <c r="AV54" i="5" s="1"/>
  <c r="O54" i="5" a="1"/>
  <c r="O54" i="5" s="1"/>
  <c r="AT49" i="14"/>
  <c r="O49" i="14" a="1"/>
  <c r="O49" i="14" s="1"/>
  <c r="D22" i="26" s="1"/>
  <c r="AT67" i="5"/>
  <c r="AV67" i="5" s="1"/>
  <c r="O67" i="5" a="1"/>
  <c r="O67" i="5" s="1"/>
  <c r="AT39" i="14"/>
  <c r="O39" i="14" a="1"/>
  <c r="O39" i="14" s="1"/>
  <c r="AV95" i="15"/>
  <c r="AV123" i="15"/>
  <c r="AV88" i="15"/>
  <c r="AT50" i="5"/>
  <c r="O50" i="5" a="1"/>
  <c r="O50" i="5" s="1"/>
  <c r="AT78" i="14"/>
  <c r="O78" i="14" a="1"/>
  <c r="O78" i="14" s="1"/>
  <c r="D51" i="26" s="1"/>
  <c r="AT73" i="5"/>
  <c r="AV73" i="5" s="1"/>
  <c r="O73" i="5" a="1"/>
  <c r="O73" i="5" s="1"/>
  <c r="AT45" i="5"/>
  <c r="AV45" i="5" s="1"/>
  <c r="O45" i="5" a="1"/>
  <c r="O45" i="5" s="1"/>
  <c r="O82" i="5" a="1"/>
  <c r="O82" i="5" s="1"/>
  <c r="AT42" i="5"/>
  <c r="O42" i="5" a="1"/>
  <c r="O42" i="5" s="1"/>
  <c r="AT93" i="14"/>
  <c r="O93" i="14" a="1"/>
  <c r="O93" i="14" s="1"/>
  <c r="AV66" i="15"/>
  <c r="AT40" i="5"/>
  <c r="O40" i="5" a="1"/>
  <c r="O40" i="5" s="1"/>
  <c r="AT58" i="5"/>
  <c r="O58" i="5" a="1"/>
  <c r="O58" i="5" s="1"/>
  <c r="AT45" i="14"/>
  <c r="O45" i="14" a="1"/>
  <c r="O45" i="14" s="1"/>
  <c r="D18" i="26" s="1"/>
  <c r="AT97" i="14"/>
  <c r="O97" i="14" a="1"/>
  <c r="O97" i="14" s="1"/>
  <c r="D70" i="26" s="1"/>
  <c r="AT36" i="14"/>
  <c r="O36" i="14" a="1"/>
  <c r="O36" i="14" s="1"/>
  <c r="D9" i="26" s="1"/>
  <c r="AV127" i="15"/>
  <c r="AT49" i="5"/>
  <c r="AV49" i="5" s="1"/>
  <c r="O49" i="5" a="1"/>
  <c r="O49" i="5" s="1"/>
  <c r="AV112" i="15"/>
  <c r="AV41" i="17"/>
  <c r="AV42" i="15"/>
  <c r="AT94" i="5"/>
  <c r="O94" i="5" a="1"/>
  <c r="O94" i="5" s="1"/>
  <c r="AT91" i="5"/>
  <c r="O91" i="5" a="1"/>
  <c r="O91" i="5" s="1"/>
  <c r="AT39" i="5"/>
  <c r="O39" i="5" a="1"/>
  <c r="O39" i="5" s="1"/>
  <c r="AT86" i="5"/>
  <c r="AV86" i="5" s="1"/>
  <c r="O86" i="5" a="1"/>
  <c r="O86" i="5" s="1"/>
  <c r="O82" i="14" a="1"/>
  <c r="O82" i="14" s="1"/>
  <c r="D55" i="26" s="1"/>
  <c r="L103" i="26" s="1"/>
  <c r="AT55" i="14"/>
  <c r="O55" i="14" a="1"/>
  <c r="O55" i="14" s="1"/>
  <c r="S70" i="26"/>
  <c r="V71" i="33" s="1"/>
  <c r="AT32" i="14"/>
  <c r="AV46" i="14" s="1"/>
  <c r="O32" i="14" a="1"/>
  <c r="O32" i="14" s="1"/>
  <c r="AV107" i="15"/>
  <c r="AV124" i="15"/>
  <c r="AZ91" i="17"/>
  <c r="AT41" i="5"/>
  <c r="O41" i="5" a="1"/>
  <c r="O41" i="5" s="1"/>
  <c r="AT95" i="14"/>
  <c r="O95" i="14" a="1"/>
  <c r="O95" i="14" s="1"/>
  <c r="AT64" i="5"/>
  <c r="AV64" i="5" s="1"/>
  <c r="O64" i="5" a="1"/>
  <c r="O64" i="5" s="1"/>
  <c r="AW104" i="15"/>
  <c r="AZ49" i="17"/>
  <c r="BB49" i="17" s="1"/>
  <c r="AZ58" i="17"/>
  <c r="BB58" i="17" s="1"/>
  <c r="AT101" i="5"/>
  <c r="AV101" i="5" s="1"/>
  <c r="O101" i="5" a="1"/>
  <c r="O101" i="5" s="1"/>
  <c r="AT96" i="5"/>
  <c r="AV96" i="5" s="1"/>
  <c r="O96" i="5" a="1"/>
  <c r="O96" i="5" s="1"/>
  <c r="AT104" i="5"/>
  <c r="O104" i="5" a="1"/>
  <c r="O104" i="5" s="1"/>
  <c r="AT52" i="5"/>
  <c r="O52" i="5" a="1"/>
  <c r="O52" i="5" s="1"/>
  <c r="AT80" i="5"/>
  <c r="O80" i="5" a="1"/>
  <c r="O80" i="5" s="1"/>
  <c r="AT87" i="14"/>
  <c r="O87" i="14" a="1"/>
  <c r="O87" i="14" s="1"/>
  <c r="D60" i="26" s="1"/>
  <c r="AT83" i="14"/>
  <c r="O83" i="14" a="1"/>
  <c r="O83" i="14" s="1"/>
  <c r="D56" i="26" s="1"/>
  <c r="AT72" i="14"/>
  <c r="O72" i="14" a="1"/>
  <c r="O72" i="14" s="1"/>
  <c r="D45" i="26" s="1"/>
  <c r="AT103" i="14"/>
  <c r="O103" i="14" a="1"/>
  <c r="O103" i="14" s="1"/>
  <c r="D76" i="26" s="1"/>
  <c r="AT104" i="14"/>
  <c r="AV104" i="14" s="1"/>
  <c r="O104" i="14" a="1"/>
  <c r="O104" i="14" s="1"/>
  <c r="AT63" i="14"/>
  <c r="O63" i="14" a="1"/>
  <c r="O63" i="14" s="1"/>
  <c r="AV111" i="15"/>
  <c r="AV108" i="15"/>
  <c r="AV94" i="15"/>
  <c r="AV54" i="17"/>
  <c r="BB66" i="17"/>
  <c r="AZ48" i="17"/>
  <c r="BB48" i="17" s="1"/>
  <c r="AT68" i="5"/>
  <c r="AV68" i="5" s="1"/>
  <c r="O68" i="5" a="1"/>
  <c r="O68" i="5" s="1"/>
  <c r="AT34" i="14"/>
  <c r="O34" i="14" a="1"/>
  <c r="O34" i="14" s="1"/>
  <c r="D7" i="26" s="1"/>
  <c r="AT60" i="5"/>
  <c r="AV60" i="5" s="1"/>
  <c r="O60" i="5" a="1"/>
  <c r="O60" i="5" s="1"/>
  <c r="AT58" i="14"/>
  <c r="AV58" i="14" s="1"/>
  <c r="O58" i="14" a="1"/>
  <c r="O58" i="14" s="1"/>
  <c r="AT100" i="14"/>
  <c r="O100" i="14" a="1"/>
  <c r="O100" i="14" s="1"/>
  <c r="AT103" i="5"/>
  <c r="O103" i="5" a="1"/>
  <c r="O103" i="5" s="1"/>
  <c r="AT74" i="5"/>
  <c r="O74" i="5" a="1"/>
  <c r="O74" i="5" s="1"/>
  <c r="AT84" i="5"/>
  <c r="O84" i="5" a="1"/>
  <c r="O84" i="5" s="1"/>
  <c r="AT94" i="14"/>
  <c r="O94" i="14" a="1"/>
  <c r="O94" i="14" s="1"/>
  <c r="D67" i="26" s="1"/>
  <c r="AT102" i="14"/>
  <c r="O102" i="14" a="1"/>
  <c r="O102" i="14" s="1"/>
  <c r="D75" i="26" s="1"/>
  <c r="AV114" i="15"/>
  <c r="AV71" i="15"/>
  <c r="AT43" i="5"/>
  <c r="AV43" i="5" s="1"/>
  <c r="O43" i="5" a="1"/>
  <c r="O43" i="5" s="1"/>
  <c r="AT97" i="5"/>
  <c r="O97" i="5" a="1"/>
  <c r="O97" i="5" s="1"/>
  <c r="AT47" i="5"/>
  <c r="O47" i="5" a="1"/>
  <c r="O47" i="5" s="1"/>
  <c r="AV125" i="15"/>
  <c r="AV41" i="15"/>
  <c r="AT57" i="14"/>
  <c r="O57" i="14" a="1"/>
  <c r="O57" i="14" s="1"/>
  <c r="D30" i="26" s="1"/>
  <c r="AV122" i="15"/>
  <c r="AV48" i="15"/>
  <c r="AT63" i="5"/>
  <c r="AV63" i="5" s="1"/>
  <c r="O63" i="5" a="1"/>
  <c r="O63" i="5" s="1"/>
  <c r="AT100" i="5"/>
  <c r="AV100" i="5" s="1"/>
  <c r="O100" i="5" a="1"/>
  <c r="O100" i="5" s="1"/>
  <c r="AT87" i="5"/>
  <c r="AV87" i="5" s="1"/>
  <c r="O87" i="5" a="1"/>
  <c r="O87" i="5" s="1"/>
  <c r="AT99" i="5"/>
  <c r="O99" i="5" a="1"/>
  <c r="O99" i="5" s="1"/>
  <c r="AT33" i="5"/>
  <c r="O33" i="5" a="1"/>
  <c r="O33" i="5" s="1"/>
  <c r="AT73" i="14"/>
  <c r="O73" i="14" a="1"/>
  <c r="O73" i="14" s="1"/>
  <c r="D46" i="26" s="1"/>
  <c r="AT62" i="14"/>
  <c r="O62" i="14" a="1"/>
  <c r="O62" i="14" s="1"/>
  <c r="D35" i="26" s="1"/>
  <c r="AT79" i="14"/>
  <c r="O79" i="14" a="1"/>
  <c r="O79" i="14" s="1"/>
  <c r="D52" i="26" s="1"/>
  <c r="AT76" i="14"/>
  <c r="O76" i="14" a="1"/>
  <c r="O76" i="14" s="1"/>
  <c r="AT67" i="14"/>
  <c r="O67" i="14" a="1"/>
  <c r="O67" i="14" s="1"/>
  <c r="D40" i="26" s="1"/>
  <c r="AT53" i="14"/>
  <c r="AV53" i="14" s="1"/>
  <c r="O53" i="14" a="1"/>
  <c r="O53" i="14" s="1"/>
  <c r="AT77" i="14"/>
  <c r="O77" i="14" a="1"/>
  <c r="O77" i="14" s="1"/>
  <c r="AT70" i="14"/>
  <c r="O70" i="14" a="1"/>
  <c r="O70" i="14" s="1"/>
  <c r="AV110" i="15"/>
  <c r="AV46" i="15"/>
  <c r="BB85" i="17"/>
  <c r="AT72" i="5"/>
  <c r="O72" i="5" a="1"/>
  <c r="O72" i="5" s="1"/>
  <c r="AT37" i="14"/>
  <c r="O37" i="14" a="1"/>
  <c r="O37" i="14" s="1"/>
  <c r="D10" i="26" s="1"/>
  <c r="AT50" i="14"/>
  <c r="O50" i="14" a="1"/>
  <c r="O50" i="14" s="1"/>
  <c r="D23" i="26" s="1"/>
  <c r="AT35" i="5"/>
  <c r="AV35" i="5" s="1"/>
  <c r="O35" i="5" a="1"/>
  <c r="O35" i="5" s="1"/>
  <c r="AT88" i="14"/>
  <c r="O88" i="14" a="1"/>
  <c r="O88" i="14" s="1"/>
  <c r="AV62" i="15"/>
  <c r="AV64" i="15"/>
  <c r="AT44" i="5"/>
  <c r="O44" i="5" a="1"/>
  <c r="O44" i="5" s="1"/>
  <c r="AT79" i="5"/>
  <c r="O79" i="5" a="1"/>
  <c r="O79" i="5" s="1"/>
  <c r="AT53" i="5"/>
  <c r="AV53" i="5" s="1"/>
  <c r="O53" i="5" a="1"/>
  <c r="O53" i="5" s="1"/>
  <c r="AT101" i="14"/>
  <c r="O101" i="14" a="1"/>
  <c r="O101" i="14" s="1"/>
  <c r="D74" i="26" s="1"/>
  <c r="AT75" i="14"/>
  <c r="O75" i="14" a="1"/>
  <c r="O75" i="14" s="1"/>
  <c r="D48" i="26" s="1"/>
  <c r="AT61" i="14"/>
  <c r="O61" i="14" a="1"/>
  <c r="O61" i="14" s="1"/>
  <c r="D34" i="26" s="1"/>
  <c r="AV65" i="15"/>
  <c r="AT78" i="5"/>
  <c r="O78" i="5" a="1"/>
  <c r="O78" i="5" s="1"/>
  <c r="AT66" i="14"/>
  <c r="O66" i="14" a="1"/>
  <c r="O66" i="14" s="1"/>
  <c r="AT56" i="14"/>
  <c r="O56" i="14" a="1"/>
  <c r="O56" i="14" s="1"/>
  <c r="AV73" i="15"/>
  <c r="AT75" i="5"/>
  <c r="AV75" i="5" s="1"/>
  <c r="O75" i="5" a="1"/>
  <c r="O75" i="5" s="1"/>
  <c r="AT92" i="5"/>
  <c r="AV92" i="5" s="1"/>
  <c r="O92" i="5" a="1"/>
  <c r="O92" i="5" s="1"/>
  <c r="AV115" i="15"/>
  <c r="AT69" i="5"/>
  <c r="AV69" i="5" s="1"/>
  <c r="O69" i="5" a="1"/>
  <c r="O69" i="5" s="1"/>
  <c r="AT61" i="5"/>
  <c r="AV61" i="5" s="1"/>
  <c r="O61" i="5" a="1"/>
  <c r="O61" i="5" s="1"/>
  <c r="AT70" i="5"/>
  <c r="O70" i="5" a="1"/>
  <c r="O70" i="5" s="1"/>
  <c r="AT88" i="5"/>
  <c r="O88" i="5" a="1"/>
  <c r="O88" i="5" s="1"/>
  <c r="AT57" i="5"/>
  <c r="O57" i="5" a="1"/>
  <c r="O57" i="5" s="1"/>
  <c r="AT48" i="14"/>
  <c r="O48" i="14" a="1"/>
  <c r="O48" i="14" s="1"/>
  <c r="D21" i="26" s="1"/>
  <c r="AT69" i="14"/>
  <c r="O69" i="14" a="1"/>
  <c r="O69" i="14" s="1"/>
  <c r="D42" i="26" s="1"/>
  <c r="AT33" i="14"/>
  <c r="O33" i="14" a="1"/>
  <c r="O33" i="14" s="1"/>
  <c r="AT96" i="14"/>
  <c r="O96" i="14" a="1"/>
  <c r="O96" i="14" s="1"/>
  <c r="D69" i="26" s="1"/>
  <c r="AT74" i="14"/>
  <c r="O74" i="14" a="1"/>
  <c r="O74" i="14" s="1"/>
  <c r="AT59" i="14"/>
  <c r="O59" i="14" a="1"/>
  <c r="O59" i="14" s="1"/>
  <c r="AT98" i="14"/>
  <c r="O98" i="14" a="1"/>
  <c r="O98" i="14" s="1"/>
  <c r="AV109" i="15"/>
  <c r="AV74" i="17"/>
  <c r="AT37" i="5"/>
  <c r="AV37" i="5" s="1"/>
  <c r="O37" i="5" a="1"/>
  <c r="O37" i="5" s="1"/>
  <c r="AT55" i="5"/>
  <c r="AV55" i="5" s="1"/>
  <c r="O55" i="5" a="1"/>
  <c r="O55" i="5" s="1"/>
  <c r="AT47" i="14"/>
  <c r="O47" i="14" a="1"/>
  <c r="O47" i="14" s="1"/>
  <c r="D20" i="26" s="1"/>
  <c r="AT99" i="14"/>
  <c r="O99" i="14" a="1"/>
  <c r="O99" i="14" s="1"/>
  <c r="AT77" i="5"/>
  <c r="O77" i="5" a="1"/>
  <c r="O77" i="5" s="1"/>
  <c r="AT35" i="14"/>
  <c r="O35" i="14" a="1"/>
  <c r="O35" i="14" s="1"/>
  <c r="D8" i="26" s="1"/>
  <c r="AT85" i="5"/>
  <c r="O85" i="5" a="1"/>
  <c r="O85" i="5" s="1"/>
  <c r="AT81" i="5"/>
  <c r="AV81" i="5" s="1"/>
  <c r="O81" i="5" a="1"/>
  <c r="O81" i="5" s="1"/>
  <c r="AT65" i="14"/>
  <c r="O65" i="14" a="1"/>
  <c r="O65" i="14" s="1"/>
  <c r="D38" i="26" s="1"/>
  <c r="AV113" i="15"/>
  <c r="AT59" i="5"/>
  <c r="AV59" i="5" s="1"/>
  <c r="O59" i="5" a="1"/>
  <c r="O59" i="5" s="1"/>
  <c r="AV77" i="15"/>
  <c r="AT38" i="5"/>
  <c r="O38" i="5" a="1"/>
  <c r="O38" i="5" s="1"/>
  <c r="AT85" i="14"/>
  <c r="O85" i="14" a="1"/>
  <c r="O85" i="14" s="1"/>
  <c r="AT62" i="5"/>
  <c r="O62" i="5" a="1"/>
  <c r="O62" i="5" s="1"/>
  <c r="AT32" i="5"/>
  <c r="O32" i="5" a="1"/>
  <c r="O32" i="5" s="1"/>
  <c r="AT90" i="5"/>
  <c r="O90" i="5" a="1"/>
  <c r="O90" i="5" s="1"/>
  <c r="AT83" i="5"/>
  <c r="AV83" i="5" s="1"/>
  <c r="O83" i="5" a="1"/>
  <c r="O83" i="5" s="1"/>
  <c r="AT66" i="5"/>
  <c r="AV66" i="5" s="1"/>
  <c r="O66" i="5" a="1"/>
  <c r="O66" i="5" s="1"/>
  <c r="AT51" i="14"/>
  <c r="O51" i="14" a="1"/>
  <c r="O51" i="14" s="1"/>
  <c r="D24" i="26" s="1"/>
  <c r="AT44" i="14"/>
  <c r="O44" i="14" a="1"/>
  <c r="O44" i="14" s="1"/>
  <c r="AT89" i="14"/>
  <c r="O89" i="14" a="1"/>
  <c r="O89" i="14" s="1"/>
  <c r="AT92" i="14"/>
  <c r="O92" i="14" a="1"/>
  <c r="O92" i="14" s="1"/>
  <c r="AV106" i="15"/>
  <c r="AV62" i="17"/>
  <c r="BB33" i="17"/>
  <c r="BB72" i="17"/>
  <c r="BB109" i="17"/>
  <c r="BB71" i="17"/>
  <c r="BB83" i="17"/>
  <c r="BB78" i="17"/>
  <c r="BB46" i="17"/>
  <c r="BB80" i="17"/>
  <c r="BB70" i="17"/>
  <c r="BB84" i="17"/>
  <c r="BB112" i="17"/>
  <c r="BB127" i="17"/>
  <c r="BB86" i="17"/>
  <c r="BB114" i="17"/>
  <c r="BB122" i="17"/>
  <c r="BB91" i="17"/>
  <c r="BB81" i="17"/>
  <c r="BB97" i="17"/>
  <c r="BB117" i="17"/>
  <c r="BB126" i="17"/>
  <c r="BB96" i="17"/>
  <c r="BB115" i="17"/>
  <c r="BB124" i="17"/>
  <c r="BB52" i="17"/>
  <c r="BB116" i="17"/>
  <c r="BB125" i="17"/>
  <c r="BB93" i="17"/>
  <c r="BB119" i="17"/>
  <c r="BB38" i="17"/>
  <c r="BB99" i="17"/>
  <c r="BB68" i="17"/>
  <c r="BB108" i="17"/>
  <c r="BB123" i="17"/>
  <c r="BB110" i="17"/>
  <c r="BB35" i="17"/>
  <c r="BB100" i="17"/>
  <c r="BB79" i="17"/>
  <c r="BB41" i="17"/>
  <c r="BB111" i="17"/>
  <c r="BB129" i="17"/>
  <c r="BD86" i="17"/>
  <c r="AZ82" i="17"/>
  <c r="BB82" i="17" s="1"/>
  <c r="BB44" i="17"/>
  <c r="BB76" i="17"/>
  <c r="BB36" i="17"/>
  <c r="BB67" i="17"/>
  <c r="BB90" i="17"/>
  <c r="BB107" i="17"/>
  <c r="BB106" i="17"/>
  <c r="BB73" i="17"/>
  <c r="BB121" i="17"/>
  <c r="BB56" i="17"/>
  <c r="AW91" i="17"/>
  <c r="BB61" i="17"/>
  <c r="BB118" i="17"/>
  <c r="BB94" i="17"/>
  <c r="BB102" i="17"/>
  <c r="BB39" i="17"/>
  <c r="BB101" i="17"/>
  <c r="BB95" i="17"/>
  <c r="BB113" i="17"/>
  <c r="BB120" i="17"/>
  <c r="BB53" i="17"/>
  <c r="BB50" i="17"/>
  <c r="BB88" i="17"/>
  <c r="BB104" i="17"/>
  <c r="BB105" i="17"/>
  <c r="BB128" i="17"/>
  <c r="BB98" i="17"/>
  <c r="BD87" i="17"/>
  <c r="BD103" i="17"/>
  <c r="BD100" i="17"/>
  <c r="BD89" i="17"/>
  <c r="BD83" i="17"/>
  <c r="BD92" i="17"/>
  <c r="BD102" i="17"/>
  <c r="BD84" i="17"/>
  <c r="BD91" i="17"/>
  <c r="BD82" i="17"/>
  <c r="BD123" i="17"/>
  <c r="BF123" i="17" s="1"/>
  <c r="BD129" i="17"/>
  <c r="BF129" i="17" s="1"/>
  <c r="AW129" i="17"/>
  <c r="BD125" i="17"/>
  <c r="BF125" i="17" s="1"/>
  <c r="BD124" i="17"/>
  <c r="BF124" i="17" s="1"/>
  <c r="BD127" i="17"/>
  <c r="BF127" i="17" s="1"/>
  <c r="BD128" i="17"/>
  <c r="BF128" i="17" s="1"/>
  <c r="BD126" i="17"/>
  <c r="BF126" i="17" s="1"/>
  <c r="BD122" i="17"/>
  <c r="BF122" i="17" s="1"/>
  <c r="BD120" i="17"/>
  <c r="BF120" i="17" s="1"/>
  <c r="BD121" i="17"/>
  <c r="BF121" i="17" s="1"/>
  <c r="BD119" i="17"/>
  <c r="BF119" i="17" s="1"/>
  <c r="BD118" i="17"/>
  <c r="BF118" i="17" s="1"/>
  <c r="BD106" i="17"/>
  <c r="BD107" i="17"/>
  <c r="BF107" i="17" s="1"/>
  <c r="BD109" i="17"/>
  <c r="BF109" i="17" s="1"/>
  <c r="BD110" i="17"/>
  <c r="BF110" i="17" s="1"/>
  <c r="BD108" i="17"/>
  <c r="BF108" i="17" s="1"/>
  <c r="BD111" i="17"/>
  <c r="BF111" i="17" s="1"/>
  <c r="BD113" i="17"/>
  <c r="BF113" i="17" s="1"/>
  <c r="BD116" i="17"/>
  <c r="BF116" i="17" s="1"/>
  <c r="AW116" i="17"/>
  <c r="BD115" i="17"/>
  <c r="BF115" i="17" s="1"/>
  <c r="BD117" i="17"/>
  <c r="BF117" i="17" s="1"/>
  <c r="BD114" i="17"/>
  <c r="BF114" i="17" s="1"/>
  <c r="BD112" i="17"/>
  <c r="BF112" i="17" s="1"/>
  <c r="BD105" i="17"/>
  <c r="BD104" i="17"/>
  <c r="BD88" i="17"/>
  <c r="BD85" i="17"/>
  <c r="BD95" i="17"/>
  <c r="BD96" i="17"/>
  <c r="BD93" i="17"/>
  <c r="BD97" i="17"/>
  <c r="BD101" i="17"/>
  <c r="BD94" i="17"/>
  <c r="BD99" i="17"/>
  <c r="BD90" i="17"/>
  <c r="BD98" i="17"/>
  <c r="O101" i="26"/>
  <c r="O102" i="26"/>
  <c r="AW84" i="15"/>
  <c r="AW129" i="15"/>
  <c r="AV129" i="5"/>
  <c r="N101" i="26"/>
  <c r="N102" i="26"/>
  <c r="AW100" i="16"/>
  <c r="AW129" i="16"/>
  <c r="AW85" i="17"/>
  <c r="AW103" i="16"/>
  <c r="S68" i="26"/>
  <c r="V69" i="33" s="1"/>
  <c r="AW89" i="16"/>
  <c r="AW93" i="17"/>
  <c r="AW128" i="17"/>
  <c r="BI30" i="35"/>
  <c r="BK30" i="35" s="1"/>
  <c r="AW97" i="17"/>
  <c r="AW96" i="16"/>
  <c r="AW96" i="17"/>
  <c r="AW97" i="15"/>
  <c r="AW128" i="15"/>
  <c r="AW99" i="17"/>
  <c r="AW101" i="16"/>
  <c r="AW128" i="16"/>
  <c r="AW88" i="17"/>
  <c r="AW95" i="16"/>
  <c r="AW103" i="15"/>
  <c r="AW90" i="16"/>
  <c r="AW104" i="16"/>
  <c r="AW100" i="15"/>
  <c r="AV78" i="5"/>
  <c r="AW98" i="15"/>
  <c r="AV72" i="5"/>
  <c r="AW95" i="15"/>
  <c r="AW92" i="15"/>
  <c r="AW90" i="17"/>
  <c r="AW89" i="17"/>
  <c r="AW86" i="17"/>
  <c r="AW93" i="16"/>
  <c r="AW83" i="17"/>
  <c r="AW91" i="15"/>
  <c r="AV77" i="5"/>
  <c r="AW101" i="15"/>
  <c r="D25" i="29"/>
  <c r="E25" i="29"/>
  <c r="AV99" i="5"/>
  <c r="AV33" i="5"/>
  <c r="AV124" i="14"/>
  <c r="AW90" i="15"/>
  <c r="AW86" i="15"/>
  <c r="AW85" i="15"/>
  <c r="AW94" i="15"/>
  <c r="AW84" i="16"/>
  <c r="AV70" i="5"/>
  <c r="AV88" i="5"/>
  <c r="AW102" i="17"/>
  <c r="AV120" i="5"/>
  <c r="AV123" i="5"/>
  <c r="AV122" i="5"/>
  <c r="AV125" i="5"/>
  <c r="AV124" i="5"/>
  <c r="AV126" i="5"/>
  <c r="AV119" i="5"/>
  <c r="AV121" i="5"/>
  <c r="AV117" i="5"/>
  <c r="AV115" i="5"/>
  <c r="AV105" i="5"/>
  <c r="AV114" i="5"/>
  <c r="AV112" i="5"/>
  <c r="AV113" i="5"/>
  <c r="AV111" i="5"/>
  <c r="AV90" i="5"/>
  <c r="AW93" i="15"/>
  <c r="AW91" i="16"/>
  <c r="AV51" i="5"/>
  <c r="AV57" i="5"/>
  <c r="N98" i="26"/>
  <c r="N99" i="26"/>
  <c r="N100" i="26"/>
  <c r="AW97" i="16"/>
  <c r="AW94" i="16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AV36" i="5"/>
  <c r="AV46" i="5"/>
  <c r="AV34" i="5"/>
  <c r="AV102" i="5"/>
  <c r="BJ14" i="35"/>
  <c r="BK14" i="35" s="1"/>
  <c r="AW84" i="17"/>
  <c r="AW87" i="15"/>
  <c r="AW101" i="17"/>
  <c r="AW92" i="16"/>
  <c r="AV104" i="5"/>
  <c r="AV85" i="5"/>
  <c r="AV103" i="5"/>
  <c r="AT82" i="5"/>
  <c r="AV74" i="5"/>
  <c r="AV42" i="5"/>
  <c r="AV84" i="5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W88" i="15"/>
  <c r="AW102" i="15"/>
  <c r="AV50" i="5"/>
  <c r="AV40" i="5"/>
  <c r="AV44" i="5"/>
  <c r="AV79" i="5"/>
  <c r="AV58" i="5"/>
  <c r="AW94" i="17"/>
  <c r="AW98" i="17"/>
  <c r="AW83" i="15"/>
  <c r="AW98" i="16"/>
  <c r="AW92" i="17"/>
  <c r="AW99" i="16"/>
  <c r="AW86" i="16"/>
  <c r="AW99" i="15"/>
  <c r="AW85" i="16"/>
  <c r="O98" i="26"/>
  <c r="O100" i="26"/>
  <c r="O99" i="26"/>
  <c r="AW96" i="15"/>
  <c r="AV94" i="5"/>
  <c r="AV91" i="5"/>
  <c r="AV39" i="5"/>
  <c r="AT82" i="14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BD17" i="20" s="1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BE35" i="20" s="1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BD64" i="20" s="1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BE60" i="20" s="1"/>
  <c r="AG36" i="20"/>
  <c r="AI36" i="20"/>
  <c r="AI67" i="20"/>
  <c r="AG67" i="20"/>
  <c r="AD40" i="20"/>
  <c r="BD40" i="20" s="1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BE86" i="20" s="1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BE26" i="20" s="1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BD68" i="20" s="1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BD22" i="20" s="1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BE24" i="20" s="1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BE78" i="20" s="1"/>
  <c r="AG78" i="20"/>
  <c r="BH29" i="35"/>
  <c r="BL20" i="35"/>
  <c r="BN20" i="35" s="1"/>
  <c r="BM54" i="35"/>
  <c r="BN54" i="35" s="1"/>
  <c r="AH9" i="35"/>
  <c r="BC9" i="35" s="1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65" i="20"/>
  <c r="BD48" i="20"/>
  <c r="BD27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E38" i="26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E54" i="26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E57" i="26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E10" i="26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E73" i="26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E72" i="26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E26" i="26"/>
  <c r="AD92" i="15"/>
  <c r="X64" i="20" s="1"/>
  <c r="Q92" i="15"/>
  <c r="E65" i="26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E24" i="26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E15" i="26"/>
  <c r="AH49" i="15"/>
  <c r="U49" i="15"/>
  <c r="AE56" i="15"/>
  <c r="R56" i="15"/>
  <c r="AJ88" i="15"/>
  <c r="W88" i="15"/>
  <c r="AI70" i="15"/>
  <c r="V70" i="15"/>
  <c r="AD102" i="15"/>
  <c r="X74" i="20" s="1"/>
  <c r="Q102" i="15"/>
  <c r="E75" i="26"/>
  <c r="AD114" i="15"/>
  <c r="X86" i="20" s="1"/>
  <c r="AF91" i="15"/>
  <c r="S91" i="15"/>
  <c r="X55" i="15"/>
  <c r="AK55" i="15"/>
  <c r="Q45" i="15"/>
  <c r="AD45" i="15"/>
  <c r="X17" i="20" s="1"/>
  <c r="E18" i="26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E49" i="26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E34" i="26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E62" i="26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E70" i="26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E28" i="26"/>
  <c r="Z45" i="15"/>
  <c r="AM45" i="15"/>
  <c r="X77" i="15"/>
  <c r="AK77" i="15"/>
  <c r="T84" i="15"/>
  <c r="AG84" i="15"/>
  <c r="Q73" i="15"/>
  <c r="AD73" i="15"/>
  <c r="X45" i="20" s="1"/>
  <c r="E46" i="26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E31" i="26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E44" i="26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E33" i="26"/>
  <c r="Y92" i="15"/>
  <c r="AL92" i="15"/>
  <c r="R74" i="15"/>
  <c r="AE74" i="15"/>
  <c r="V49" i="15"/>
  <c r="AI49" i="15"/>
  <c r="W56" i="15"/>
  <c r="AJ56" i="15"/>
  <c r="Q88" i="15"/>
  <c r="AD88" i="15"/>
  <c r="X60" i="20" s="1"/>
  <c r="E61" i="26"/>
  <c r="Q70" i="15"/>
  <c r="AD70" i="15"/>
  <c r="X42" i="20" s="1"/>
  <c r="E43" i="26"/>
  <c r="AD59" i="15"/>
  <c r="X31" i="20" s="1"/>
  <c r="Q59" i="15"/>
  <c r="E32" i="26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E7" i="26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E6" i="26"/>
  <c r="U40" i="15"/>
  <c r="AD72" i="15"/>
  <c r="X44" i="20" s="1"/>
  <c r="Q72" i="15"/>
  <c r="E45" i="26"/>
  <c r="Q86" i="15"/>
  <c r="AD86" i="15"/>
  <c r="X58" i="20" s="1"/>
  <c r="E59" i="26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E77" i="26"/>
  <c r="AD116" i="15"/>
  <c r="X88" i="20" s="1"/>
  <c r="Q105" i="15"/>
  <c r="AE50" i="15"/>
  <c r="R50" i="15"/>
  <c r="V57" i="15"/>
  <c r="AI57" i="15"/>
  <c r="Q64" i="15"/>
  <c r="AD64" i="15"/>
  <c r="E37" i="26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E22" i="26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E71" i="26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E13" i="26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E23" i="26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E25" i="26"/>
  <c r="V84" i="15"/>
  <c r="AI84" i="15"/>
  <c r="W66" i="15"/>
  <c r="AJ66" i="15"/>
  <c r="AE48" i="15"/>
  <c r="R48" i="15"/>
  <c r="Q80" i="15"/>
  <c r="AD80" i="15"/>
  <c r="X52" i="20" s="1"/>
  <c r="E53" i="26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E74" i="26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E51" i="26"/>
  <c r="Q67" i="15"/>
  <c r="AD67" i="15"/>
  <c r="X39" i="20" s="1"/>
  <c r="E40" i="26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E14" i="26"/>
  <c r="Y48" i="15"/>
  <c r="AL48" i="15"/>
  <c r="Z80" i="15"/>
  <c r="AM80" i="15"/>
  <c r="T94" i="15"/>
  <c r="AG94" i="15"/>
  <c r="AG106" i="15"/>
  <c r="Q83" i="15"/>
  <c r="AD83" i="15"/>
  <c r="X55" i="20" s="1"/>
  <c r="E56" i="26"/>
  <c r="AI47" i="15"/>
  <c r="V47" i="15"/>
  <c r="AD79" i="15"/>
  <c r="X51" i="20" s="1"/>
  <c r="Q79" i="15"/>
  <c r="E52" i="26"/>
  <c r="Q69" i="15"/>
  <c r="AD69" i="15"/>
  <c r="X41" i="20" s="1"/>
  <c r="E42" i="26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E48" i="26"/>
  <c r="Q39" i="15"/>
  <c r="E12" i="26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E29" i="26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E20" i="26"/>
  <c r="Z79" i="15"/>
  <c r="AM79" i="15"/>
  <c r="Z69" i="15"/>
  <c r="AM69" i="15"/>
  <c r="Q44" i="15"/>
  <c r="AD44" i="15"/>
  <c r="X16" i="20" s="1"/>
  <c r="E17" i="26"/>
  <c r="X76" i="15"/>
  <c r="AK76" i="15"/>
  <c r="AH90" i="15"/>
  <c r="U90" i="15"/>
  <c r="T65" i="15"/>
  <c r="AG65" i="15"/>
  <c r="X54" i="15"/>
  <c r="AK54" i="15"/>
  <c r="V86" i="15"/>
  <c r="AI86" i="15"/>
  <c r="Q43" i="15"/>
  <c r="E16" i="26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E30" i="26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E35" i="26"/>
  <c r="AD94" i="15"/>
  <c r="X66" i="20" s="1"/>
  <c r="Q94" i="15"/>
  <c r="E67" i="26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E27" i="26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E21" i="26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E69" i="26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E19" i="26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E41" i="26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E58" i="26"/>
  <c r="Z60" i="15"/>
  <c r="AM60" i="15"/>
  <c r="Q74" i="15"/>
  <c r="AD74" i="15"/>
  <c r="X46" i="20" s="1"/>
  <c r="E47" i="26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E50" i="26"/>
  <c r="AE52" i="15"/>
  <c r="R52" i="15"/>
  <c r="Q66" i="15"/>
  <c r="AD66" i="15"/>
  <c r="X38" i="20" s="1"/>
  <c r="E39" i="26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E63" i="26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E60" i="26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E68" i="26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E11" i="26"/>
  <c r="U102" i="15"/>
  <c r="AH102" i="15"/>
  <c r="AH114" i="15"/>
  <c r="Q91" i="15"/>
  <c r="AD91" i="15"/>
  <c r="X63" i="20" s="1"/>
  <c r="E64" i="26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E36" i="26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E76" i="26"/>
  <c r="AD115" i="15"/>
  <c r="X87" i="20" s="1"/>
  <c r="AD93" i="15"/>
  <c r="X65" i="20" s="1"/>
  <c r="Q93" i="15"/>
  <c r="E66" i="26"/>
  <c r="AD105" i="15"/>
  <c r="X77" i="20" s="1"/>
  <c r="Q36" i="15"/>
  <c r="E9" i="26"/>
  <c r="V99" i="15"/>
  <c r="AI99" i="15"/>
  <c r="AI111" i="15"/>
  <c r="T50" i="15"/>
  <c r="AG50" i="15"/>
  <c r="Q82" i="15"/>
  <c r="AD82" i="15"/>
  <c r="X54" i="20" s="1"/>
  <c r="E55" i="26"/>
  <c r="M103" i="26" s="1"/>
  <c r="AJ89" i="15"/>
  <c r="W89" i="15"/>
  <c r="U64" i="15"/>
  <c r="AH64" i="15"/>
  <c r="Y46" i="15"/>
  <c r="AL46" i="15"/>
  <c r="Q35" i="15"/>
  <c r="E8" i="26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D6" i="26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D32" i="26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D16" i="26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AD108" i="14"/>
  <c r="S80" i="20" s="1"/>
  <c r="Q39" i="14"/>
  <c r="D12" i="26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D62" i="26"/>
  <c r="Z94" i="14"/>
  <c r="AM94" i="14"/>
  <c r="AM106" i="14"/>
  <c r="X77" i="14"/>
  <c r="AK77" i="14"/>
  <c r="Q91" i="14"/>
  <c r="AD91" i="14"/>
  <c r="S63" i="20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T68" i="14"/>
  <c r="AG68" i="14"/>
  <c r="AK45" i="14"/>
  <c r="X45" i="14"/>
  <c r="Y99" i="14"/>
  <c r="AL99" i="14"/>
  <c r="AL111" i="14"/>
  <c r="AD93" i="14"/>
  <c r="S65" i="20" s="1"/>
  <c r="Q93" i="14"/>
  <c r="D66" i="26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D65" i="26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D33" i="26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D73" i="26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D41" i="26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D58" i="26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Y53" i="14"/>
  <c r="AL53" i="14"/>
  <c r="U67" i="14"/>
  <c r="AH67" i="14"/>
  <c r="V98" i="14"/>
  <c r="AI98" i="14"/>
  <c r="AI110" i="14"/>
  <c r="Q88" i="14"/>
  <c r="AD88" i="14"/>
  <c r="S60" i="20" s="1"/>
  <c r="D61" i="26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D44" i="26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D17" i="26"/>
  <c r="U65" i="14"/>
  <c r="AH65" i="14"/>
  <c r="Z41" i="14"/>
  <c r="Z39" i="14"/>
  <c r="AD78" i="14"/>
  <c r="S50" i="20" s="1"/>
  <c r="Q78" i="14"/>
  <c r="AE95" i="14"/>
  <c r="R95" i="14"/>
  <c r="AE107" i="14"/>
  <c r="Q90" i="14"/>
  <c r="AD90" i="14"/>
  <c r="S62" i="20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Z72" i="14"/>
  <c r="AM72" i="14"/>
  <c r="R64" i="14"/>
  <c r="AE64" i="14"/>
  <c r="Y54" i="14"/>
  <c r="AL54" i="14"/>
  <c r="Q34" i="14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D71" i="26"/>
  <c r="AD110" i="14"/>
  <c r="S82" i="20" s="1"/>
  <c r="Q35" i="14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D68" i="26"/>
  <c r="AD107" i="14"/>
  <c r="S79" i="20" s="1"/>
  <c r="AG90" i="14"/>
  <c r="T90" i="14"/>
  <c r="S37" i="14"/>
  <c r="AK85" i="14"/>
  <c r="X85" i="14"/>
  <c r="Q80" i="14"/>
  <c r="AD80" i="14"/>
  <c r="S52" i="20" s="1"/>
  <c r="Z62" i="14"/>
  <c r="AM62" i="14"/>
  <c r="Q84" i="14"/>
  <c r="AD84" i="14"/>
  <c r="S56" i="20" s="1"/>
  <c r="D57" i="26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AD114" i="14"/>
  <c r="S86" i="20" s="1"/>
  <c r="Y45" i="14"/>
  <c r="AL45" i="14"/>
  <c r="AD99" i="14"/>
  <c r="S71" i="20" s="1"/>
  <c r="Q99" i="14"/>
  <c r="D72" i="26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D26" i="26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D47" i="26"/>
  <c r="R97" i="14"/>
  <c r="AE97" i="14"/>
  <c r="AE109" i="14"/>
  <c r="Y56" i="14"/>
  <c r="AL56" i="14"/>
  <c r="Q38" i="14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D15" i="26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D43" i="26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AD58" i="14"/>
  <c r="Q58" i="14"/>
  <c r="D31" i="26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V55" i="14"/>
  <c r="AI55" i="14"/>
  <c r="AI89" i="14"/>
  <c r="V89" i="14"/>
  <c r="T77" i="14"/>
  <c r="AG77" i="14"/>
  <c r="Y83" i="14"/>
  <c r="AL83" i="14"/>
  <c r="Q40" i="14"/>
  <c r="D13" i="26"/>
  <c r="AH96" i="14"/>
  <c r="U96" i="14"/>
  <c r="AH108" i="14"/>
  <c r="Q41" i="14"/>
  <c r="X100" i="14"/>
  <c r="AK100" i="14"/>
  <c r="AK112" i="14"/>
  <c r="Q82" i="14"/>
  <c r="AD82" i="14"/>
  <c r="S54" i="20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AD115" i="14"/>
  <c r="S87" i="20" s="1"/>
  <c r="Y88" i="14"/>
  <c r="AL88" i="14"/>
  <c r="Q66" i="14"/>
  <c r="AD66" i="14"/>
  <c r="S38" i="20" s="1"/>
  <c r="D39" i="26"/>
  <c r="V81" i="14"/>
  <c r="AI81" i="14"/>
  <c r="Q87" i="14"/>
  <c r="AD87" i="14"/>
  <c r="S59" i="20" s="1"/>
  <c r="Y69" i="14"/>
  <c r="AL69" i="14"/>
  <c r="Q72" i="14"/>
  <c r="AD72" i="14"/>
  <c r="S44" i="20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T50" i="14"/>
  <c r="AG50" i="14"/>
  <c r="AD79" i="14"/>
  <c r="S51" i="20" s="1"/>
  <c r="Q79" i="14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D77" i="26"/>
  <c r="AD116" i="14"/>
  <c r="S88" i="20" s="1"/>
  <c r="Q105" i="14"/>
  <c r="Q86" i="14"/>
  <c r="AD86" i="14"/>
  <c r="S58" i="20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D28" i="26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T62" i="14"/>
  <c r="AG62" i="14"/>
  <c r="Q50" i="14"/>
  <c r="AD50" i="14"/>
  <c r="S22" i="20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D36" i="26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X103" i="14"/>
  <c r="AK103" i="14"/>
  <c r="AK115" i="14"/>
  <c r="V36" i="14"/>
  <c r="AF92" i="14"/>
  <c r="S92" i="14"/>
  <c r="AJ66" i="14"/>
  <c r="W66" i="14"/>
  <c r="Q49" i="14"/>
  <c r="AD49" i="14"/>
  <c r="S21" i="20" s="1"/>
  <c r="AG69" i="14"/>
  <c r="T69" i="14"/>
  <c r="AD76" i="14"/>
  <c r="S48" i="20" s="1"/>
  <c r="Q76" i="14"/>
  <c r="D49" i="26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Z92" i="14"/>
  <c r="AM92" i="14"/>
  <c r="V66" i="14"/>
  <c r="AI66" i="14"/>
  <c r="T49" i="14"/>
  <c r="AG49" i="14"/>
  <c r="Q69" i="14"/>
  <c r="AD69" i="14"/>
  <c r="S41" i="20" s="1"/>
  <c r="Q64" i="14"/>
  <c r="AD64" i="14"/>
  <c r="S36" i="20" s="1"/>
  <c r="D37" i="26"/>
  <c r="U76" i="14"/>
  <c r="AH76" i="14"/>
  <c r="W34" i="14"/>
  <c r="Y59" i="14"/>
  <c r="AL59" i="14"/>
  <c r="Y43" i="14"/>
  <c r="W74" i="14"/>
  <c r="AJ74" i="14"/>
  <c r="AD56" i="14"/>
  <c r="S28" i="20" s="1"/>
  <c r="Q56" i="14"/>
  <c r="D29" i="26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D50" i="26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AV51" i="14" l="1"/>
  <c r="AV47" i="14"/>
  <c r="AV96" i="14"/>
  <c r="AV67" i="14"/>
  <c r="AV103" i="14"/>
  <c r="AV91" i="14"/>
  <c r="AV61" i="14"/>
  <c r="AV75" i="14"/>
  <c r="AV50" i="14"/>
  <c r="AV49" i="14"/>
  <c r="AV42" i="14"/>
  <c r="AV123" i="14"/>
  <c r="AV130" i="14"/>
  <c r="AV43" i="14"/>
  <c r="AV84" i="14"/>
  <c r="AV33" i="14"/>
  <c r="AV76" i="14"/>
  <c r="AV34" i="14"/>
  <c r="AV72" i="14"/>
  <c r="AV38" i="14"/>
  <c r="AV80" i="14"/>
  <c r="AV48" i="14"/>
  <c r="AV65" i="14"/>
  <c r="AV69" i="14"/>
  <c r="AV94" i="14"/>
  <c r="AV83" i="14"/>
  <c r="AV54" i="14"/>
  <c r="AV81" i="14"/>
  <c r="AV41" i="14"/>
  <c r="AV37" i="14"/>
  <c r="AW94" i="5"/>
  <c r="AW130" i="5"/>
  <c r="AV52" i="14"/>
  <c r="AV60" i="14"/>
  <c r="AV98" i="5"/>
  <c r="AV55" i="14"/>
  <c r="AV118" i="5"/>
  <c r="AV130" i="5"/>
  <c r="AW129" i="14"/>
  <c r="AW130" i="14"/>
  <c r="AV78" i="14"/>
  <c r="AV40" i="14"/>
  <c r="AV106" i="14"/>
  <c r="AV77" i="14"/>
  <c r="AV116" i="14"/>
  <c r="AV56" i="14"/>
  <c r="AV66" i="14"/>
  <c r="AV100" i="14"/>
  <c r="AV89" i="5"/>
  <c r="AV106" i="5"/>
  <c r="AV119" i="14"/>
  <c r="AV63" i="14"/>
  <c r="AV47" i="5"/>
  <c r="AV76" i="5"/>
  <c r="AV107" i="5"/>
  <c r="AV98" i="14"/>
  <c r="AV115" i="14"/>
  <c r="AV117" i="14"/>
  <c r="AV108" i="14"/>
  <c r="AV57" i="14"/>
  <c r="AV102" i="14"/>
  <c r="AV110" i="14"/>
  <c r="AV45" i="14"/>
  <c r="AV85" i="14"/>
  <c r="AV97" i="5"/>
  <c r="AV92" i="14"/>
  <c r="AV116" i="5"/>
  <c r="AV59" i="14"/>
  <c r="AV112" i="14"/>
  <c r="AV127" i="14"/>
  <c r="AV80" i="5"/>
  <c r="AV73" i="14"/>
  <c r="AV128" i="14"/>
  <c r="AV109" i="14"/>
  <c r="AV36" i="14"/>
  <c r="AV68" i="14"/>
  <c r="AV120" i="14"/>
  <c r="AV90" i="14"/>
  <c r="AV88" i="14"/>
  <c r="AV89" i="14"/>
  <c r="AV109" i="5"/>
  <c r="AV74" i="14"/>
  <c r="AV114" i="14"/>
  <c r="AV126" i="14"/>
  <c r="AV52" i="5"/>
  <c r="AV128" i="5"/>
  <c r="AV97" i="14"/>
  <c r="AV79" i="14"/>
  <c r="AV129" i="14"/>
  <c r="AV64" i="14"/>
  <c r="AV48" i="5"/>
  <c r="AV108" i="5"/>
  <c r="AV105" i="14"/>
  <c r="AV122" i="14"/>
  <c r="AV41" i="5"/>
  <c r="AV127" i="5"/>
  <c r="AV39" i="14"/>
  <c r="AV101" i="14"/>
  <c r="AV86" i="14"/>
  <c r="AV107" i="14"/>
  <c r="AV44" i="14"/>
  <c r="AV95" i="14"/>
  <c r="AV118" i="14"/>
  <c r="AV38" i="5"/>
  <c r="AV110" i="5"/>
  <c r="AV113" i="14"/>
  <c r="AV125" i="14"/>
  <c r="AV62" i="5"/>
  <c r="AV70" i="14"/>
  <c r="AV87" i="14"/>
  <c r="AV62" i="14"/>
  <c r="AV99" i="14"/>
  <c r="AV71" i="14"/>
  <c r="AV121" i="14"/>
  <c r="AV35" i="14"/>
  <c r="AV93" i="14"/>
  <c r="AV111" i="14"/>
  <c r="AW104" i="14"/>
  <c r="AW91" i="5"/>
  <c r="AW104" i="5"/>
  <c r="AW129" i="5"/>
  <c r="AW103" i="5"/>
  <c r="M101" i="26"/>
  <c r="M102" i="26"/>
  <c r="AW101" i="5"/>
  <c r="AW92" i="5"/>
  <c r="AW97" i="5"/>
  <c r="L101" i="26"/>
  <c r="L102" i="26"/>
  <c r="AW96" i="5"/>
  <c r="AW84" i="5"/>
  <c r="AW98" i="14"/>
  <c r="AW128" i="14"/>
  <c r="AW85" i="14"/>
  <c r="AW90" i="14"/>
  <c r="AW102" i="5"/>
  <c r="AW127" i="5"/>
  <c r="AW128" i="5"/>
  <c r="L98" i="26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BB57" i="20" s="1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C26" i="26"/>
  <c r="AL84" i="5"/>
  <c r="Y84" i="5"/>
  <c r="Q90" i="5"/>
  <c r="AD90" i="5"/>
  <c r="N62" i="20" s="1"/>
  <c r="C63" i="26"/>
  <c r="Z56" i="5"/>
  <c r="AM56" i="5"/>
  <c r="AE78" i="5"/>
  <c r="R78" i="5"/>
  <c r="Q44" i="5"/>
  <c r="AD44" i="5"/>
  <c r="N16" i="20" s="1"/>
  <c r="C17" i="26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C47" i="26"/>
  <c r="Q104" i="5"/>
  <c r="AD104" i="5"/>
  <c r="N76" i="20" s="1"/>
  <c r="C77" i="26"/>
  <c r="AD116" i="5"/>
  <c r="N88" i="20" s="1"/>
  <c r="Q105" i="5"/>
  <c r="Q62" i="5"/>
  <c r="AD62" i="5"/>
  <c r="N34" i="20" s="1"/>
  <c r="C35" i="26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C33" i="26"/>
  <c r="Q83" i="5"/>
  <c r="AD83" i="5"/>
  <c r="N55" i="20" s="1"/>
  <c r="C56" i="26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C59" i="26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C51" i="26"/>
  <c r="W44" i="5"/>
  <c r="AJ44" i="5"/>
  <c r="AM61" i="5"/>
  <c r="Z61" i="5"/>
  <c r="AD50" i="5"/>
  <c r="N22" i="20" s="1"/>
  <c r="Q50" i="5"/>
  <c r="C23" i="26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C74" i="26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C48" i="26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C57" i="26"/>
  <c r="S90" i="5"/>
  <c r="AF90" i="5"/>
  <c r="Q56" i="5"/>
  <c r="AD56" i="5"/>
  <c r="N28" i="20" s="1"/>
  <c r="C29" i="26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C36" i="26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C72" i="26"/>
  <c r="AD111" i="5"/>
  <c r="N83" i="20" s="1"/>
  <c r="R81" i="5"/>
  <c r="AE81" i="5"/>
  <c r="AI54" i="5"/>
  <c r="V54" i="5"/>
  <c r="Q61" i="5"/>
  <c r="AD61" i="5"/>
  <c r="N33" i="20" s="1"/>
  <c r="C34" i="26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C37" i="26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C40" i="26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C67" i="26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C27" i="26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C38" i="26"/>
  <c r="AG80" i="5"/>
  <c r="T80" i="5"/>
  <c r="Q85" i="5"/>
  <c r="AD85" i="5"/>
  <c r="N57" i="20" s="1"/>
  <c r="C58" i="26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C50" i="26"/>
  <c r="AM58" i="5"/>
  <c r="Z58" i="5"/>
  <c r="Q88" i="5"/>
  <c r="AD88" i="5"/>
  <c r="N60" i="20" s="1"/>
  <c r="C61" i="26"/>
  <c r="AD46" i="5"/>
  <c r="N18" i="20" s="1"/>
  <c r="Q46" i="5"/>
  <c r="C19" i="26"/>
  <c r="AI76" i="5"/>
  <c r="V76" i="5"/>
  <c r="T51" i="5"/>
  <c r="AG51" i="5"/>
  <c r="AG75" i="5"/>
  <c r="T75" i="5"/>
  <c r="W36" i="5"/>
  <c r="Z33" i="5"/>
  <c r="AD97" i="5"/>
  <c r="N69" i="20" s="1"/>
  <c r="Q97" i="5"/>
  <c r="C70" i="26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C66" i="26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C20" i="26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C49" i="26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C54" i="26"/>
  <c r="U38" i="5"/>
  <c r="AH54" i="5"/>
  <c r="U54" i="5"/>
  <c r="AO48" i="4"/>
  <c r="Q100" i="5"/>
  <c r="AD100" i="5"/>
  <c r="N72" i="20" s="1"/>
  <c r="C73" i="26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C53" i="26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C76" i="26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C25" i="26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C32" i="26"/>
  <c r="W63" i="5"/>
  <c r="AJ63" i="5"/>
  <c r="Q42" i="5"/>
  <c r="C15" i="26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C8" i="26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C13" i="26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C71" i="26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C64" i="26"/>
  <c r="X60" i="5"/>
  <c r="AK60" i="5"/>
  <c r="Z71" i="5"/>
  <c r="AM71" i="5"/>
  <c r="Q69" i="5"/>
  <c r="AD69" i="5"/>
  <c r="N41" i="20" s="1"/>
  <c r="C42" i="26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C9" i="26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C55" i="26"/>
  <c r="K103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C22" i="26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C43" i="26"/>
  <c r="Y45" i="5"/>
  <c r="AL45" i="5"/>
  <c r="T67" i="5"/>
  <c r="AG67" i="5"/>
  <c r="U59" i="5"/>
  <c r="AH59" i="5"/>
  <c r="V42" i="5"/>
  <c r="AD72" i="5"/>
  <c r="N44" i="20" s="1"/>
  <c r="Q72" i="5"/>
  <c r="C45" i="26"/>
  <c r="W91" i="5"/>
  <c r="AJ91" i="5"/>
  <c r="AJ83" i="5"/>
  <c r="W83" i="5"/>
  <c r="Q71" i="5"/>
  <c r="AD71" i="5"/>
  <c r="N43" i="20" s="1"/>
  <c r="C44" i="26"/>
  <c r="AG99" i="5"/>
  <c r="T99" i="5"/>
  <c r="AG111" i="5"/>
  <c r="AD66" i="5"/>
  <c r="N38" i="20" s="1"/>
  <c r="Q66" i="5"/>
  <c r="C39" i="26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C52" i="26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C60" i="26"/>
  <c r="AD51" i="5"/>
  <c r="N23" i="20" s="1"/>
  <c r="Q51" i="5"/>
  <c r="C24" i="26"/>
  <c r="Z55" i="5"/>
  <c r="AM55" i="5"/>
  <c r="R82" i="5"/>
  <c r="AE82" i="5"/>
  <c r="Q33" i="5"/>
  <c r="C6" i="26"/>
  <c r="AD48" i="5"/>
  <c r="N20" i="20" s="1"/>
  <c r="Q48" i="5"/>
  <c r="C21" i="26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C30" i="26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C16" i="26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C7" i="26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C12" i="26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C11" i="26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C14" i="26"/>
  <c r="V78" i="5"/>
  <c r="AI78" i="5"/>
  <c r="U50" i="5"/>
  <c r="AH50" i="5"/>
  <c r="R65" i="5"/>
  <c r="AE65" i="5"/>
  <c r="Q102" i="5"/>
  <c r="AD102" i="5"/>
  <c r="N74" i="20" s="1"/>
  <c r="C75" i="26"/>
  <c r="AD114" i="5"/>
  <c r="N86" i="20" s="1"/>
  <c r="Z68" i="5"/>
  <c r="AM68" i="5"/>
  <c r="Y79" i="5"/>
  <c r="AL79" i="5"/>
  <c r="AF74" i="5"/>
  <c r="S74" i="5"/>
  <c r="Q89" i="5"/>
  <c r="AD89" i="5"/>
  <c r="N61" i="20" s="1"/>
  <c r="C62" i="26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C28" i="26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C41" i="26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C46" i="26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C69" i="26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C68" i="26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C10" i="26"/>
  <c r="AF68" i="5"/>
  <c r="S68" i="5"/>
  <c r="AE79" i="5"/>
  <c r="R79" i="5"/>
  <c r="V74" i="5"/>
  <c r="AI74" i="5"/>
  <c r="T62" i="5"/>
  <c r="AG62" i="5"/>
  <c r="AD92" i="5"/>
  <c r="N64" i="20" s="1"/>
  <c r="Q92" i="5"/>
  <c r="C65" i="26"/>
  <c r="Y47" i="5"/>
  <c r="AL47" i="5"/>
  <c r="V98" i="5"/>
  <c r="AI98" i="5"/>
  <c r="AI110" i="5"/>
  <c r="T49" i="5"/>
  <c r="AG49" i="5"/>
  <c r="AM86" i="5"/>
  <c r="Z86" i="5"/>
  <c r="Q58" i="5"/>
  <c r="AD58" i="5"/>
  <c r="N30" i="20" s="1"/>
  <c r="C31" i="26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C18" i="26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BJ14" i="18" a="1"/>
  <c r="AB65" i="18" a="1"/>
  <c r="AB13" i="21" a="1"/>
  <c r="AO54" i="21" a="1"/>
  <c r="O60" i="18" a="1"/>
  <c r="F22" i="21" a="1"/>
  <c r="AI68" i="18" a="1"/>
  <c r="AO59" i="18" a="1"/>
  <c r="N25" i="18" a="1"/>
  <c r="AQ60" i="18" a="1"/>
  <c r="BC55" i="21" a="1"/>
  <c r="AV26" i="18" a="1"/>
  <c r="AA47" i="18" a="1"/>
  <c r="G52" i="18" a="1"/>
  <c r="BJ36" i="21" a="1"/>
  <c r="AV52" i="21" a="1"/>
  <c r="G65" i="21" a="1"/>
  <c r="AV74" i="18" a="1"/>
  <c r="BJ17" i="18" a="1"/>
  <c r="AV74" i="21" a="1"/>
  <c r="H66" i="21" a="1"/>
  <c r="BC12" i="18" a="1"/>
  <c r="BK28" i="18" a="1"/>
  <c r="BC22" i="18" a="1"/>
  <c r="BQ77" i="18" a="1"/>
  <c r="N74" i="21" a="1"/>
  <c r="BC9" i="18" a="1"/>
  <c r="AO35" i="18" a="1"/>
  <c r="M8" i="21" a="1"/>
  <c r="N42" i="21" a="1"/>
  <c r="BE8" i="21" a="1"/>
  <c r="U30" i="21" a="1"/>
  <c r="AV22" i="18" a="1"/>
  <c r="AH77" i="18" a="1"/>
  <c r="BE51" i="21" a="1"/>
  <c r="BS65" i="21" a="1"/>
  <c r="AQ68" i="18" a="1"/>
  <c r="F70" i="21" a="1"/>
  <c r="BS27" i="21" a="1"/>
  <c r="BS14" i="18" a="1"/>
  <c r="AC9" i="18" a="1"/>
  <c r="BJ45" i="21" a="1"/>
  <c r="BJ52" i="21" a="1"/>
  <c r="BQ48" i="21" a="1"/>
  <c r="AA50" i="18" a="1"/>
  <c r="M25" i="21" a="1"/>
  <c r="G73" i="18" a="1"/>
  <c r="BE76" i="21" a="1"/>
  <c r="F60" i="21" a="1"/>
  <c r="U8" i="18" a="1"/>
  <c r="N7" i="18" a="1"/>
  <c r="F56" i="21" a="1"/>
  <c r="AO40" i="21" a="1"/>
  <c r="N75" i="21" a="1"/>
  <c r="V60" i="21" a="1"/>
  <c r="BE7" i="18" a="1"/>
  <c r="AB63" i="21" a="1"/>
  <c r="AW35" i="21" a="1"/>
  <c r="AA21" i="18" a="1"/>
  <c r="AA60" i="18" a="1"/>
  <c r="AQ46" i="21" a="1"/>
  <c r="N43" i="18" a="1"/>
  <c r="AB36" i="21" a="1"/>
  <c r="AV62" i="21" a="1"/>
  <c r="U56" i="18" a="1"/>
  <c r="BD37" i="18" a="1"/>
  <c r="O59" i="18" a="1"/>
  <c r="BR52" i="18" a="1"/>
  <c r="AI71" i="21" a="1"/>
  <c r="BR28" i="18" a="1"/>
  <c r="AH59" i="21" a="1"/>
  <c r="AQ41" i="21" a="1"/>
  <c r="O41" i="18" a="1"/>
  <c r="AA62" i="21" a="1"/>
  <c r="BC11" i="18" a="1"/>
  <c r="AW40" i="18" a="1"/>
  <c r="BK27" i="21" a="1"/>
  <c r="AX15" i="21" a="1"/>
  <c r="AB15" i="18" a="1"/>
  <c r="BR35" i="18" a="1"/>
  <c r="N27" i="21" a="1"/>
  <c r="BC13" i="18" a="1"/>
  <c r="AX17" i="21" a="1"/>
  <c r="BQ12" i="21" a="1"/>
  <c r="BC70" i="18" a="1"/>
  <c r="AX52" i="18" a="1"/>
  <c r="AH11" i="21" a="1"/>
  <c r="H21" i="18" a="1"/>
  <c r="BS62" i="21" a="1"/>
  <c r="AI67" i="18" a="1"/>
  <c r="BL57" i="18" a="1"/>
  <c r="BD54" i="18" a="1"/>
  <c r="AO9" i="18" a="1"/>
  <c r="AH39" i="18" a="1"/>
  <c r="AB25" i="18" a="1"/>
  <c r="O9" i="18" a="1"/>
  <c r="BK61" i="18" a="1"/>
  <c r="BK45" i="18" a="1"/>
  <c r="AI13" i="21" a="1"/>
  <c r="AP12" i="18" a="1"/>
  <c r="AH48" i="18" a="1"/>
  <c r="N61" i="18" a="1"/>
  <c r="G13" i="21" a="1"/>
  <c r="T14" i="18" a="1"/>
  <c r="H50" i="18" a="1"/>
  <c r="BD6" i="21" a="1"/>
  <c r="BS50" i="21" a="1"/>
  <c r="AJ60" i="21" a="1"/>
  <c r="BQ48" i="18" a="1"/>
  <c r="AO31" i="18" a="1"/>
  <c r="AB10" i="21" a="1"/>
  <c r="H17" i="18" a="1"/>
  <c r="AX47" i="21" a="1"/>
  <c r="BK22" i="18" a="1"/>
  <c r="BE17" i="21" a="1"/>
  <c r="BD65" i="21" a="1"/>
  <c r="AI76" i="21" a="1"/>
  <c r="AO66" i="18" a="1"/>
  <c r="AH45" i="21" a="1"/>
  <c r="U35" i="18" a="1"/>
  <c r="F6" i="18" a="1"/>
  <c r="AI30" i="21" a="1"/>
  <c r="AA12" i="21" a="1"/>
  <c r="AP69" i="21" a="1"/>
  <c r="U9" i="18" a="1"/>
  <c r="AV32" i="21" a="1"/>
  <c r="F68" i="21" a="1"/>
  <c r="AB30" i="21" a="1"/>
  <c r="AB33" i="18" a="1"/>
  <c r="BL65" i="21" a="1"/>
  <c r="AA19" i="21" a="1"/>
  <c r="BR68" i="21" a="1"/>
  <c r="AH30" i="18" a="1"/>
  <c r="T70" i="21" a="1"/>
  <c r="V29" i="21" a="1"/>
  <c r="BR61" i="18" a="1"/>
  <c r="AH5" i="21" a="1"/>
  <c r="AP77" i="18" a="1"/>
  <c r="BL9" i="18" a="1"/>
  <c r="AI47" i="21" a="1"/>
  <c r="U41" i="21" a="1"/>
  <c r="AJ14" i="21" a="1"/>
  <c r="BQ46" i="21" a="1"/>
  <c r="BK35" i="21" a="1"/>
  <c r="AV62" i="18" a="1"/>
  <c r="H53" i="21" a="1"/>
  <c r="AI50" i="18" a="1"/>
  <c r="BQ10" i="18" a="1"/>
  <c r="BS56" i="18" a="1"/>
  <c r="AP76" i="21" a="1"/>
  <c r="AC53" i="18" a="1"/>
  <c r="BC18" i="21" a="1"/>
  <c r="BL72" i="18" a="1"/>
  <c r="BS13" i="21" a="1"/>
  <c r="T13" i="21" a="1"/>
  <c r="BR73" i="18" a="1"/>
  <c r="AA58" i="21" a="1"/>
  <c r="N10" i="21" a="1"/>
  <c r="AJ71" i="21" a="1"/>
  <c r="AH34" i="18" a="1"/>
  <c r="AC44" i="21" a="1"/>
  <c r="O16" i="21" a="1"/>
  <c r="BK72" i="21" a="1"/>
  <c r="AW68" i="18" a="1"/>
  <c r="BC27" i="21" a="1"/>
  <c r="AH50" i="21" a="1"/>
  <c r="AB26" i="18" a="1"/>
  <c r="BL27" i="18" a="1"/>
  <c r="AO12" i="21" a="1"/>
  <c r="BD68" i="18" a="1"/>
  <c r="N31" i="18" a="1"/>
  <c r="AC75" i="21" a="1"/>
  <c r="BD35" i="18" a="1"/>
  <c r="M64" i="18" a="1"/>
  <c r="AQ22" i="18" a="1"/>
  <c r="AH37" i="18" a="1"/>
  <c r="BS29" i="21" a="1"/>
  <c r="BE18" i="21" a="1"/>
  <c r="BS66" i="21" a="1"/>
  <c r="AO75" i="21" a="1"/>
  <c r="AW19" i="21" a="1"/>
  <c r="AC33" i="18" a="1"/>
  <c r="BC59" i="21" a="1"/>
  <c r="AA30" i="18" a="1"/>
  <c r="N69" i="21" a="1"/>
  <c r="N76" i="21" a="1"/>
  <c r="AV6" i="18" a="1"/>
  <c r="N67" i="21" a="1"/>
  <c r="BR46" i="21" a="1"/>
  <c r="BL56" i="21" a="1"/>
  <c r="BL40" i="21" a="1"/>
  <c r="BE74" i="18" a="1"/>
  <c r="AB24" i="21" a="1"/>
  <c r="AO63" i="21" a="1"/>
  <c r="AQ58" i="18" a="1"/>
  <c r="AX54" i="18" a="1"/>
  <c r="AB40" i="18" a="1"/>
  <c r="AH10" i="18" a="1"/>
  <c r="G56" i="18" a="1"/>
  <c r="G32" i="21" a="1"/>
  <c r="AC40" i="21" a="1"/>
  <c r="AH63" i="18" a="1"/>
  <c r="AW58" i="21" a="1"/>
  <c r="N42" i="18" a="1"/>
  <c r="AC68" i="21" a="1"/>
  <c r="O58" i="21" a="1"/>
  <c r="G31" i="21" a="1"/>
  <c r="AJ56" i="18" a="1"/>
  <c r="AA69" i="18" a="1"/>
  <c r="AI17" i="21" a="1"/>
  <c r="AA33" i="21" a="1"/>
  <c r="U60" i="18" a="1"/>
  <c r="BD74" i="21" a="1"/>
  <c r="AC65" i="21" a="1"/>
  <c r="BD37" i="21" a="1"/>
  <c r="AO33" i="18" a="1"/>
  <c r="G67" i="21" a="1"/>
  <c r="AO12" i="18" a="1"/>
  <c r="T75" i="21" a="1"/>
  <c r="BD6" i="18" a="1"/>
  <c r="AO56" i="21" a="1"/>
  <c r="AO13" i="18" a="1"/>
  <c r="AC11" i="18" a="1"/>
  <c r="G14" i="21" a="1"/>
  <c r="G7" i="18" a="1"/>
  <c r="AJ5" i="21" a="1"/>
  <c r="N5" i="18" a="1"/>
  <c r="AW5" i="18" a="1"/>
  <c r="M13" i="18" a="1"/>
  <c r="BR67" i="21" a="1"/>
  <c r="BS74" i="21" a="1"/>
  <c r="AW37" i="18" a="1"/>
  <c r="BJ72" i="21" a="1"/>
  <c r="BS55" i="18" a="1"/>
  <c r="AX66" i="18" a="1"/>
  <c r="AQ40" i="21" a="1"/>
  <c r="AQ53" i="21" a="1"/>
  <c r="AH43" i="21" a="1"/>
  <c r="G66" i="21" a="1"/>
  <c r="AP22" i="21" a="1"/>
  <c r="H75" i="21" a="1"/>
  <c r="AB10" i="18" a="1"/>
  <c r="AO21" i="18" a="1"/>
  <c r="M67" i="18" a="1"/>
  <c r="V24" i="21" a="1"/>
  <c r="AQ57" i="21" a="1"/>
  <c r="AP55" i="18" a="1"/>
  <c r="BD17" i="18" a="1"/>
  <c r="BK19" i="18" a="1"/>
  <c r="N7" i="21" a="1"/>
  <c r="BK63" i="18" a="1"/>
  <c r="BL67" i="21" a="1"/>
  <c r="AJ62" i="21" a="1"/>
  <c r="O39" i="21" a="1"/>
  <c r="AC9" i="21" a="1"/>
  <c r="AV60" i="18" a="1"/>
  <c r="N24" i="21" a="1"/>
  <c r="M17" i="18" a="1"/>
  <c r="O38" i="18" a="1"/>
  <c r="AQ13" i="21" a="1"/>
  <c r="BD11" i="21" a="1"/>
  <c r="H71" i="18" a="1"/>
  <c r="G40" i="18" a="1"/>
  <c r="AI60" i="21" a="1"/>
  <c r="AW6" i="21" a="1"/>
  <c r="AW32" i="18" a="1"/>
  <c r="BD57" i="18" a="1"/>
  <c r="U76" i="21" a="1"/>
  <c r="AQ25" i="18" a="1"/>
  <c r="AP29" i="21" a="1"/>
  <c r="AV70" i="21" a="1"/>
  <c r="BC69" i="18" a="1"/>
  <c r="AH54" i="21" a="1"/>
  <c r="BL9" i="21" a="1"/>
  <c r="F37" i="21" a="1"/>
  <c r="AC22" i="18" a="1"/>
  <c r="N21" i="21" a="1"/>
  <c r="T53" i="18" a="1"/>
  <c r="BK34" i="21" a="1"/>
  <c r="AI26" i="21" a="1"/>
  <c r="N65" i="21" a="1"/>
  <c r="AB49" i="21" a="1"/>
  <c r="V25" i="21" a="1"/>
  <c r="BQ43" i="21" a="1"/>
  <c r="AV15" i="18" a="1"/>
  <c r="AX73" i="21" a="1"/>
  <c r="AX60" i="18" a="1"/>
  <c r="AX13" i="21" a="1"/>
  <c r="AO61" i="18" a="1"/>
  <c r="H52" i="21" a="1"/>
  <c r="AH17" i="18" a="1"/>
  <c r="AV65" i="21" a="1"/>
  <c r="BC55" i="18" a="1"/>
  <c r="BQ15" i="21" a="1"/>
  <c r="AC76" i="21" a="1"/>
  <c r="BS53" i="18" a="1"/>
  <c r="AA77" i="21" a="1"/>
  <c r="BS36" i="18" a="1"/>
  <c r="AC14" i="21" a="1"/>
  <c r="BS26" i="21" a="1"/>
  <c r="AP35" i="18" a="1"/>
  <c r="BL10" i="18" a="1"/>
  <c r="AP72" i="21" a="1"/>
  <c r="BE5" i="21" a="1"/>
  <c r="T41" i="18" a="1"/>
  <c r="AQ76" i="21" a="1"/>
  <c r="N48" i="21" a="1"/>
  <c r="T30" i="18" a="1"/>
  <c r="F38" i="21" a="1"/>
  <c r="H46" i="18" a="1"/>
  <c r="BC23" i="18" a="1"/>
  <c r="AW40" i="21" a="1"/>
  <c r="AV12" i="21" a="1"/>
  <c r="T26" i="18" a="1"/>
  <c r="BS61" i="18" a="1"/>
  <c r="AO68" i="21" a="1"/>
  <c r="AQ71" i="18" a="1"/>
  <c r="F65" i="18" a="1"/>
  <c r="BL51" i="18" a="1"/>
  <c r="H25" i="18" a="1"/>
  <c r="BE53" i="21" a="1"/>
  <c r="BD70" i="21" a="1"/>
  <c r="N29" i="21" a="1"/>
  <c r="AA48" i="18" a="1"/>
  <c r="U33" i="18" a="1"/>
  <c r="AH60" i="21" a="1"/>
  <c r="BL13" i="18" a="1"/>
  <c r="AC37" i="18" a="1"/>
  <c r="BR12" i="18" a="1"/>
  <c r="H68" i="21" a="1"/>
  <c r="AP17" i="21" a="1"/>
  <c r="BJ64" i="18" a="1"/>
  <c r="T39" i="18" a="1"/>
  <c r="AV11" i="18" a="1"/>
  <c r="BC20" i="18" a="1"/>
  <c r="N16" i="18" a="1"/>
  <c r="O52" i="21" a="1"/>
  <c r="BR69" i="18" a="1"/>
  <c r="BQ54" i="21" a="1"/>
  <c r="AQ55" i="18" a="1"/>
  <c r="AJ50" i="18" a="1"/>
  <c r="AA64" i="21" a="1"/>
  <c r="AO50" i="18" a="1"/>
  <c r="AO23" i="21" a="1"/>
  <c r="AQ36" i="21" a="1"/>
  <c r="AV39" i="18" a="1"/>
  <c r="M52" i="18" a="1"/>
  <c r="BJ66" i="18" a="1"/>
  <c r="BJ70" i="21" a="1"/>
  <c r="BD57" i="21" a="1"/>
  <c r="BD76" i="21" a="1"/>
  <c r="BL18" i="18" a="1"/>
  <c r="AV25" i="21" a="1"/>
  <c r="V41" i="21" a="1"/>
  <c r="O15" i="21" a="1"/>
  <c r="O12" i="18" a="1"/>
  <c r="BC54" i="18" a="1"/>
  <c r="AA54" i="18" a="1"/>
  <c r="G10" i="18" a="1"/>
  <c r="BK5" i="21" a="1"/>
  <c r="BD50" i="18" a="1"/>
  <c r="AV55" i="18" a="1"/>
  <c r="N28" i="21" a="1"/>
  <c r="BE50" i="18" a="1"/>
  <c r="AB36" i="18" a="1"/>
  <c r="BK41" i="21" a="1"/>
  <c r="H12" i="18" a="1"/>
  <c r="BC48" i="21" a="1"/>
  <c r="BL48" i="18" a="1"/>
  <c r="AI9" i="18" a="1"/>
  <c r="AW33" i="21" a="1"/>
  <c r="BR76" i="21" a="1"/>
  <c r="V33" i="18" a="1"/>
  <c r="N56" i="18" a="1"/>
  <c r="M24" i="21" a="1"/>
  <c r="BC40" i="18" a="1"/>
  <c r="BL71" i="18" a="1"/>
  <c r="H41" i="18" a="1"/>
  <c r="BE21" i="21" a="1"/>
  <c r="O55" i="18" a="1"/>
  <c r="V28" i="21" a="1"/>
  <c r="BL34" i="21" a="1"/>
  <c r="AC13" i="21" a="1"/>
  <c r="AX22" i="21" a="1"/>
  <c r="BC43" i="18" a="1"/>
  <c r="G68" i="18" a="1"/>
  <c r="BJ23" i="21" a="1"/>
  <c r="M62" i="18" a="1"/>
  <c r="AV16" i="21" a="1"/>
  <c r="AI53" i="21" a="1"/>
  <c r="BD22" i="18" a="1"/>
  <c r="BJ71" i="18" a="1"/>
  <c r="AI6" i="21" a="1"/>
  <c r="AV26" i="21" a="1"/>
  <c r="AP46" i="18" a="1"/>
  <c r="AX19" i="21" a="1"/>
  <c r="BK64" i="18" a="1"/>
  <c r="AP21" i="18" a="1"/>
  <c r="AA32" i="18" a="1"/>
  <c r="H40" i="18" a="1"/>
  <c r="AW49" i="18" a="1"/>
  <c r="AQ26" i="21" a="1"/>
  <c r="V22" i="21" a="1"/>
  <c r="G21" i="18" a="1"/>
  <c r="BQ39" i="18" a="1"/>
  <c r="N56" i="21" a="1"/>
  <c r="T17" i="18" a="1"/>
  <c r="N71" i="21" a="1"/>
  <c r="BC14" i="18" a="1"/>
  <c r="V45" i="21" a="1"/>
  <c r="BR60" i="18" a="1"/>
  <c r="AQ58" i="21" a="1"/>
  <c r="AW22" i="18" a="1"/>
  <c r="BE41" i="18" a="1"/>
  <c r="AJ29" i="21" a="1"/>
  <c r="BL36" i="18" a="1"/>
  <c r="AH6" i="18" a="1"/>
  <c r="AH14" i="18" a="1"/>
  <c r="M7" i="21" a="1"/>
  <c r="AQ38" i="21" a="1"/>
  <c r="AI75" i="21" a="1"/>
  <c r="AO27" i="18" a="1"/>
  <c r="N73" i="18" a="1"/>
  <c r="H13" i="21" a="1"/>
  <c r="H28" i="21" a="1"/>
  <c r="O30" i="21" a="1"/>
  <c r="BL69" i="21" a="1"/>
  <c r="BK42" i="21" a="1"/>
  <c r="M15" i="18" a="1"/>
  <c r="BR46" i="18" a="1"/>
  <c r="AI57" i="21" a="1"/>
  <c r="BK20" i="18" a="1"/>
  <c r="AC7" i="18" a="1"/>
  <c r="AQ72" i="18" a="1"/>
  <c r="G13" i="18" a="1"/>
  <c r="AX50" i="18" a="1"/>
  <c r="BL44" i="18" a="1"/>
  <c r="BJ10" i="18" a="1"/>
  <c r="G9" i="18" a="1"/>
  <c r="BL53" i="18" a="1"/>
  <c r="AI73" i="18" a="1"/>
  <c r="AC7" i="21" a="1"/>
  <c r="H61" i="18" a="1"/>
  <c r="H21" i="21" a="1"/>
  <c r="BJ43" i="18" a="1"/>
  <c r="BQ26" i="18" a="1"/>
  <c r="AV61" i="21" a="1"/>
  <c r="AW59" i="21" a="1"/>
  <c r="AV76" i="21" a="1"/>
  <c r="N49" i="18" a="1"/>
  <c r="BQ15" i="18" a="1"/>
  <c r="AX40" i="18" a="1"/>
  <c r="AJ76" i="18" a="1"/>
  <c r="G15" i="21" a="1"/>
  <c r="BQ25" i="18" a="1"/>
  <c r="BK57" i="18" a="1"/>
  <c r="AC10" i="18" a="1"/>
  <c r="BD21" i="21" a="1"/>
  <c r="AC22" i="21" a="1"/>
  <c r="AB26" i="21" a="1"/>
  <c r="AQ6" i="18" a="1"/>
  <c r="AX53" i="18" a="1"/>
  <c r="AB72" i="18" a="1"/>
  <c r="AV55" i="21" a="1"/>
  <c r="H36" i="21" a="1"/>
  <c r="F48" i="21" a="1"/>
  <c r="AJ40" i="21" a="1"/>
  <c r="AJ49" i="18" a="1"/>
  <c r="O44" i="18" a="1"/>
  <c r="BQ34" i="21" a="1"/>
  <c r="AX6" i="18" a="1"/>
  <c r="M34" i="21" a="1"/>
  <c r="BJ57" i="21" a="1"/>
  <c r="AX70" i="21" a="1"/>
  <c r="AQ37" i="18" a="1"/>
  <c r="U59" i="21" a="1"/>
  <c r="BS53" i="21" a="1"/>
  <c r="U47" i="18" a="1"/>
  <c r="H53" i="18" a="1"/>
  <c r="BK77" i="18" a="1"/>
  <c r="BD46" i="18" a="1"/>
  <c r="BC37" i="18" a="1"/>
  <c r="BE9" i="18" a="1"/>
  <c r="F53" i="21" a="1"/>
  <c r="V5" i="21" a="1"/>
  <c r="AO7" i="21" a="1"/>
  <c r="BJ73" i="18" a="1"/>
  <c r="AQ59" i="21" a="1"/>
  <c r="AX56" i="21" a="1"/>
  <c r="BJ34" i="18" a="1"/>
  <c r="BK41" i="18" a="1"/>
  <c r="V42" i="18" a="1"/>
  <c r="BL10" i="21" a="1"/>
  <c r="H18" i="18" a="1"/>
  <c r="T59" i="18" a="1"/>
  <c r="O5" i="18" a="1"/>
  <c r="AA15" i="18" a="1"/>
  <c r="G50" i="21" a="1"/>
  <c r="V64" i="21" a="1"/>
  <c r="AC23" i="21" a="1"/>
  <c r="AP70" i="21" a="1"/>
  <c r="AQ61" i="18" a="1"/>
  <c r="G25" i="21" a="1"/>
  <c r="AP33" i="21" a="1"/>
  <c r="BD40" i="18" a="1"/>
  <c r="BC31" i="21" a="1"/>
  <c r="BL49" i="21" a="1"/>
  <c r="AA68" i="21" a="1"/>
  <c r="BK32" i="21" a="1"/>
  <c r="M5" i="18" a="1"/>
  <c r="AQ21" i="18" a="1"/>
  <c r="AX7" i="21" a="1"/>
  <c r="AQ74" i="21" a="1"/>
  <c r="BS62" i="18" a="1"/>
  <c r="AO71" i="21" a="1"/>
  <c r="AJ35" i="18" a="1"/>
  <c r="AW35" i="18" a="1"/>
  <c r="AV63" i="18" a="1"/>
  <c r="BR36" i="18" a="1"/>
  <c r="AX55" i="21" a="1"/>
  <c r="AC64" i="21" a="1"/>
  <c r="AJ45" i="18" a="1"/>
  <c r="BK33" i="21" a="1"/>
  <c r="BD71" i="21" a="1"/>
  <c r="AP65" i="18" a="1"/>
  <c r="AC35" i="21" a="1"/>
  <c r="BR32" i="21" a="1"/>
  <c r="BQ60" i="18" a="1"/>
  <c r="BQ25" i="21" a="1"/>
  <c r="AO62" i="21" a="1"/>
  <c r="AH12" i="18" a="1"/>
  <c r="AQ33" i="21" a="1"/>
  <c r="O65" i="21" a="1"/>
  <c r="AQ62" i="21" a="1"/>
  <c r="AJ8" i="21" a="1"/>
  <c r="H72" i="21" a="1"/>
  <c r="AX26" i="18" a="1"/>
  <c r="U32" i="18" a="1"/>
  <c r="AW22" i="21" a="1"/>
  <c r="BJ64" i="21" a="1"/>
  <c r="AW15" i="21" a="1"/>
  <c r="H61" i="21" a="1"/>
  <c r="AB30" i="18" a="1"/>
  <c r="BD61" i="21" a="1"/>
  <c r="BS54" i="18" a="1"/>
  <c r="AX16" i="21" a="1"/>
  <c r="N62" i="21" a="1"/>
  <c r="BR62" i="21" a="1"/>
  <c r="U13" i="21" a="1"/>
  <c r="H23" i="18" a="1"/>
  <c r="BJ42" i="21" a="1"/>
  <c r="BS24" i="21" a="1"/>
  <c r="BQ14" i="21" a="1"/>
  <c r="BL54" i="18" a="1"/>
  <c r="AO49" i="21" a="1"/>
  <c r="BE12" i="21" a="1"/>
  <c r="O70" i="21" a="1"/>
  <c r="BR39" i="21" a="1"/>
  <c r="M68" i="18" a="1"/>
  <c r="M75" i="18" a="1"/>
  <c r="AW11" i="21" a="1"/>
  <c r="BE24" i="18" a="1"/>
  <c r="V71" i="18" a="1"/>
  <c r="BD27" i="18" a="1"/>
  <c r="BJ77" i="18" a="1"/>
  <c r="AO37" i="18" a="1"/>
  <c r="BK53" i="18" a="1"/>
  <c r="AH77" i="21" a="1"/>
  <c r="U60" i="21" a="1"/>
  <c r="BJ47" i="21" a="1"/>
  <c r="AH24" i="18" a="1"/>
  <c r="AV20" i="21" a="1"/>
  <c r="AO57" i="21" a="1"/>
  <c r="AX52" i="21" a="1"/>
  <c r="M68" i="21" a="1"/>
  <c r="AX48" i="18" a="1"/>
  <c r="BJ5" i="18" a="1"/>
  <c r="AX68" i="18" a="1"/>
  <c r="O72" i="21" a="1"/>
  <c r="U31" i="18" a="1"/>
  <c r="AB32" i="18" a="1"/>
  <c r="BS74" i="18" a="1"/>
  <c r="BD60" i="18" a="1"/>
  <c r="BC56" i="21" a="1"/>
  <c r="AV20" i="18" a="1"/>
  <c r="BD26" i="21" a="1"/>
  <c r="N21" i="18" a="1"/>
  <c r="BC69" i="21" a="1"/>
  <c r="V10" i="21" a="1"/>
  <c r="AA47" i="21" a="1"/>
  <c r="M9" i="21" a="1"/>
  <c r="BE29" i="18" a="1"/>
  <c r="BR50" i="21" a="1"/>
  <c r="F39" i="21" a="1"/>
  <c r="BE52" i="18" a="1"/>
  <c r="V27" i="21" a="1"/>
  <c r="H56" i="21" a="1"/>
  <c r="F19" i="21" a="1"/>
  <c r="BC38" i="21" a="1"/>
  <c r="G8" i="21" a="1"/>
  <c r="BC28" i="21" a="1"/>
  <c r="U43" i="18" a="1"/>
  <c r="O64" i="21" a="1"/>
  <c r="BR12" i="21" a="1"/>
  <c r="H12" i="21" a="1"/>
  <c r="AH37" i="21" a="1"/>
  <c r="BC33" i="18" a="1"/>
  <c r="BE59" i="18" a="1"/>
  <c r="AH52" i="21" a="1"/>
  <c r="BQ31" i="21" a="1"/>
  <c r="BK29" i="21" a="1"/>
  <c r="AC50" i="18" a="1"/>
  <c r="AW10" i="18" a="1"/>
  <c r="BJ36" i="18" a="1"/>
  <c r="AV33" i="18" a="1"/>
  <c r="AV46" i="21" a="1"/>
  <c r="H71" i="21" a="1"/>
  <c r="BD7" i="18" a="1"/>
  <c r="AC46" i="18" a="1"/>
  <c r="U68" i="21" a="1"/>
  <c r="T20" i="18" a="1"/>
  <c r="O74" i="18" a="1"/>
  <c r="BK32" i="18" a="1"/>
  <c r="AX75" i="18" a="1"/>
  <c r="AA7" i="21" a="1"/>
  <c r="AV70" i="18" a="1"/>
  <c r="G36" i="21" a="1"/>
  <c r="AI44" i="21" a="1"/>
  <c r="N53" i="18" a="1"/>
  <c r="AI59" i="21" a="1"/>
  <c r="BS15" i="18" a="1"/>
  <c r="BD7" i="21" a="1"/>
  <c r="BR7" i="21" a="1"/>
  <c r="AW43" i="21" a="1"/>
  <c r="AA21" i="21" a="1"/>
  <c r="U23" i="21" a="1"/>
  <c r="AW77" i="21" a="1"/>
  <c r="BL56" i="18" a="1"/>
  <c r="AJ41" i="18" a="1"/>
  <c r="AB44" i="18" a="1"/>
  <c r="BL18" i="21" a="1"/>
  <c r="AC48" i="18" a="1"/>
  <c r="H66" i="18" a="1"/>
  <c r="BR25" i="21" a="1"/>
  <c r="F63" i="21" a="1"/>
  <c r="AJ74" i="18" a="1"/>
  <c r="V47" i="18" a="1"/>
  <c r="BL8" i="18" a="1"/>
  <c r="BR7" i="18" a="1"/>
  <c r="M66" i="21" a="1"/>
  <c r="AQ52" i="18" a="1"/>
  <c r="BE10" i="18" a="1"/>
  <c r="H27" i="21" a="1"/>
  <c r="N54" i="21" a="1"/>
  <c r="AW64" i="18" a="1"/>
  <c r="AJ47" i="21" a="1"/>
  <c r="BQ36" i="18" a="1"/>
  <c r="AH28" i="21" a="1"/>
  <c r="AW64" i="21" a="1"/>
  <c r="N8" i="21" a="1"/>
  <c r="AO29" i="18" a="1"/>
  <c r="BD36" i="18" a="1"/>
  <c r="AO55" i="21" a="1"/>
  <c r="BE35" i="18" a="1"/>
  <c r="AH65" i="21" a="1"/>
  <c r="AW38" i="21" a="1"/>
  <c r="N9" i="21" a="1"/>
  <c r="BR35" i="21" a="1"/>
  <c r="AV56" i="21" a="1"/>
  <c r="BE71" i="18" a="1"/>
  <c r="U68" i="18" a="1"/>
  <c r="AA45" i="21" a="1"/>
  <c r="AW14" i="21" a="1"/>
  <c r="U41" i="18" a="1"/>
  <c r="AA34" i="18" a="1"/>
  <c r="BK11" i="18" a="1"/>
  <c r="AX41" i="18" a="1"/>
  <c r="AV5" i="21" a="1"/>
  <c r="AJ54" i="18" a="1"/>
  <c r="M19" i="21" a="1"/>
  <c r="AV60" i="21" a="1"/>
  <c r="BR62" i="18" a="1"/>
  <c r="O26" i="21" a="1"/>
  <c r="AA70" i="18" a="1"/>
  <c r="AV61" i="18" a="1"/>
  <c r="O36" i="18" a="1"/>
  <c r="AQ45" i="18" a="1"/>
  <c r="BR30" i="21" a="1"/>
  <c r="BC71" i="18" a="1"/>
  <c r="AI17" i="18" a="1"/>
  <c r="AA37" i="21" a="1"/>
  <c r="BK9" i="18" a="1"/>
  <c r="AC59" i="18" a="1"/>
  <c r="AB53" i="18" a="1"/>
  <c r="AI18" i="21" a="1"/>
  <c r="AV19" i="21" a="1"/>
  <c r="N46" i="18" a="1"/>
  <c r="BL45" i="21" a="1"/>
  <c r="AH57" i="21" a="1"/>
  <c r="AX61" i="21" a="1"/>
  <c r="BD76" i="18" a="1"/>
  <c r="T73" i="18" a="1"/>
  <c r="BS46" i="21" a="1"/>
  <c r="BR45" i="18" a="1"/>
  <c r="AP62" i="21" a="1"/>
  <c r="AB24" i="18" a="1"/>
  <c r="H35" i="18" a="1"/>
  <c r="H54" i="18" a="1"/>
  <c r="BR28" i="21" a="1"/>
  <c r="BR18" i="21" a="1"/>
  <c r="AI11" i="21" a="1"/>
  <c r="BE38" i="18" a="1"/>
  <c r="BE49" i="18" a="1"/>
  <c r="M50" i="21" a="1"/>
  <c r="AP16" i="21" a="1"/>
  <c r="N5" i="21" a="1"/>
  <c r="AO32" i="21" a="1"/>
  <c r="AW47" i="21" a="1"/>
  <c r="AO30" i="21" a="1"/>
  <c r="BE14" i="18" a="1"/>
  <c r="G25" i="18" a="1"/>
  <c r="BJ16" i="18" a="1"/>
  <c r="BE37" i="18" a="1"/>
  <c r="T58" i="18" a="1"/>
  <c r="AA45" i="18" a="1"/>
  <c r="BQ11" i="18" a="1"/>
  <c r="BS19" i="18" a="1"/>
  <c r="BL6" i="18" a="1"/>
  <c r="BE47" i="21" a="1"/>
  <c r="BD48" i="21" a="1"/>
  <c r="BJ55" i="21" a="1"/>
  <c r="AC21" i="18" a="1"/>
  <c r="O8" i="18" a="1"/>
  <c r="BE45" i="21" a="1"/>
  <c r="N58" i="21" a="1"/>
  <c r="AP43" i="21" a="1"/>
  <c r="G45" i="21" a="1"/>
  <c r="BE31" i="18" a="1"/>
  <c r="BD29" i="21" a="1"/>
  <c r="BE44" i="21" a="1"/>
  <c r="AO46" i="18" a="1"/>
  <c r="BR13" i="18" a="1"/>
  <c r="V22" i="18" a="1"/>
  <c r="AP15" i="21" a="1"/>
  <c r="AA68" i="18" a="1"/>
  <c r="AC17" i="21" a="1"/>
  <c r="F29" i="18" a="1"/>
  <c r="M16" i="21" a="1"/>
  <c r="V53" i="18" a="1"/>
  <c r="M29" i="18" a="1"/>
  <c r="AP56" i="18" a="1"/>
  <c r="O44" i="21" a="1"/>
  <c r="O15" i="18" a="1"/>
  <c r="BQ76" i="21" a="1"/>
  <c r="BR24" i="21" a="1"/>
  <c r="AJ33" i="18" a="1"/>
  <c r="V7" i="18" a="1"/>
  <c r="BE6" i="18" a="1"/>
  <c r="BK30" i="18" a="1"/>
  <c r="AJ19" i="21" a="1"/>
  <c r="T38" i="21" a="1"/>
  <c r="BS33" i="18" a="1"/>
  <c r="AX24" i="18" a="1"/>
  <c r="AV29" i="18" a="1"/>
  <c r="AA15" i="21" a="1"/>
  <c r="AC5" i="21" a="1"/>
  <c r="G74" i="18" a="1"/>
  <c r="U70" i="18" a="1"/>
  <c r="AX43" i="21" a="1"/>
  <c r="AC41" i="21" a="1"/>
  <c r="F67" i="21" a="1"/>
  <c r="N66" i="18" a="1"/>
  <c r="AB48" i="18" a="1"/>
  <c r="AB16" i="18" a="1"/>
  <c r="AB67" i="18" a="1"/>
  <c r="V63" i="21" a="1"/>
  <c r="BS11" i="21" a="1"/>
  <c r="F77" i="18" a="1"/>
  <c r="AJ35" i="21" a="1"/>
  <c r="N41" i="18" a="1"/>
  <c r="BE28" i="21" a="1"/>
  <c r="BQ64" i="18" a="1"/>
  <c r="BC5" i="21" a="1"/>
  <c r="H6" i="21" a="1"/>
  <c r="BC66" i="18" a="1"/>
  <c r="BL28" i="21" a="1"/>
  <c r="AH53" i="18" a="1"/>
  <c r="G69" i="18" a="1"/>
  <c r="H34" i="18" a="1"/>
  <c r="BC50" i="21" a="1"/>
  <c r="BC56" i="18" a="1"/>
  <c r="AA27" i="21" a="1"/>
  <c r="AC43" i="18" a="1"/>
  <c r="AJ69" i="21" a="1"/>
  <c r="U30" i="18" a="1"/>
  <c r="AA63" i="21" a="1"/>
  <c r="AW75" i="21" a="1"/>
  <c r="AA11" i="18" a="1"/>
  <c r="AC25" i="18" a="1"/>
  <c r="AC30" i="18" a="1"/>
  <c r="M60" i="18" a="1"/>
  <c r="BL48" i="21" a="1"/>
  <c r="N34" i="21" a="1"/>
  <c r="BE48" i="18" a="1"/>
  <c r="AB21" i="18" a="1"/>
  <c r="G33" i="18" a="1"/>
  <c r="F32" i="21" a="1"/>
  <c r="AP20" i="18" a="1"/>
  <c r="AB23" i="21" a="1"/>
  <c r="O14" i="18" a="1"/>
  <c r="M28" i="21" a="1"/>
  <c r="BR76" i="18" a="1"/>
  <c r="BS19" i="21" a="1"/>
  <c r="H42" i="18" a="1"/>
  <c r="BK68" i="21" a="1"/>
  <c r="BR27" i="18" a="1"/>
  <c r="H73" i="18" a="1"/>
  <c r="AV6" i="21" a="1"/>
  <c r="BK49" i="21" a="1"/>
  <c r="BS68" i="21" a="1"/>
  <c r="BJ6" i="21" a="1"/>
  <c r="BE13" i="18" a="1"/>
  <c r="F42" i="21" a="1"/>
  <c r="M26" i="18" a="1"/>
  <c r="BL39" i="18" a="1"/>
  <c r="T15" i="18" a="1"/>
  <c r="AI23" i="21" a="1"/>
  <c r="AO17" i="18" a="1"/>
  <c r="AX59" i="21" a="1"/>
  <c r="BD77" i="18" a="1"/>
  <c r="O68" i="21" a="1"/>
  <c r="O67" i="18" a="1"/>
  <c r="BK74" i="18" a="1"/>
  <c r="AV54" i="21" a="1"/>
  <c r="AV65" i="18" a="1"/>
  <c r="O69" i="21" a="1"/>
  <c r="N41" i="21" a="1"/>
  <c r="V43" i="21" a="1"/>
  <c r="BQ40" i="21" a="1"/>
  <c r="BD66" i="21" a="1"/>
  <c r="U45" i="18" a="1"/>
  <c r="U44" i="21" a="1"/>
  <c r="AA25" i="18" a="1"/>
  <c r="AQ75" i="21" a="1"/>
  <c r="AP47" i="18" a="1"/>
  <c r="F9" i="21" a="1"/>
  <c r="AC36" i="18" a="1"/>
  <c r="AO69" i="21" a="1"/>
  <c r="BK31" i="18" a="1"/>
  <c r="AP16" i="18" a="1"/>
  <c r="AJ14" i="18" a="1"/>
  <c r="F43" i="21" a="1"/>
  <c r="V46" i="18" a="1"/>
  <c r="G40" i="21" a="1"/>
  <c r="BD41" i="21" a="1"/>
  <c r="AC14" i="18" a="1"/>
  <c r="AV37" i="21" a="1"/>
  <c r="AO58" i="21" a="1"/>
  <c r="G35" i="18" a="1"/>
  <c r="AI45" i="18" a="1"/>
  <c r="AC55" i="21" a="1"/>
  <c r="V56" i="21" a="1"/>
  <c r="V15" i="18" a="1"/>
  <c r="O71" i="18" a="1"/>
  <c r="O63" i="21" a="1"/>
  <c r="T60" i="18" a="1"/>
  <c r="T77" i="21" a="1"/>
  <c r="AQ50" i="21" a="1"/>
  <c r="AP32" i="21" a="1"/>
  <c r="F38" i="18" a="1"/>
  <c r="BR53" i="18" a="1"/>
  <c r="AB69" i="21" a="1"/>
  <c r="O53" i="18" a="1"/>
  <c r="AV9" i="21" a="1"/>
  <c r="BR44" i="21" a="1"/>
  <c r="AJ32" i="21" a="1"/>
  <c r="T9" i="18" a="1"/>
  <c r="AP42" i="21" a="1"/>
  <c r="T71" i="21" a="1"/>
  <c r="U19" i="18" a="1"/>
  <c r="BD51" i="18" a="1"/>
  <c r="BR67" i="18" a="1"/>
  <c r="AQ11" i="21" a="1"/>
  <c r="AP49" i="21" a="1"/>
  <c r="AJ23" i="18" a="1"/>
  <c r="AH51" i="18" a="1"/>
  <c r="H11" i="21" a="1"/>
  <c r="AX69" i="18" a="1"/>
  <c r="N68" i="21" a="1"/>
  <c r="V23" i="18" a="1"/>
  <c r="BS38" i="18" a="1"/>
  <c r="AV24" i="18" a="1"/>
  <c r="AC47" i="21" a="1"/>
  <c r="AP28" i="21" a="1"/>
  <c r="AH7" i="18" a="1"/>
  <c r="V72" i="18" a="1"/>
  <c r="AJ13" i="18" a="1"/>
  <c r="AV30" i="21" a="1"/>
  <c r="H49" i="18" a="1"/>
  <c r="AA38" i="21" a="1"/>
  <c r="M59" i="21" a="1"/>
  <c r="BC15" i="21" a="1"/>
  <c r="BS43" i="21" a="1"/>
  <c r="BL61" i="18" a="1"/>
  <c r="U77" i="18" a="1"/>
  <c r="BR41" i="21" a="1"/>
  <c r="AI39" i="21" a="1"/>
  <c r="AH36" i="18" a="1"/>
  <c r="BQ50" i="21" a="1"/>
  <c r="AQ31" i="21" a="1"/>
  <c r="AA53" i="21" a="1"/>
  <c r="H38" i="18" a="1"/>
  <c r="T38" i="18" a="1"/>
  <c r="BK64" i="21" a="1"/>
  <c r="T12" i="21" a="1"/>
  <c r="BL14" i="18" a="1"/>
  <c r="BK9" i="21" a="1"/>
  <c r="V9" i="18" a="1"/>
  <c r="BJ37" i="21" a="1"/>
  <c r="AX76" i="18" a="1"/>
  <c r="AO43" i="21" a="1"/>
  <c r="AO8" i="21" a="1"/>
  <c r="AP31" i="21" a="1"/>
  <c r="AB11" i="21" a="1"/>
  <c r="AH31" i="18" a="1"/>
  <c r="AI62" i="21" a="1"/>
  <c r="AW46" i="18" a="1"/>
  <c r="AW30" i="21" a="1"/>
  <c r="T42" i="21" a="1"/>
  <c r="AI46" i="21" a="1"/>
  <c r="G37" i="21" a="1"/>
  <c r="AW21" i="21" a="1"/>
  <c r="BE29" i="21" a="1"/>
  <c r="N20" i="18" a="1"/>
  <c r="AW70" i="21" a="1"/>
  <c r="G76" i="18" a="1"/>
  <c r="BK21" i="21" a="1"/>
  <c r="BD75" i="21" a="1"/>
  <c r="BE55" i="21" a="1"/>
  <c r="BC16" i="18" a="1"/>
  <c r="O37" i="18" a="1"/>
  <c r="AX57" i="18" a="1"/>
  <c r="AQ56" i="18" a="1"/>
  <c r="AX65" i="21" a="1"/>
  <c r="AX28" i="21" a="1"/>
  <c r="M71" i="21" a="1"/>
  <c r="AB71" i="21" a="1"/>
  <c r="AP72" i="18" a="1"/>
  <c r="AP31" i="18" a="1"/>
  <c r="AW41" i="18" a="1"/>
  <c r="N17" i="18" a="1"/>
  <c r="H42" i="21" a="1"/>
  <c r="V65" i="21" a="1"/>
  <c r="AQ44" i="21" a="1"/>
  <c r="AJ57" i="21" a="1"/>
  <c r="AI52" i="18" a="1"/>
  <c r="AP11" i="18" a="1"/>
  <c r="M36" i="21" a="1"/>
  <c r="BJ70" i="18" a="1"/>
  <c r="BE36" i="21" a="1"/>
  <c r="H13" i="18" a="1"/>
  <c r="AQ51" i="18" a="1"/>
  <c r="T74" i="18" a="1"/>
  <c r="AX41" i="21" a="1"/>
  <c r="BK55" i="21" a="1"/>
  <c r="V69" i="18" a="1"/>
  <c r="AA67" i="21" a="1"/>
  <c r="AW8" i="21" a="1"/>
  <c r="AC73" i="18" a="1"/>
  <c r="BE73" i="18" a="1"/>
  <c r="AX14" i="21" a="1"/>
  <c r="AX37" i="18" a="1"/>
  <c r="BJ45" i="18" a="1"/>
  <c r="AA54" i="21" a="1"/>
  <c r="AH17" i="21" a="1"/>
  <c r="BK35" i="18" a="1"/>
  <c r="AC50" i="21" a="1"/>
  <c r="BD44" i="18" a="1"/>
  <c r="AO16" i="18" a="1"/>
  <c r="AQ43" i="21" a="1"/>
  <c r="V13" i="21" a="1"/>
  <c r="BJ74" i="21" a="1"/>
  <c r="BJ17" i="21" a="1"/>
  <c r="AB29" i="21" a="1"/>
  <c r="BC40" i="21" a="1"/>
  <c r="BR55" i="18" a="1"/>
  <c r="U10" i="18" a="1"/>
  <c r="BQ28" i="18" a="1"/>
  <c r="BS22" i="18" a="1"/>
  <c r="F45" i="21" a="1"/>
  <c r="H5" i="18" a="1"/>
  <c r="BE76" i="18" a="1"/>
  <c r="M53" i="21" a="1"/>
  <c r="AV23" i="21" a="1"/>
  <c r="U65" i="18" a="1"/>
  <c r="BL20" i="18" a="1"/>
  <c r="F44" i="21" a="1"/>
  <c r="AO70" i="18" a="1"/>
  <c r="AP24" i="18" a="1"/>
  <c r="AI20" i="18" a="1"/>
  <c r="T76" i="21" a="1"/>
  <c r="AC59" i="21" a="1"/>
  <c r="BL14" i="21" a="1"/>
  <c r="AH71" i="21" a="1"/>
  <c r="AJ50" i="21" a="1"/>
  <c r="BL44" i="21" a="1"/>
  <c r="AB20" i="18" a="1"/>
  <c r="BC58" i="21" a="1"/>
  <c r="AJ27" i="21" a="1"/>
  <c r="F35" i="21" a="1"/>
  <c r="AQ33" i="18" a="1"/>
  <c r="M31" i="18" a="1"/>
  <c r="BC67" i="21" a="1"/>
  <c r="BK28" i="21" a="1"/>
  <c r="AQ8" i="18" a="1"/>
  <c r="BD12" i="18" a="1"/>
  <c r="H63" i="18" a="1"/>
  <c r="BQ20" i="18" a="1"/>
  <c r="BJ19" i="21" a="1"/>
  <c r="H26" i="18" a="1"/>
  <c r="V13" i="18" a="1"/>
  <c r="BJ38" i="18" a="1"/>
  <c r="AH32" i="21" a="1"/>
  <c r="BC63" i="18" a="1"/>
  <c r="AV43" i="18" a="1"/>
  <c r="BK14" i="18" a="1"/>
  <c r="BR73" i="21" a="1"/>
  <c r="BD20" i="18" a="1"/>
  <c r="BJ57" i="18" a="1"/>
  <c r="BC32" i="21" a="1"/>
  <c r="AB28" i="21" a="1"/>
  <c r="AP57" i="21" a="1"/>
  <c r="M11" i="21" a="1"/>
  <c r="AQ48" i="18" a="1"/>
  <c r="M46" i="21" a="1"/>
  <c r="AQ39" i="18" a="1"/>
  <c r="AB39" i="21" a="1"/>
  <c r="AW55" i="21" a="1"/>
  <c r="BD51" i="21" a="1"/>
  <c r="BQ72" i="21" a="1"/>
  <c r="AJ46" i="21" a="1"/>
  <c r="BS47" i="21" a="1"/>
  <c r="BD53" i="21" a="1"/>
  <c r="O54" i="21" a="1"/>
  <c r="AV39" i="21" a="1"/>
  <c r="AJ51" i="18" a="1"/>
  <c r="H22" i="21" a="1"/>
  <c r="AC33" i="21" a="1"/>
  <c r="AH25" i="18" a="1"/>
  <c r="BK10" i="21" a="1"/>
  <c r="T7" i="21" a="1"/>
  <c r="AV34" i="21" a="1"/>
  <c r="AP32" i="18" a="1"/>
  <c r="AV64" i="18" a="1"/>
  <c r="BC45" i="18" a="1"/>
  <c r="AA40" i="21" a="1"/>
  <c r="H60" i="21" a="1"/>
  <c r="BE67" i="18" a="1"/>
  <c r="AO31" i="21" a="1"/>
  <c r="M54" i="21" a="1"/>
  <c r="BD49" i="21" a="1"/>
  <c r="O73" i="21" a="1"/>
  <c r="BC5" i="18" a="1"/>
  <c r="BJ26" i="21" a="1"/>
  <c r="AV21" i="18" a="1"/>
  <c r="N57" i="18" a="1"/>
  <c r="BK42" i="18" a="1"/>
  <c r="AX48" i="21" a="1"/>
  <c r="AX43" i="18" a="1"/>
  <c r="AA14" i="21" a="1"/>
  <c r="AO56" i="18" a="1"/>
  <c r="AX67" i="21" a="1"/>
  <c r="M52" i="21" a="1"/>
  <c r="BR14" i="18" a="1"/>
  <c r="T49" i="21" a="1"/>
  <c r="AW71" i="21" a="1"/>
  <c r="AC56" i="18" a="1"/>
  <c r="AJ6" i="18" a="1"/>
  <c r="H60" i="18" a="1"/>
  <c r="AQ27" i="18" a="1"/>
  <c r="AP71" i="21" a="1"/>
  <c r="V53" i="21" a="1"/>
  <c r="M40" i="21" a="1"/>
  <c r="AW76" i="21" a="1"/>
  <c r="M27" i="21" a="1"/>
  <c r="N66" i="21" a="1"/>
  <c r="AX71" i="18" a="1"/>
  <c r="F55" i="21" a="1"/>
  <c r="AJ31" i="21" a="1"/>
  <c r="BJ73" i="21" a="1"/>
  <c r="AQ53" i="18" a="1"/>
  <c r="AW25" i="18" a="1"/>
  <c r="BE46" i="21" a="1"/>
  <c r="BS57" i="21" a="1"/>
  <c r="M75" i="21" a="1"/>
  <c r="G56" i="21" a="1"/>
  <c r="BL27" i="21" a="1"/>
  <c r="BJ56" i="18" a="1"/>
  <c r="BJ37" i="18" a="1"/>
  <c r="BE56" i="18" a="1"/>
  <c r="AH62" i="18" a="1"/>
  <c r="AI73" i="21" a="1"/>
  <c r="AH27" i="18" a="1"/>
  <c r="BJ21" i="18" a="1"/>
  <c r="AQ61" i="21" a="1"/>
  <c r="AA57" i="21" a="1"/>
  <c r="M17" i="21" a="1"/>
  <c r="BL47" i="21" a="1"/>
  <c r="H20" i="18" a="1"/>
  <c r="BJ60" i="18" a="1"/>
  <c r="AV36" i="21" a="1"/>
  <c r="AW76" i="18" a="1"/>
  <c r="BC11" i="21" a="1"/>
  <c r="U53" i="21" a="1"/>
  <c r="V32" i="21" a="1"/>
  <c r="AH13" i="18" a="1"/>
  <c r="F33" i="21" a="1"/>
  <c r="T28" i="21" a="1"/>
  <c r="F46" i="21" a="1"/>
  <c r="O29" i="21" a="1"/>
  <c r="BQ52" i="21" a="1"/>
  <c r="BJ29" i="21" a="1"/>
  <c r="AO69" i="18" a="1"/>
  <c r="AH71" i="18" a="1"/>
  <c r="AB8" i="18" a="1"/>
  <c r="AQ11" i="18" a="1"/>
  <c r="M71" i="18" a="1"/>
  <c r="BS35" i="21" a="1"/>
  <c r="AB50" i="18" a="1"/>
  <c r="AJ15" i="21" a="1"/>
  <c r="AV32" i="18" a="1"/>
  <c r="AP52" i="18" a="1"/>
  <c r="T58" i="21" a="1"/>
  <c r="U18" i="18" a="1"/>
  <c r="AJ70" i="21" a="1"/>
  <c r="AB16" i="21" a="1"/>
  <c r="BC51" i="18" a="1"/>
  <c r="AJ73" i="18" a="1"/>
  <c r="BC64" i="21" a="1"/>
  <c r="BJ59" i="18" a="1"/>
  <c r="BS44" i="21" a="1"/>
  <c r="H40" i="21" a="1"/>
  <c r="AW60" i="18" a="1"/>
  <c r="O47" i="21" a="1"/>
  <c r="AW71" i="18" a="1"/>
  <c r="V54" i="18" a="1"/>
  <c r="AJ75" i="21" a="1"/>
  <c r="BL26" i="18" a="1"/>
  <c r="N69" i="18" a="1"/>
  <c r="AH70" i="18" a="1"/>
  <c r="O24" i="18" a="1"/>
  <c r="BK10" i="18" a="1"/>
  <c r="BC54" i="21" a="1"/>
  <c r="AW17" i="18" a="1"/>
  <c r="BJ28" i="18" a="1"/>
  <c r="AX22" i="18" a="1"/>
  <c r="BQ41" i="18" a="1"/>
  <c r="AC52" i="18" a="1"/>
  <c r="AV10" i="21" a="1"/>
  <c r="BQ13" i="21" a="1"/>
  <c r="BK60" i="21" a="1"/>
  <c r="BJ30" i="21" a="1"/>
  <c r="BD46" i="21" a="1"/>
  <c r="AX72" i="18" a="1"/>
  <c r="BL54" i="21" a="1"/>
  <c r="O7" i="18" a="1"/>
  <c r="AJ17" i="18" a="1"/>
  <c r="BD25" i="18" a="1"/>
  <c r="BS49" i="18" a="1"/>
  <c r="AJ16" i="18" a="1"/>
  <c r="AC67" i="21" a="1"/>
  <c r="BS16" i="21" a="1"/>
  <c r="BS58" i="21" a="1"/>
  <c r="AO25" i="21" a="1"/>
  <c r="AP6" i="21" a="1"/>
  <c r="AB11" i="18" a="1"/>
  <c r="T54" i="21" a="1"/>
  <c r="BC41" i="21" a="1"/>
  <c r="BK66" i="18" a="1"/>
  <c r="H63" i="21" a="1"/>
  <c r="H50" i="21" a="1"/>
  <c r="BC43" i="21" a="1"/>
  <c r="BD44" i="21" a="1"/>
  <c r="BQ49" i="18" a="1"/>
  <c r="AI26" i="18" a="1"/>
  <c r="BD40" i="21" a="1"/>
  <c r="AQ49" i="18" a="1"/>
  <c r="AX5" i="21" a="1"/>
  <c r="AQ52" i="21" a="1"/>
  <c r="AH8" i="18" a="1"/>
  <c r="BR8" i="18" a="1"/>
  <c r="BS32" i="21" a="1"/>
  <c r="BR26" i="18" a="1"/>
  <c r="O17" i="21" a="1"/>
  <c r="AH35" i="18" a="1"/>
  <c r="AI16" i="21" a="1"/>
  <c r="BC7" i="18" a="1"/>
  <c r="BQ43" i="18" a="1"/>
  <c r="T62" i="18" a="1"/>
  <c r="AA33" i="18" a="1"/>
  <c r="BR70" i="21" a="1"/>
  <c r="H17" i="21" a="1"/>
  <c r="AH22" i="18" a="1"/>
  <c r="N26" i="21" a="1"/>
  <c r="G17" i="21" a="1"/>
  <c r="G71" i="21" a="1"/>
  <c r="N14" i="21" a="1"/>
  <c r="G44" i="21" a="1"/>
  <c r="U50" i="21" a="1"/>
  <c r="BD70" i="18" a="1"/>
  <c r="AW43" i="18" a="1"/>
  <c r="AW28" i="18" a="1"/>
  <c r="V58" i="18" a="1"/>
  <c r="AX62" i="18" a="1"/>
  <c r="BQ22" i="21" a="1"/>
  <c r="U55" i="18" a="1"/>
  <c r="AB9" i="21" a="1"/>
  <c r="AQ14" i="18" a="1"/>
  <c r="G70" i="21" a="1"/>
  <c r="BE40" i="21" a="1"/>
  <c r="AQ17" i="18" a="1"/>
  <c r="AH67" i="18" a="1"/>
  <c r="G74" i="21" a="1"/>
  <c r="BD8" i="21" a="1"/>
  <c r="BJ11" i="18" a="1"/>
  <c r="AA9" i="21" a="1"/>
  <c r="AW31" i="18" a="1"/>
  <c r="BQ44" i="21" a="1"/>
  <c r="T77" i="18" a="1"/>
  <c r="AO35" i="21" a="1"/>
  <c r="AC12" i="21" a="1"/>
  <c r="U11" i="21" a="1"/>
  <c r="AI31" i="18" a="1"/>
  <c r="F18" i="21" a="1"/>
  <c r="H24" i="21" a="1"/>
  <c r="AQ9" i="21" a="1"/>
  <c r="F55" i="18" a="1"/>
  <c r="T24" i="21" a="1"/>
  <c r="O35" i="18" a="1"/>
  <c r="BJ19" i="18" a="1"/>
  <c r="BR20" i="18" a="1"/>
  <c r="O13" i="18" a="1"/>
  <c r="BK71" i="18" a="1"/>
  <c r="AQ67" i="21" a="1"/>
  <c r="O23" i="21" a="1"/>
  <c r="T20" i="21" a="1"/>
  <c r="V75" i="18" a="1"/>
  <c r="AO64" i="21" a="1"/>
  <c r="AA8" i="18" a="1"/>
  <c r="BJ32" i="18" a="1"/>
  <c r="V55" i="18" a="1"/>
  <c r="BC23" i="21" a="1"/>
  <c r="AH16" i="21" a="1"/>
  <c r="AP40" i="18" a="1"/>
  <c r="AA39" i="18" a="1"/>
  <c r="BK39" i="21" a="1"/>
  <c r="AC55" i="18" a="1"/>
  <c r="BD31" i="18" a="1"/>
  <c r="BJ53" i="18" a="1"/>
  <c r="AW44" i="21" a="1"/>
  <c r="F5" i="18" a="1"/>
  <c r="BK70" i="18" a="1"/>
  <c r="AJ15" i="18" a="1"/>
  <c r="BK18" i="21" a="1"/>
  <c r="AB7" i="21" a="1"/>
  <c r="BQ62" i="21" a="1"/>
  <c r="M54" i="18" a="1"/>
  <c r="BC63" i="21" a="1"/>
  <c r="AC32" i="21" a="1"/>
  <c r="F67" i="18" a="1"/>
  <c r="AB51" i="18" a="1"/>
  <c r="AC72" i="18" a="1"/>
  <c r="AV18" i="18" a="1"/>
  <c r="BD61" i="18" a="1"/>
  <c r="AH51" i="21" a="1"/>
  <c r="AA52" i="21" a="1"/>
  <c r="BD64" i="21" a="1"/>
  <c r="H36" i="18" a="1"/>
  <c r="AV27" i="21" a="1"/>
  <c r="AQ62" i="18" a="1"/>
  <c r="AB15" i="21" a="1"/>
  <c r="BS75" i="18" a="1"/>
  <c r="AH55" i="21" a="1"/>
  <c r="BE67" i="21" a="1"/>
  <c r="AQ36" i="18" a="1"/>
  <c r="T46" i="21" a="1"/>
  <c r="AW24" i="18" a="1"/>
  <c r="T34" i="18" a="1"/>
  <c r="BQ69" i="18" a="1"/>
  <c r="AQ64" i="21" a="1"/>
  <c r="BJ8" i="18" a="1"/>
  <c r="BK21" i="18" a="1"/>
  <c r="AA13" i="18" a="1"/>
  <c r="AA59" i="21" a="1"/>
  <c r="U48" i="21" a="1"/>
  <c r="M31" i="21" a="1"/>
  <c r="AP41" i="18" a="1"/>
  <c r="AW53" i="21" a="1"/>
  <c r="AB63" i="18" a="1"/>
  <c r="AI51" i="18" a="1"/>
  <c r="AA36" i="18" a="1"/>
  <c r="BJ12" i="18" a="1"/>
  <c r="BL38" i="18" a="1"/>
  <c r="AP25" i="21" a="1"/>
  <c r="AI47" i="18" a="1"/>
  <c r="BJ24" i="18" a="1"/>
  <c r="BS60" i="21" a="1"/>
  <c r="AV44" i="18" a="1"/>
  <c r="U24" i="18" a="1"/>
  <c r="V38" i="18" a="1"/>
  <c r="BC18" i="18" a="1"/>
  <c r="O63" i="18" a="1"/>
  <c r="AV50" i="21" a="1"/>
  <c r="AV75" i="21" a="1"/>
  <c r="AV63" i="21" a="1"/>
  <c r="AW62" i="18" a="1"/>
  <c r="AX23" i="21" a="1"/>
  <c r="BS10" i="18" a="1"/>
  <c r="O6" i="21" a="1"/>
  <c r="V67" i="21" a="1"/>
  <c r="BS27" i="18" a="1"/>
  <c r="AJ51" i="21" a="1"/>
  <c r="AW45" i="18" a="1"/>
  <c r="BK74" i="21" a="1"/>
  <c r="BS63" i="21" a="1"/>
  <c r="AA7" i="18" a="1"/>
  <c r="N50" i="21" a="1"/>
  <c r="BE34" i="18" a="1"/>
  <c r="BE48" i="21" a="1"/>
  <c r="AO72" i="18" a="1"/>
  <c r="U39" i="21" a="1"/>
  <c r="G75" i="18" a="1"/>
  <c r="BL5" i="21" a="1"/>
  <c r="AX39" i="21" a="1"/>
  <c r="AO21" i="21" a="1"/>
  <c r="AJ55" i="21" a="1"/>
  <c r="N50" i="18" a="1"/>
  <c r="BQ18" i="21" a="1"/>
  <c r="BE7" i="21" a="1"/>
  <c r="BS5" i="18" a="1"/>
  <c r="AW18" i="18" a="1"/>
  <c r="BL11" i="21" a="1"/>
  <c r="BD24" i="18" a="1"/>
  <c r="AJ34" i="18" a="1"/>
  <c r="AJ57" i="18" a="1"/>
  <c r="AI24" i="21" a="1"/>
  <c r="AI55" i="18" a="1"/>
  <c r="AA29" i="21" a="1"/>
  <c r="U67" i="18" a="1"/>
  <c r="BL67" i="18" a="1"/>
  <c r="AJ56" i="21" a="1"/>
  <c r="BJ22" i="21" a="1"/>
  <c r="AW36" i="18" a="1"/>
  <c r="BQ56" i="18" a="1"/>
  <c r="BL45" i="18" a="1"/>
  <c r="AB59" i="21" a="1"/>
  <c r="AV77" i="21" a="1"/>
  <c r="AX10" i="18" a="1"/>
  <c r="G19" i="18" a="1"/>
  <c r="AC65" i="18" a="1"/>
  <c r="H74" i="18" a="1"/>
  <c r="AW63" i="18" a="1"/>
  <c r="AB5" i="18" a="1"/>
  <c r="V65" i="18" a="1"/>
  <c r="V63" i="18" a="1"/>
  <c r="V49" i="21" a="1"/>
  <c r="BR38" i="21" a="1"/>
  <c r="AO6" i="18" a="1"/>
  <c r="BR37" i="18" a="1"/>
  <c r="H44" i="21" a="1"/>
  <c r="BD9" i="18" a="1"/>
  <c r="BK50" i="18" a="1"/>
  <c r="BQ66" i="18" a="1"/>
  <c r="N31" i="21" a="1"/>
  <c r="AW6" i="18" a="1"/>
  <c r="AW62" i="21" a="1"/>
  <c r="U15" i="21" a="1"/>
  <c r="AV66" i="21" a="1"/>
  <c r="T35" i="21" a="1"/>
  <c r="AW70" i="18" a="1"/>
  <c r="AX17" i="18" a="1"/>
  <c r="BD35" i="21" a="1"/>
  <c r="BE23" i="18" a="1"/>
  <c r="V45" i="18" a="1"/>
  <c r="AO51" i="21" a="1"/>
  <c r="AP50" i="18" a="1"/>
  <c r="BK37" i="21" a="1"/>
  <c r="BL15" i="18" a="1"/>
  <c r="BJ50" i="21" a="1"/>
  <c r="AW57" i="21" a="1"/>
  <c r="BC15" i="18" a="1"/>
  <c r="M73" i="18" a="1"/>
  <c r="AI35" i="21" a="1"/>
  <c r="N6" i="18" a="1"/>
  <c r="H67" i="21" a="1"/>
  <c r="N44" i="21" a="1"/>
  <c r="BQ36" i="21" a="1"/>
  <c r="F62" i="21" a="1"/>
  <c r="H16" i="21" a="1"/>
  <c r="BL5" i="18" a="1"/>
  <c r="T63" i="21" a="1"/>
  <c r="AP9" i="18" a="1"/>
  <c r="U7" i="21" a="1"/>
  <c r="AV7" i="21" a="1"/>
  <c r="BJ5" i="21" a="1"/>
  <c r="BD21" i="18" a="1"/>
  <c r="BR60" i="21" a="1"/>
  <c r="BC57" i="18" a="1"/>
  <c r="G63" i="18" a="1"/>
  <c r="BS36" i="21" a="1"/>
  <c r="G58" i="18" a="1"/>
  <c r="BD58" i="18" a="1"/>
  <c r="AI24" i="18" a="1"/>
  <c r="AX75" i="21" a="1"/>
  <c r="AH72" i="21" a="1"/>
  <c r="AQ23" i="18" a="1"/>
  <c r="G75" i="21" a="1"/>
  <c r="N51" i="18" a="1"/>
  <c r="AH41" i="18" a="1"/>
  <c r="BR74" i="18" a="1"/>
  <c r="BE23" i="21" a="1"/>
  <c r="BK26" i="18" a="1"/>
  <c r="G12" i="18" a="1"/>
  <c r="T26" i="21" a="1"/>
  <c r="AV68" i="18" a="1"/>
  <c r="AV15" i="21" a="1"/>
  <c r="AB61" i="18" a="1"/>
  <c r="BR58" i="18" a="1"/>
  <c r="AO77" i="18" a="1"/>
  <c r="BE10" i="21" a="1"/>
  <c r="G61" i="18" a="1"/>
  <c r="AW75" i="18" a="1"/>
  <c r="BD45" i="21" a="1"/>
  <c r="AI40" i="21" a="1"/>
  <c r="AP54" i="18" a="1"/>
  <c r="AI6" i="18" a="1"/>
  <c r="BD71" i="18" a="1"/>
  <c r="AX70" i="18" a="1"/>
  <c r="BC75" i="18" a="1"/>
  <c r="AI63" i="21" a="1"/>
  <c r="AP75" i="21" a="1"/>
  <c r="M61" i="18" a="1"/>
  <c r="T25" i="18" a="1"/>
  <c r="BQ45" i="18" a="1"/>
  <c r="AO26" i="21" a="1"/>
  <c r="G20" i="21" a="1"/>
  <c r="BS45" i="21" a="1"/>
  <c r="V61" i="21" a="1"/>
  <c r="AX16" i="18" a="1"/>
  <c r="AJ68" i="18" a="1"/>
  <c r="AO38" i="18" a="1"/>
  <c r="BC36" i="18" a="1"/>
  <c r="AI29" i="18" a="1"/>
  <c r="AX9" i="21" a="1"/>
  <c r="BD14" i="18" a="1"/>
  <c r="T6" i="18" a="1"/>
  <c r="U76" i="18" a="1"/>
  <c r="AV51" i="18" a="1"/>
  <c r="AV57" i="21" a="1"/>
  <c r="N73" i="21" a="1"/>
  <c r="BR59" i="18" a="1"/>
  <c r="AJ10" i="21" a="1"/>
  <c r="AO42" i="18" a="1"/>
  <c r="AC16" i="18" a="1"/>
  <c r="BC72" i="21" a="1"/>
  <c r="AC31" i="18" a="1"/>
  <c r="BS37" i="21" a="1"/>
  <c r="BR9" i="18" a="1"/>
  <c r="N9" i="18" a="1"/>
  <c r="H14" i="18" a="1"/>
  <c r="BK61" i="21" a="1"/>
  <c r="BS76" i="18" a="1"/>
  <c r="AI72" i="18" a="1"/>
  <c r="BQ13" i="18" a="1"/>
  <c r="BE18" i="18" a="1"/>
  <c r="BC32" i="18" a="1"/>
  <c r="M24" i="18" a="1"/>
  <c r="AV59" i="18" a="1"/>
  <c r="AP14" i="18" a="1"/>
  <c r="N14" i="18" a="1"/>
  <c r="AW13" i="18" a="1"/>
  <c r="AJ25" i="18" a="1"/>
  <c r="BQ7" i="21" a="1"/>
  <c r="M41" i="21" a="1"/>
  <c r="BD60" i="21" a="1"/>
  <c r="N28" i="18" a="1"/>
  <c r="BK23" i="21" a="1"/>
  <c r="AB76" i="18" a="1"/>
  <c r="F71" i="21" a="1"/>
  <c r="AI28" i="21" a="1"/>
  <c r="AH72" i="18" a="1"/>
  <c r="T11" i="21" a="1"/>
  <c r="BJ75" i="18" a="1"/>
  <c r="AH64" i="18" a="1"/>
  <c r="BD15" i="21" a="1"/>
  <c r="AX59" i="18" a="1"/>
  <c r="BK36" i="21" a="1"/>
  <c r="AH10" i="21" a="1"/>
  <c r="AA56" i="21" a="1"/>
  <c r="BR48" i="21" a="1"/>
  <c r="AC52" i="21" a="1"/>
  <c r="O61" i="18" a="1"/>
  <c r="AB45" i="21" a="1"/>
  <c r="BE30" i="18" a="1"/>
  <c r="G65" i="18" a="1"/>
  <c r="O11" i="18" a="1"/>
  <c r="BE60" i="21" a="1"/>
  <c r="O18" i="21" a="1"/>
  <c r="AJ29" i="18" a="1"/>
  <c r="O73" i="18" a="1"/>
  <c r="BE69" i="18" a="1"/>
  <c r="AB18" i="21" a="1"/>
  <c r="AW31" i="21" a="1"/>
  <c r="AP73" i="18" a="1"/>
  <c r="AH66" i="21" a="1"/>
  <c r="BR17" i="18" a="1"/>
  <c r="AJ16" i="21" a="1"/>
  <c r="AB34" i="18" a="1"/>
  <c r="AO34" i="21" a="1"/>
  <c r="F5" i="21" a="1"/>
  <c r="M37" i="18" a="1"/>
  <c r="BL60" i="21" a="1"/>
  <c r="T57" i="18" a="1"/>
  <c r="BJ65" i="18" a="1"/>
  <c r="BC49" i="21" a="1"/>
  <c r="O43" i="18" a="1"/>
  <c r="AI25" i="18" a="1"/>
  <c r="N58" i="18" a="1"/>
  <c r="AW12" i="18" a="1"/>
  <c r="AI38" i="21" a="1"/>
  <c r="M6" i="18" a="1"/>
  <c r="V59" i="18" a="1"/>
  <c r="H39" i="21" a="1"/>
  <c r="BL70" i="21" a="1"/>
  <c r="H11" i="18" a="1"/>
  <c r="AH20" i="18" a="1"/>
  <c r="BR75" i="21" a="1"/>
  <c r="V19" i="18" a="1"/>
  <c r="AQ51" i="21" a="1"/>
  <c r="AH44" i="21" a="1"/>
  <c r="BD50" i="21" a="1"/>
  <c r="T67" i="21" a="1"/>
  <c r="F47" i="21" a="1"/>
  <c r="AH33" i="21" a="1"/>
  <c r="AV14" i="18" a="1"/>
  <c r="AP21" i="21" a="1"/>
  <c r="BK6" i="18" a="1"/>
  <c r="AA16" i="18" a="1"/>
  <c r="AP25" i="18" a="1"/>
  <c r="BD48" i="18" a="1"/>
  <c r="AI10" i="21" a="1"/>
  <c r="N22" i="21" a="1"/>
  <c r="AC57" i="21" a="1"/>
  <c r="AW48" i="21" a="1"/>
  <c r="M58" i="18" a="1"/>
  <c r="AB41" i="18" a="1"/>
  <c r="BE28" i="18" a="1"/>
  <c r="AJ10" i="18" a="1"/>
  <c r="BE47" i="18" a="1"/>
  <c r="BD33" i="18" a="1"/>
  <c r="BE15" i="18" a="1"/>
  <c r="M30" i="21" a="1"/>
  <c r="AA23" i="18" a="1"/>
  <c r="AA72" i="21" a="1"/>
  <c r="AO44" i="18" a="1"/>
  <c r="AB38" i="21" a="1"/>
  <c r="U46" i="21" a="1"/>
  <c r="AA31" i="18" a="1"/>
  <c r="BD34" i="21" a="1"/>
  <c r="BL57" i="21" a="1"/>
  <c r="AI48" i="18" a="1"/>
  <c r="AV41" i="21" a="1"/>
  <c r="AV52" i="18" a="1"/>
  <c r="AQ15" i="21" a="1"/>
  <c r="V38" i="21" a="1"/>
  <c r="AV25" i="18" a="1"/>
  <c r="N32" i="18" a="1"/>
  <c r="AX76" i="21" a="1"/>
  <c r="AW68" i="21" a="1"/>
  <c r="G53" i="18" a="1"/>
  <c r="F20" i="18" a="1"/>
  <c r="AX74" i="21" a="1"/>
  <c r="U72" i="21" a="1"/>
  <c r="BQ5" i="21" a="1"/>
  <c r="AA36" i="21" a="1"/>
  <c r="AW57" i="18" a="1"/>
  <c r="AC37" i="21" a="1"/>
  <c r="AP49" i="18" a="1"/>
  <c r="BK48" i="21" a="1"/>
  <c r="BQ24" i="18" a="1"/>
  <c r="AX39" i="18" a="1"/>
  <c r="AO65" i="21" a="1"/>
  <c r="BJ75" i="21" a="1"/>
  <c r="N68" i="18" a="1"/>
  <c r="G31" i="18" a="1"/>
  <c r="AI64" i="18" a="1"/>
  <c r="V54" i="21" a="1"/>
  <c r="BL47" i="18" a="1"/>
  <c r="BR70" i="18" a="1"/>
  <c r="H43" i="21" a="1"/>
  <c r="T59" i="21" a="1"/>
  <c r="AC6" i="21" a="1"/>
  <c r="BD36" i="21" a="1"/>
  <c r="N19" i="21" a="1"/>
  <c r="AB75" i="18" a="1"/>
  <c r="AW42" i="18" a="1"/>
  <c r="AI8" i="21" a="1"/>
  <c r="BR42" i="18" a="1"/>
  <c r="G59" i="21" a="1"/>
  <c r="AX74" i="18" a="1"/>
  <c r="AH57" i="18" a="1"/>
  <c r="AO41" i="18" a="1"/>
  <c r="F29" i="21" a="1"/>
  <c r="AJ39" i="18" a="1"/>
  <c r="BQ73" i="21" a="1"/>
  <c r="AA38" i="18" a="1"/>
  <c r="N61" i="21" a="1"/>
  <c r="AJ23" i="21" a="1"/>
  <c r="O72" i="18" a="1"/>
  <c r="AQ12" i="21" a="1"/>
  <c r="U28" i="18" a="1"/>
  <c r="BQ19" i="21" a="1"/>
  <c r="BC76" i="21" a="1"/>
  <c r="N33" i="18" a="1"/>
  <c r="BD67" i="21" a="1"/>
  <c r="H45" i="21" a="1"/>
  <c r="T25" i="21" a="1"/>
  <c r="BC31" i="18" a="1"/>
  <c r="BE37" i="21" a="1"/>
  <c r="BC61" i="21" a="1"/>
  <c r="AC46" i="21" a="1"/>
  <c r="BR65" i="18" a="1"/>
  <c r="M23" i="21" a="1"/>
  <c r="U15" i="18" a="1"/>
  <c r="F19" i="18" a="1"/>
  <c r="BC14" i="21" a="1"/>
  <c r="AA30" i="21" a="1"/>
  <c r="V61" i="18" a="1"/>
  <c r="AV72" i="18" a="1"/>
  <c r="AC28" i="21" a="1"/>
  <c r="AV67" i="21" a="1"/>
  <c r="AP9" i="21" a="1"/>
  <c r="AC39" i="18" a="1"/>
  <c r="BL28" i="18" a="1"/>
  <c r="N29" i="18" a="1"/>
  <c r="AB46" i="21" a="1"/>
  <c r="BE68" i="21" a="1"/>
  <c r="H16" i="18" a="1"/>
  <c r="G6" i="21" a="1"/>
  <c r="T57" i="21" a="1"/>
  <c r="F24" i="21" a="1"/>
  <c r="F23" i="21" a="1"/>
  <c r="O19" i="18" a="1"/>
  <c r="BC47" i="21" a="1"/>
  <c r="BC49" i="18" a="1"/>
  <c r="BC21" i="18" a="1"/>
  <c r="BD67" i="18" a="1"/>
  <c r="AO13" i="21" a="1"/>
  <c r="H7" i="18" a="1"/>
  <c r="AI38" i="18" a="1"/>
  <c r="BS39" i="21" a="1"/>
  <c r="O14" i="21" a="1"/>
  <c r="BJ54" i="21" a="1"/>
  <c r="BQ38" i="18" a="1"/>
  <c r="AV71" i="18" a="1"/>
  <c r="G10" i="21" a="1"/>
  <c r="BQ23" i="21" a="1"/>
  <c r="AP70" i="18" a="1"/>
  <c r="O36" i="21" a="1"/>
  <c r="BJ63" i="18" a="1"/>
  <c r="AX64" i="21" a="1"/>
  <c r="U75" i="18" a="1"/>
  <c r="U53" i="18" a="1"/>
  <c r="U52" i="21" a="1"/>
  <c r="BC17" i="21" a="1"/>
  <c r="AC24" i="21" a="1"/>
  <c r="AJ72" i="21" a="1"/>
  <c r="AB46" i="18" a="1"/>
  <c r="V51" i="18" a="1"/>
  <c r="BJ21" i="21" a="1"/>
  <c r="AH12" i="21" a="1"/>
  <c r="BJ18" i="21" a="1"/>
  <c r="BD52" i="21" a="1"/>
  <c r="AA63" i="18" a="1"/>
  <c r="AP30" i="18" a="1"/>
  <c r="AP77" i="21" a="1"/>
  <c r="H33" i="21" a="1"/>
  <c r="H15" i="21" a="1"/>
  <c r="BS42" i="21" a="1"/>
  <c r="AA5" i="21" a="1"/>
  <c r="O46" i="21" a="1"/>
  <c r="AC54" i="21" a="1"/>
  <c r="BK69" i="18" a="1"/>
  <c r="BQ69" i="21" a="1"/>
  <c r="AW73" i="21" a="1"/>
  <c r="BL20" i="21" a="1"/>
  <c r="BQ67" i="21" a="1"/>
  <c r="AO52" i="18" a="1"/>
  <c r="AV73" i="18" a="1"/>
  <c r="N52" i="21" a="1"/>
  <c r="AJ63" i="21" a="1"/>
  <c r="F66" i="21" a="1"/>
  <c r="AI36" i="18" a="1"/>
  <c r="V62" i="21" a="1"/>
  <c r="AV48" i="18" a="1"/>
  <c r="AB68" i="21" a="1"/>
  <c r="BD54" i="21" a="1"/>
  <c r="G38" i="18" a="1"/>
  <c r="T52" i="18" a="1"/>
  <c r="AX18" i="21" a="1"/>
  <c r="M11" i="18" a="1"/>
  <c r="AJ24" i="21" a="1"/>
  <c r="BS15" i="21" a="1"/>
  <c r="BE25" i="21" a="1"/>
  <c r="AX8" i="18" a="1"/>
  <c r="BL24" i="18" a="1"/>
  <c r="BR36" i="21" a="1"/>
  <c r="H44" i="18" a="1"/>
  <c r="O19" i="21" a="1"/>
  <c r="BJ7" i="18" a="1"/>
  <c r="BJ61" i="18" a="1"/>
  <c r="AX29" i="18" a="1"/>
  <c r="BD13" i="18" a="1"/>
  <c r="AX51" i="18" a="1"/>
  <c r="M34" i="18" a="1"/>
  <c r="AQ18" i="21" a="1"/>
  <c r="AA5" i="18" a="1"/>
  <c r="F21" i="18" a="1"/>
  <c r="AI70" i="18" a="1"/>
  <c r="AV31" i="21" a="1"/>
  <c r="AO70" i="21" a="1"/>
  <c r="AP53" i="18" a="1"/>
  <c r="BK17" i="18" a="1"/>
  <c r="F15" i="21" a="1"/>
  <c r="AI14" i="18" a="1"/>
  <c r="AV57" i="18" a="1"/>
  <c r="O9" i="21" a="1"/>
  <c r="N57" i="21" a="1"/>
  <c r="BL55" i="18" a="1"/>
  <c r="H8" i="21" a="1"/>
  <c r="AI46" i="18" a="1"/>
  <c r="AQ42" i="21" a="1"/>
  <c r="AQ25" i="21" a="1"/>
  <c r="N30" i="21" a="1"/>
  <c r="BS70" i="21" a="1"/>
  <c r="AB38" i="18" a="1"/>
  <c r="AV31" i="18" a="1"/>
  <c r="T5" i="21" a="1"/>
  <c r="AI51" i="21" a="1"/>
  <c r="V58" i="21" a="1"/>
  <c r="BJ67" i="18" a="1"/>
  <c r="V15" i="21" a="1"/>
  <c r="AJ20" i="18" a="1"/>
  <c r="BD45" i="18" a="1"/>
  <c r="U70" i="21" a="1"/>
  <c r="BJ58" i="18" a="1"/>
  <c r="BR13" i="21" a="1"/>
  <c r="AH42" i="21" a="1"/>
  <c r="AQ20" i="21" a="1"/>
  <c r="BR42" i="21" a="1"/>
  <c r="BR77" i="18" a="1"/>
  <c r="BK24" i="21" a="1"/>
  <c r="N16" i="21" a="1"/>
  <c r="M22" i="18" a="1"/>
  <c r="AH20" i="21" a="1"/>
  <c r="O75" i="18" a="1"/>
  <c r="AX27" i="18" a="1"/>
  <c r="G60" i="18" a="1"/>
  <c r="BR19" i="18" a="1"/>
  <c r="BR19" i="21" a="1"/>
  <c r="G34" i="21" a="1"/>
  <c r="BQ21" i="21" a="1"/>
  <c r="AC29" i="21" a="1"/>
  <c r="AC32" i="18" a="1"/>
  <c r="BE50" i="21" a="1"/>
  <c r="AX72" i="21" a="1"/>
  <c r="BC10" i="18" a="1"/>
  <c r="BK23" i="18" a="1"/>
  <c r="BC71" i="21" a="1"/>
  <c r="AI28" i="18" a="1"/>
  <c r="BS20" i="21" a="1"/>
  <c r="BD31" i="21" a="1"/>
  <c r="AB45" i="18" a="1"/>
  <c r="T54" i="18" a="1"/>
  <c r="BS55" i="21" a="1"/>
  <c r="AX33" i="18" a="1"/>
  <c r="F34" i="21" a="1"/>
  <c r="AO63" i="18" a="1"/>
  <c r="O53" i="21" a="1"/>
  <c r="AO16" i="21" a="1"/>
  <c r="AQ41" i="18" a="1"/>
  <c r="F65" i="21" a="1"/>
  <c r="BK54" i="21" a="1"/>
  <c r="T55" i="18" a="1"/>
  <c r="AA64" i="18" a="1"/>
  <c r="M33" i="18" a="1"/>
  <c r="BK76" i="18" a="1"/>
  <c r="V64" i="18" a="1"/>
  <c r="BJ35" i="21" a="1"/>
  <c r="AB70" i="18" a="1"/>
  <c r="AH73" i="21" a="1"/>
  <c r="U64" i="18" a="1"/>
  <c r="BK76" i="21" a="1"/>
  <c r="AB65" i="21" a="1"/>
  <c r="AJ49" i="21" a="1"/>
  <c r="BE63" i="21" a="1"/>
  <c r="BQ42" i="18" a="1"/>
  <c r="AW73" i="18" a="1"/>
  <c r="V68" i="18" a="1"/>
  <c r="U44" i="18" a="1"/>
  <c r="AH33" i="18" a="1"/>
  <c r="F41" i="21" a="1"/>
  <c r="AP39" i="21" a="1"/>
  <c r="T62" i="21" a="1"/>
  <c r="U18" i="21" a="1"/>
  <c r="BD55" i="18" a="1"/>
  <c r="AV29" i="21" a="1"/>
  <c r="AX6" i="21" a="1"/>
  <c r="AA18" i="21" a="1"/>
  <c r="F51" i="18" a="1"/>
  <c r="V42" i="21" a="1"/>
  <c r="BC27" i="18" a="1"/>
  <c r="BL23" i="18" a="1"/>
  <c r="BK31" i="21" a="1"/>
  <c r="AA62" i="18" a="1"/>
  <c r="H75" i="18" a="1"/>
  <c r="BK17" i="21" a="1"/>
  <c r="F74" i="18" a="1"/>
  <c r="AP13" i="21" a="1"/>
  <c r="BK59" i="18" a="1"/>
  <c r="AX73" i="18" a="1"/>
  <c r="O60" i="21" a="1"/>
  <c r="BE16" i="18" a="1"/>
  <c r="BE70" i="18" a="1"/>
  <c r="AQ27" i="21" a="1"/>
  <c r="N64" i="21" a="1"/>
  <c r="AQ35" i="21" a="1"/>
  <c r="BE65" i="21" a="1"/>
  <c r="AX7" i="18" a="1"/>
  <c r="AC49" i="18" a="1"/>
  <c r="H65" i="18" a="1"/>
  <c r="AA44" i="21" a="1"/>
  <c r="AP62" i="18" a="1"/>
  <c r="H22" i="18" a="1"/>
  <c r="AH61" i="21" a="1"/>
  <c r="T23" i="21" a="1"/>
  <c r="BQ33" i="18" a="1"/>
  <c r="AX53" i="21" a="1"/>
  <c r="M56" i="18" a="1"/>
  <c r="BS5" i="21" a="1"/>
  <c r="O10" i="21" a="1"/>
  <c r="AX30" i="18" a="1"/>
  <c r="AH52" i="18" a="1"/>
  <c r="N39" i="21" a="1"/>
  <c r="BD65" i="18" a="1"/>
  <c r="V9" i="21" a="1"/>
  <c r="BK44" i="18" a="1"/>
  <c r="AJ71" i="18" a="1"/>
  <c r="BC65" i="21" a="1"/>
  <c r="V73" i="18" a="1"/>
  <c r="BK25" i="21" a="1"/>
  <c r="U25" i="21" a="1"/>
  <c r="AQ32" i="21" a="1"/>
  <c r="AJ22" i="18" a="1"/>
  <c r="BQ59" i="18" a="1"/>
  <c r="U37" i="21" a="1"/>
  <c r="BQ73" i="18" a="1"/>
  <c r="AO29" i="21" a="1"/>
  <c r="F28" i="18" a="1"/>
  <c r="BC59" i="18" a="1"/>
  <c r="AP18" i="21" a="1"/>
  <c r="O37" i="21" a="1"/>
  <c r="BC33" i="21" a="1"/>
  <c r="V57" i="21" a="1"/>
  <c r="T42" i="18" a="1"/>
  <c r="O46" i="18" a="1"/>
  <c r="BE57" i="21" a="1"/>
  <c r="AA75" i="18" a="1"/>
  <c r="AB73" i="18" a="1"/>
  <c r="AJ26" i="21" a="1"/>
  <c r="AB18" i="18" a="1"/>
  <c r="BQ46" i="18" a="1"/>
  <c r="AC51" i="18" a="1"/>
  <c r="AO15" i="18" a="1"/>
  <c r="T21" i="18" a="1"/>
  <c r="M13" i="21" a="1"/>
  <c r="AP41" i="21" a="1"/>
  <c r="AO43" i="18" a="1"/>
  <c r="F73" i="21" a="1"/>
  <c r="AW17" i="21" a="1"/>
  <c r="AV12" i="18" a="1"/>
  <c r="AB35" i="18" a="1"/>
  <c r="BR23" i="18" a="1"/>
  <c r="AW12" i="21" a="1"/>
  <c r="N20" i="21" a="1"/>
  <c r="N18" i="21" a="1"/>
  <c r="BC10" i="21" a="1"/>
  <c r="BS24" i="18" a="1"/>
  <c r="F40" i="21" a="1"/>
  <c r="BL16" i="21" a="1"/>
  <c r="BS66" i="18" a="1"/>
  <c r="AI34" i="18" a="1"/>
  <c r="U73" i="21" a="1"/>
  <c r="N18" i="18" a="1"/>
  <c r="BQ18" i="18" a="1"/>
  <c r="AV9" i="18" a="1"/>
  <c r="AP28" i="18" a="1"/>
  <c r="BL76" i="18" a="1"/>
  <c r="AX24" i="21" a="1"/>
  <c r="BE56" i="21" a="1"/>
  <c r="BK51" i="18" a="1"/>
  <c r="BS41" i="18" a="1"/>
  <c r="G30" i="21" a="1"/>
  <c r="AW45" i="21" a="1"/>
  <c r="AW54" i="18" a="1"/>
  <c r="AQ28" i="21" a="1"/>
  <c r="BD62" i="18" a="1"/>
  <c r="O17" i="18" a="1"/>
  <c r="BQ74" i="21" a="1"/>
  <c r="AC15" i="18" a="1"/>
  <c r="U7" i="18" a="1"/>
  <c r="AA13" i="21" a="1"/>
  <c r="BL25" i="21" a="1"/>
  <c r="M44" i="21" a="1"/>
  <c r="AO46" i="21" a="1"/>
  <c r="BD28" i="18" a="1"/>
  <c r="BS35" i="18" a="1"/>
  <c r="BQ29" i="21" a="1"/>
  <c r="V40" i="21" a="1"/>
  <c r="U22" i="18" a="1"/>
  <c r="V72" i="21" a="1"/>
  <c r="AA65" i="18" a="1"/>
  <c r="U49" i="18" a="1"/>
  <c r="AO26" i="18" a="1"/>
  <c r="AX50" i="21" a="1"/>
  <c r="BS71" i="18" a="1"/>
  <c r="AB22" i="21" a="1"/>
  <c r="V17" i="21" a="1"/>
  <c r="AA67" i="18" a="1"/>
  <c r="V31" i="21" a="1"/>
  <c r="F26" i="18" a="1"/>
  <c r="AB9" i="18" a="1"/>
  <c r="AJ73" i="21" a="1"/>
  <c r="AQ17" i="21" a="1"/>
  <c r="O42" i="21" a="1"/>
  <c r="AH61" i="18" a="1"/>
  <c r="AB6" i="21" a="1"/>
  <c r="BC62" i="21" a="1"/>
  <c r="BR22" i="18" a="1"/>
  <c r="AW38" i="18" a="1"/>
  <c r="G45" i="18" a="1"/>
  <c r="BR56" i="18" a="1"/>
  <c r="BE24" i="21" a="1"/>
  <c r="H30" i="21" a="1"/>
  <c r="AQ71" i="21" a="1"/>
  <c r="BJ18" i="18" a="1"/>
  <c r="N49" i="21" a="1"/>
  <c r="BQ61" i="18" a="1"/>
  <c r="AH25" i="21" a="1"/>
  <c r="AJ18" i="18" a="1"/>
  <c r="BK59" i="21" a="1"/>
  <c r="BD55" i="21" a="1"/>
  <c r="U54" i="18" a="1"/>
  <c r="F50" i="18" a="1"/>
  <c r="U66" i="21" a="1"/>
  <c r="BK65" i="21" a="1"/>
  <c r="BC53" i="18" a="1"/>
  <c r="V30" i="21" a="1"/>
  <c r="T44" i="21" a="1"/>
  <c r="AP52" i="21" a="1"/>
  <c r="AQ60" i="21" a="1"/>
  <c r="BJ23" i="18" a="1"/>
  <c r="AC71" i="21" a="1"/>
  <c r="N48" i="18" a="1"/>
  <c r="AX61" i="18" a="1"/>
  <c r="AI74" i="18" a="1"/>
  <c r="AB7" i="18" a="1"/>
  <c r="N34" i="18" a="1"/>
  <c r="AC6" i="18" a="1"/>
  <c r="T6" i="21" a="1"/>
  <c r="AP36" i="18" a="1"/>
  <c r="AC45" i="18" a="1"/>
  <c r="BK8" i="21" a="1"/>
  <c r="G51" i="21" a="1"/>
  <c r="AB49" i="18" a="1"/>
  <c r="O32" i="18" a="1"/>
  <c r="T5" i="18" a="1"/>
  <c r="V62" i="18" a="1"/>
  <c r="BL68" i="21" a="1"/>
  <c r="BL53" i="21" a="1"/>
  <c r="AW61" i="18" a="1"/>
  <c r="V11" i="18" a="1"/>
  <c r="BJ76" i="18" a="1"/>
  <c r="V47" i="21" a="1"/>
  <c r="U61" i="21" a="1"/>
  <c r="N63" i="18" a="1"/>
  <c r="AO68" i="18" a="1"/>
  <c r="O30" i="18" a="1"/>
  <c r="U36" i="18" a="1"/>
  <c r="AA60" i="21" a="1"/>
  <c r="AB57" i="18" a="1"/>
  <c r="BQ77" i="21" a="1"/>
  <c r="AQ66" i="18" a="1"/>
  <c r="AP34" i="18" a="1"/>
  <c r="BK60" i="18" a="1"/>
  <c r="F23" i="18" a="1"/>
  <c r="AB53" i="21" a="1"/>
  <c r="AH8" i="21" a="1"/>
  <c r="BJ51" i="18" a="1"/>
  <c r="BK26" i="21" a="1"/>
  <c r="AQ63" i="21" a="1"/>
  <c r="AP48" i="18" a="1"/>
  <c r="AC34" i="18" a="1"/>
  <c r="BC68" i="21" a="1"/>
  <c r="H51" i="18" a="1"/>
  <c r="U34" i="18" a="1"/>
  <c r="BD41" i="18" a="1"/>
  <c r="AJ52" i="21" a="1"/>
  <c r="BL42" i="21" a="1"/>
  <c r="AI74" i="21" a="1"/>
  <c r="BE46" i="18" a="1"/>
  <c r="AC26" i="21" a="1"/>
  <c r="BQ63" i="18" a="1"/>
  <c r="AX37" i="21" a="1"/>
  <c r="AA35" i="21" a="1"/>
  <c r="F54" i="18" a="1"/>
  <c r="M45" i="18" a="1"/>
  <c r="AP65" i="21" a="1"/>
  <c r="BR24" i="18" a="1"/>
  <c r="BK77" i="21" a="1"/>
  <c r="F71" i="18" a="1"/>
  <c r="AQ10" i="18" a="1"/>
  <c r="AP14" i="21" a="1"/>
  <c r="U27" i="21" a="1"/>
  <c r="AA12" i="18" a="1"/>
  <c r="G39" i="21" a="1"/>
  <c r="N59" i="18" a="1"/>
  <c r="O13" i="21" a="1"/>
  <c r="BQ42" i="21" a="1"/>
  <c r="BC13" i="21" a="1"/>
  <c r="AX49" i="18" a="1"/>
  <c r="AA31" i="21" a="1"/>
  <c r="G24" i="18" a="1"/>
  <c r="O71" i="21" a="1"/>
  <c r="AO76" i="18" a="1"/>
  <c r="T50" i="21" a="1"/>
  <c r="BC60" i="21" a="1"/>
  <c r="U24" i="21" a="1"/>
  <c r="M74" i="18" a="1"/>
  <c r="BK8" i="18" a="1"/>
  <c r="AA32" i="21" a="1"/>
  <c r="F18" i="18" a="1"/>
  <c r="G50" i="18" a="1"/>
  <c r="AQ10" i="21" a="1"/>
  <c r="BE35" i="21" a="1"/>
  <c r="AA20" i="18" a="1"/>
  <c r="AP10" i="18" a="1"/>
  <c r="AV5" i="18" a="1"/>
  <c r="BJ28" i="21" a="1"/>
  <c r="BK13" i="18" a="1"/>
  <c r="AI32" i="18" a="1"/>
  <c r="AQ8" i="21" a="1"/>
  <c r="AI52" i="21" a="1"/>
  <c r="N30" i="18" a="1"/>
  <c r="U65" i="21" a="1"/>
  <c r="AX31" i="21" a="1"/>
  <c r="AV37" i="18" a="1"/>
  <c r="BS46" i="18" a="1"/>
  <c r="AX46" i="18" a="1"/>
  <c r="BK55" i="18" a="1"/>
  <c r="BR20" i="21" a="1"/>
  <c r="AI5" i="21" a="1"/>
  <c r="T10" i="21" a="1"/>
  <c r="G37" i="18" a="1"/>
  <c r="AB48" i="21" a="1"/>
  <c r="AI61" i="21" a="1"/>
  <c r="V29" i="18" a="1"/>
  <c r="M9" i="18" a="1"/>
  <c r="BC60" i="18" a="1"/>
  <c r="BQ58" i="18" a="1"/>
  <c r="AP20" i="21" a="1"/>
  <c r="U21" i="18" a="1"/>
  <c r="BE68" i="18" a="1"/>
  <c r="AB74" i="18" a="1"/>
  <c r="V50" i="18" a="1"/>
  <c r="U73" i="18" a="1"/>
  <c r="BK38" i="21" a="1"/>
  <c r="BQ39" i="21" a="1"/>
  <c r="BL42" i="18" a="1"/>
  <c r="AA48" i="21" a="1"/>
  <c r="BQ21" i="18" a="1"/>
  <c r="T48" i="18" a="1"/>
  <c r="BQ6" i="21" a="1"/>
  <c r="AQ64" i="18" a="1"/>
  <c r="F59" i="21" a="1"/>
  <c r="V10" i="18" a="1"/>
  <c r="BD72" i="21" a="1"/>
  <c r="AH69" i="21" a="1"/>
  <c r="BS7" i="18" a="1"/>
  <c r="AI41" i="21" a="1"/>
  <c r="M26" i="21" a="1"/>
  <c r="T31" i="21" a="1"/>
  <c r="AA72" i="18" a="1"/>
  <c r="BR18" i="18" a="1"/>
  <c r="F60" i="18" a="1"/>
  <c r="V11" i="21" a="1"/>
  <c r="AW65" i="18" a="1"/>
  <c r="AC67" i="18" a="1"/>
  <c r="AC72" i="21" a="1"/>
  <c r="O55" i="21" a="1"/>
  <c r="BK62" i="21" a="1"/>
  <c r="AQ32" i="18" a="1"/>
  <c r="M38" i="18" a="1"/>
  <c r="G29" i="18" a="1"/>
  <c r="U58" i="18" a="1"/>
  <c r="BS21" i="21" a="1"/>
  <c r="N45" i="18" a="1"/>
  <c r="BR33" i="21" a="1"/>
  <c r="AI39" i="18" a="1"/>
  <c r="G59" i="18" a="1"/>
  <c r="AH56" i="18" a="1"/>
  <c r="O29" i="18" a="1"/>
  <c r="BR6" i="18" a="1"/>
  <c r="BD34" i="18" a="1"/>
  <c r="AI59" i="18" a="1"/>
  <c r="O26" i="18" a="1"/>
  <c r="AJ43" i="18" a="1"/>
  <c r="AJ31" i="18" a="1"/>
  <c r="AH39" i="21" a="1"/>
  <c r="AV16" i="18" a="1"/>
  <c r="N45" i="21" a="1"/>
  <c r="H34" i="21" a="1"/>
  <c r="BD59" i="21" a="1"/>
  <c r="AB40" i="21" a="1"/>
  <c r="AB27" i="21" a="1"/>
  <c r="BK40" i="21" a="1"/>
  <c r="BR66" i="18" a="1"/>
  <c r="AQ21" i="21" a="1"/>
  <c r="F11" i="18" a="1"/>
  <c r="BS52" i="21" a="1"/>
  <c r="AC29" i="18" a="1"/>
  <c r="BE62" i="21" a="1"/>
  <c r="M58" i="21" a="1"/>
  <c r="H46" i="21" a="1"/>
  <c r="BR53" i="21" a="1"/>
  <c r="AB56" i="21" a="1"/>
  <c r="AI60" i="18" a="1"/>
  <c r="BR39" i="18" a="1"/>
  <c r="AI31" i="21" a="1"/>
  <c r="V43" i="18" a="1"/>
  <c r="BL29" i="18" a="1"/>
  <c r="M65" i="18" a="1"/>
  <c r="F7" i="21" a="1"/>
  <c r="M39" i="21" a="1"/>
  <c r="V48" i="18" a="1"/>
  <c r="G41" i="18" a="1"/>
  <c r="AX67" i="18" a="1"/>
  <c r="AI57" i="18" a="1"/>
  <c r="BD24" i="21" a="1"/>
  <c r="BS59" i="21" a="1"/>
  <c r="BR26" i="21" a="1"/>
  <c r="AJ30" i="21" a="1"/>
  <c r="M42" i="21" a="1"/>
  <c r="AH49" i="18" a="1"/>
  <c r="AH26" i="18" a="1"/>
  <c r="AI50" i="21" a="1"/>
  <c r="AW25" i="21" a="1"/>
  <c r="N54" i="18" a="1"/>
  <c r="BC57" i="21" a="1"/>
  <c r="BQ68" i="18" a="1"/>
  <c r="BQ9" i="18" a="1"/>
  <c r="AV11" i="21" a="1"/>
  <c r="BD17" i="21" a="1"/>
  <c r="BC68" i="18" a="1"/>
  <c r="AI49" i="18" a="1"/>
  <c r="AQ44" i="18" a="1"/>
  <c r="AJ24" i="18" a="1"/>
  <c r="H15" i="18" a="1"/>
  <c r="BJ26" i="18" a="1"/>
  <c r="H38" i="21" a="1"/>
  <c r="AH27" i="21" a="1"/>
  <c r="AO24" i="21" a="1"/>
  <c r="AC58" i="21" a="1"/>
  <c r="F75" i="21" a="1"/>
  <c r="BC48" i="18" a="1"/>
  <c r="H10" i="21" a="1"/>
  <c r="BS10" i="21" a="1"/>
  <c r="AV75" i="18" a="1"/>
  <c r="BL61" i="21" a="1"/>
  <c r="BQ62" i="18" a="1"/>
  <c r="F50" i="21" a="1"/>
  <c r="BK65" i="18" a="1"/>
  <c r="AA77" i="18" a="1"/>
  <c r="AV22" i="21" a="1"/>
  <c r="AO66" i="21" a="1"/>
  <c r="BE31" i="21" a="1"/>
  <c r="AA35" i="18" a="1"/>
  <c r="G71" i="18" a="1"/>
  <c r="T24" i="18" a="1"/>
  <c r="BQ11" i="21" a="1"/>
  <c r="AH31" i="21" a="1"/>
  <c r="AX21" i="18" a="1"/>
  <c r="BE61" i="21" a="1"/>
  <c r="AQ39" i="21" a="1"/>
  <c r="V12" i="21" a="1"/>
  <c r="AJ53" i="18" a="1"/>
  <c r="T16" i="21" a="1"/>
  <c r="O43" i="21" a="1"/>
  <c r="BR68" i="18" a="1"/>
  <c r="AJ39" i="21" a="1"/>
  <c r="AQ76" i="18" a="1"/>
  <c r="AP75" i="18" a="1"/>
  <c r="G42" i="18" a="1"/>
  <c r="O62" i="18" a="1"/>
  <c r="BS76" i="21" a="1"/>
  <c r="AJ47" i="18" a="1"/>
  <c r="BR72" i="18" a="1"/>
  <c r="H31" i="21" a="1"/>
  <c r="AB13" i="18" a="1"/>
  <c r="BL76" i="21" a="1"/>
  <c r="BD75" i="18" a="1"/>
  <c r="H28" i="18" a="1"/>
  <c r="G26" i="18" a="1"/>
  <c r="T65" i="18" a="1"/>
  <c r="BQ59" i="21" a="1"/>
  <c r="BK51" i="21" a="1"/>
  <c r="AW66" i="21" a="1"/>
  <c r="T19" i="18" a="1"/>
  <c r="AJ59" i="18" a="1"/>
  <c r="BS51" i="21" a="1"/>
  <c r="T47" i="18" a="1"/>
  <c r="AA22" i="21" a="1"/>
  <c r="F11" i="21" a="1"/>
  <c r="BQ27" i="18" a="1"/>
  <c r="BL15" i="21" a="1"/>
  <c r="G42" i="21" a="1"/>
  <c r="AQ40" i="18" a="1"/>
  <c r="AV67" i="18" a="1"/>
  <c r="BL22" i="21" a="1"/>
  <c r="F27" i="18" a="1"/>
  <c r="BD26" i="18" a="1"/>
  <c r="BK19" i="21" a="1"/>
  <c r="BR9" i="21" a="1"/>
  <c r="AC20" i="21" a="1"/>
  <c r="BL34" i="18" a="1"/>
  <c r="AP61" i="21" a="1"/>
  <c r="BS54" i="21" a="1"/>
  <c r="AI19" i="18" a="1"/>
  <c r="BK50" i="21" a="1"/>
  <c r="BR29" i="18" a="1"/>
  <c r="O59" i="21" a="1"/>
  <c r="U26" i="18" a="1"/>
  <c r="AH66" i="18" a="1"/>
  <c r="BL24" i="21" a="1"/>
  <c r="N71" i="18" a="1"/>
  <c r="F14" i="18" a="1"/>
  <c r="BE32" i="21" a="1"/>
  <c r="M20" i="21" a="1"/>
  <c r="BJ13" i="21" a="1"/>
  <c r="AQ31" i="18" a="1"/>
  <c r="F40" i="18" a="1"/>
  <c r="AH21" i="18" a="1"/>
  <c r="H25" i="21" a="1"/>
  <c r="AP51" i="21" a="1"/>
  <c r="BS11" i="18" a="1"/>
  <c r="T61" i="21" a="1"/>
  <c r="H57" i="21" a="1"/>
  <c r="AC43" i="21" a="1"/>
  <c r="AQ68" i="21" a="1"/>
  <c r="AO48" i="18" a="1"/>
  <c r="BS58" i="18" a="1"/>
  <c r="AI41" i="18" a="1"/>
  <c r="F12" i="21" a="1"/>
  <c r="M64" i="21" a="1"/>
  <c r="AH26" i="21" a="1"/>
  <c r="AB52" i="18" a="1"/>
  <c r="O22" i="18" a="1"/>
  <c r="BJ46" i="21" a="1"/>
  <c r="AH41" i="21" a="1"/>
  <c r="AH30" i="21" a="1"/>
  <c r="BE38" i="21" a="1"/>
  <c r="BE73" i="21" a="1"/>
  <c r="O69" i="18" a="1"/>
  <c r="BJ33" i="18" a="1"/>
  <c r="AW65" i="21" a="1"/>
  <c r="AX12" i="21" a="1"/>
  <c r="AV69" i="18" a="1"/>
  <c r="T74" i="21" a="1"/>
  <c r="T19" i="21" a="1"/>
  <c r="BQ47" i="18" a="1"/>
  <c r="V56" i="18" a="1"/>
  <c r="AP7" i="21" a="1"/>
  <c r="U38" i="21" a="1"/>
  <c r="AO24" i="18" a="1"/>
  <c r="N38" i="21" a="1"/>
  <c r="AW60" i="21" a="1"/>
  <c r="BJ9" i="21" a="1"/>
  <c r="N40" i="18" a="1"/>
  <c r="AA34" i="21" a="1"/>
  <c r="T32" i="18" a="1"/>
  <c r="BD10" i="18" a="1"/>
  <c r="AO60" i="18" a="1"/>
  <c r="V57" i="18" a="1"/>
  <c r="M14" i="21" a="1"/>
  <c r="BS31" i="18" a="1"/>
  <c r="BL58" i="18" a="1"/>
  <c r="AJ36" i="21" a="1"/>
  <c r="AA66" i="21" a="1"/>
  <c r="H64" i="21" a="1"/>
  <c r="BE64" i="21" a="1"/>
  <c r="AH16" i="18" a="1"/>
  <c r="AH68" i="21" a="1"/>
  <c r="AX25" i="18" a="1"/>
  <c r="T22" i="21" a="1"/>
  <c r="AV41" i="18" a="1"/>
  <c r="M53" i="18" a="1"/>
  <c r="AP35" i="21" a="1"/>
  <c r="T23" i="18" a="1"/>
  <c r="AV68" i="21" a="1"/>
  <c r="BS30" i="18" a="1"/>
  <c r="AA51" i="21" a="1"/>
  <c r="AV69" i="21" a="1"/>
  <c r="O48" i="21" a="1"/>
  <c r="AQ55" i="21" a="1"/>
  <c r="BQ6" i="18" a="1"/>
  <c r="BD13" i="21" a="1"/>
  <c r="T15" i="21" a="1"/>
  <c r="BQ28" i="21" a="1"/>
  <c r="G60" i="21" a="1"/>
  <c r="G32" i="18" a="1"/>
  <c r="AP37" i="21" a="1"/>
  <c r="G15" i="18" a="1"/>
  <c r="AI75" i="18" a="1"/>
  <c r="BQ55" i="21" a="1"/>
  <c r="BJ66" i="21" a="1"/>
  <c r="AV14" i="21" a="1"/>
  <c r="BK7" i="18" a="1"/>
  <c r="BQ23" i="18" a="1"/>
  <c r="AJ53" i="21" a="1"/>
  <c r="BE5" i="18" a="1"/>
  <c r="F73" i="18" a="1"/>
  <c r="AH58" i="18" a="1"/>
  <c r="BR75" i="18" a="1"/>
  <c r="BE65" i="18" a="1"/>
  <c r="BJ32" i="21" a="1"/>
  <c r="BR63" i="21" a="1"/>
  <c r="U42" i="21" a="1"/>
  <c r="H67" i="18" a="1"/>
  <c r="BC74" i="18" a="1"/>
  <c r="G19" i="21" a="1"/>
  <c r="AI10" i="18" a="1"/>
  <c r="BL30" i="21" a="1"/>
  <c r="U48" i="18" a="1"/>
  <c r="AH44" i="18" a="1"/>
  <c r="AW26" i="18" a="1"/>
  <c r="BL64" i="21" a="1"/>
  <c r="AJ7" i="18" a="1"/>
  <c r="AP5" i="21" a="1"/>
  <c r="BS17" i="18" a="1"/>
  <c r="AB14" i="18" a="1"/>
  <c r="BK14" i="21" a="1"/>
  <c r="BK44" i="21" a="1"/>
  <c r="AJ68" i="21" a="1"/>
  <c r="BE49" i="21" a="1"/>
  <c r="BD23" i="18" a="1"/>
  <c r="AB50" i="21" a="1"/>
  <c r="BQ54" i="18" a="1"/>
  <c r="BL37" i="18" a="1"/>
  <c r="AC12" i="18" a="1"/>
  <c r="V25" i="18" a="1"/>
  <c r="AX58" i="18" a="1"/>
  <c r="AA27" i="18" a="1"/>
  <c r="AP11" i="21" a="1"/>
  <c r="AX54" i="21" a="1"/>
  <c r="BK73" i="21" a="1"/>
  <c r="BE22" i="21" a="1"/>
  <c r="AA24" i="18" a="1"/>
  <c r="U71" i="21" a="1"/>
  <c r="T48" i="21" a="1"/>
  <c r="BD38" i="18" a="1"/>
  <c r="U72" i="18" a="1"/>
  <c r="AO45" i="18" a="1"/>
  <c r="H30" i="18" a="1"/>
  <c r="AW66" i="18" a="1"/>
  <c r="G66" i="18" a="1"/>
  <c r="AQ23" i="21" a="1"/>
  <c r="AX71" i="21" a="1"/>
  <c r="BJ65" i="21" a="1"/>
  <c r="U51" i="21" a="1"/>
  <c r="N36" i="21" a="1"/>
  <c r="AB66" i="18" a="1"/>
  <c r="T30" i="21" a="1"/>
  <c r="BS34" i="18" a="1"/>
  <c r="AJ40" i="18" a="1"/>
  <c r="BJ58" i="21" a="1"/>
  <c r="BK73" i="18" a="1"/>
  <c r="U6" i="21" a="1"/>
  <c r="G16" i="18" a="1"/>
  <c r="AQ74" i="18" a="1"/>
  <c r="BQ70" i="21" a="1"/>
  <c r="U75" i="21" a="1"/>
  <c r="BK22" i="21" a="1"/>
  <c r="BD43" i="21" a="1"/>
  <c r="AA53" i="18" a="1"/>
  <c r="AQ67" i="18" a="1"/>
  <c r="N32" i="21" a="1"/>
  <c r="BS33" i="21" a="1"/>
  <c r="BE69" i="21" a="1"/>
  <c r="BK40" i="18" a="1"/>
  <c r="F68" i="18" a="1"/>
  <c r="BC46" i="18" a="1"/>
  <c r="BL25" i="18" a="1"/>
  <c r="AI55" i="21" a="1"/>
  <c r="BR50" i="18" a="1"/>
  <c r="BK56" i="21" a="1"/>
  <c r="AP64" i="21" a="1"/>
  <c r="BR40" i="21" a="1"/>
  <c r="AO64" i="18" a="1"/>
  <c r="AX42" i="18" a="1"/>
  <c r="AC31" i="21" a="1"/>
  <c r="AO52" i="21" a="1"/>
  <c r="AQ70" i="21" a="1"/>
  <c r="AI53" i="18" a="1"/>
  <c r="AQ50" i="18" a="1"/>
  <c r="BL30" i="18" a="1"/>
  <c r="AH11" i="18" a="1"/>
  <c r="G77" i="18" a="1"/>
  <c r="O50" i="21" a="1"/>
  <c r="AA25" i="21" a="1"/>
  <c r="G64" i="18" a="1"/>
  <c r="BS52" i="18" a="1"/>
  <c r="AW7" i="18" a="1"/>
  <c r="AH14" i="21" a="1"/>
  <c r="BS51" i="18" a="1"/>
  <c r="H37" i="18" a="1"/>
  <c r="AO37" i="21" a="1"/>
  <c r="BS28" i="21" a="1"/>
  <c r="BR47" i="18" a="1"/>
  <c r="M19" i="18" a="1"/>
  <c r="O52" i="18" a="1"/>
  <c r="AJ37" i="21" a="1"/>
  <c r="BL7" i="18" a="1"/>
  <c r="M35" i="21" a="1"/>
  <c r="BC58" i="18" a="1"/>
  <c r="F61" i="21" a="1"/>
  <c r="M32" i="21" a="1"/>
  <c r="AB28" i="18" a="1"/>
  <c r="BQ53" i="21" a="1"/>
  <c r="U22" i="21" a="1"/>
  <c r="AA6" i="21" a="1"/>
  <c r="AP50" i="21" a="1"/>
  <c r="AW50" i="18" a="1"/>
  <c r="AV73" i="21" a="1"/>
  <c r="M49" i="18" a="1"/>
  <c r="V23" i="21" a="1"/>
  <c r="N15" i="21" a="1"/>
  <c r="BS18" i="18" a="1"/>
  <c r="BR61" i="21" a="1"/>
  <c r="AB17" i="18" a="1"/>
  <c r="M76" i="18" a="1"/>
  <c r="BC67" i="18" a="1"/>
  <c r="AV42" i="18" a="1"/>
  <c r="AW41" i="21" a="1"/>
  <c r="T43" i="21" a="1"/>
  <c r="AC71" i="18" a="1"/>
  <c r="H72" i="18" a="1"/>
  <c r="G55" i="21" a="1"/>
  <c r="BQ8" i="21" a="1"/>
  <c r="AI33" i="18" a="1"/>
  <c r="AQ30" i="18" a="1"/>
  <c r="BC76" i="18" a="1"/>
  <c r="V39" i="21" a="1"/>
  <c r="O23" i="18" a="1"/>
  <c r="AJ62" i="18" a="1"/>
  <c r="BS7" i="21" a="1"/>
  <c r="AP59" i="18" a="1"/>
  <c r="BJ31" i="18" a="1"/>
  <c r="AI65" i="18" a="1"/>
  <c r="U11" i="18" a="1"/>
  <c r="BL8" i="21" a="1"/>
  <c r="BQ12" i="18" a="1"/>
  <c r="O57" i="18" a="1"/>
  <c r="F33" i="18" a="1"/>
  <c r="AV53" i="21" a="1"/>
  <c r="AB77" i="21" a="1"/>
  <c r="BE54" i="21" a="1"/>
  <c r="BL40" i="18" a="1"/>
  <c r="BK37" i="18" a="1"/>
  <c r="AA61" i="18" a="1"/>
  <c r="BJ47" i="18" a="1"/>
  <c r="AA59" i="18" a="1"/>
  <c r="AH24" i="21" a="1"/>
  <c r="BC46" i="21" a="1"/>
  <c r="BJ20" i="18" a="1"/>
  <c r="M22" i="21" a="1"/>
  <c r="M60" i="21" a="1"/>
  <c r="AO28" i="18" a="1"/>
  <c r="BE59" i="21" a="1"/>
  <c r="BS40" i="18" a="1"/>
  <c r="M41" i="18" a="1"/>
  <c r="AV35" i="18" a="1"/>
  <c r="AC44" i="18" a="1"/>
  <c r="AX27" i="21" a="1"/>
  <c r="BC45" i="21" a="1"/>
  <c r="BL70" i="18" a="1"/>
  <c r="BR16" i="21" a="1"/>
  <c r="AW16" i="18" a="1"/>
  <c r="BL41" i="21" a="1"/>
  <c r="U40" i="18" a="1"/>
  <c r="F62" i="18" a="1"/>
  <c r="T47" i="21" a="1"/>
  <c r="BK53" i="21" a="1"/>
  <c r="AX13" i="18" a="1"/>
  <c r="AQ19" i="18" a="1"/>
  <c r="AP58" i="21" a="1"/>
  <c r="BC8" i="18" a="1"/>
  <c r="AH9" i="18" a="1"/>
  <c r="O45" i="21" a="1"/>
  <c r="AV50" i="18" a="1"/>
  <c r="U64" i="21" a="1"/>
  <c r="AX10" i="21" a="1"/>
  <c r="BL6" i="21" a="1"/>
  <c r="AW72" i="21" a="1"/>
  <c r="BS25" i="18" a="1"/>
  <c r="AH50" i="18" a="1"/>
  <c r="AB27" i="18" a="1"/>
  <c r="N38" i="18" a="1"/>
  <c r="BL69" i="18" a="1"/>
  <c r="BS41" i="21" a="1"/>
  <c r="BR11" i="21" a="1"/>
  <c r="BR16" i="18" a="1"/>
  <c r="BR33" i="18" a="1"/>
  <c r="AO39" i="18" a="1"/>
  <c r="AA37" i="18" a="1"/>
  <c r="F52" i="18" a="1"/>
  <c r="O28" i="21" a="1"/>
  <c r="BL62" i="18" a="1"/>
  <c r="AA74" i="21" a="1"/>
  <c r="F16" i="21" a="1"/>
  <c r="V66" i="18" a="1"/>
  <c r="AJ34" i="21" a="1"/>
  <c r="AO59" i="21" a="1"/>
  <c r="BS42" i="18" a="1"/>
  <c r="AB66" i="21" a="1"/>
  <c r="V76" i="18" a="1"/>
  <c r="AA49" i="18" a="1"/>
  <c r="AO39" i="21" a="1"/>
  <c r="BS69" i="21" a="1"/>
  <c r="AP30" i="21" a="1"/>
  <c r="AA23" i="21" a="1"/>
  <c r="AH34" i="21" a="1"/>
  <c r="BS75" i="21" a="1"/>
  <c r="AQ45" i="21" a="1"/>
  <c r="G67" i="18" a="1"/>
  <c r="T12" i="18" a="1"/>
  <c r="AC66" i="21" a="1"/>
  <c r="BE34" i="21" a="1"/>
  <c r="BL16" i="18" a="1"/>
  <c r="AO36" i="21" a="1"/>
  <c r="AB70" i="21" a="1"/>
  <c r="F74" i="21" a="1"/>
  <c r="T11" i="18" a="1"/>
  <c r="AV49" i="18" a="1"/>
  <c r="G34" i="18" a="1"/>
  <c r="AP54" i="21" a="1"/>
  <c r="O50" i="18" a="1"/>
  <c r="O20" i="21" a="1"/>
  <c r="G53" i="21" a="1"/>
  <c r="BL11" i="18" a="1"/>
  <c r="AQ37" i="21" a="1"/>
  <c r="T69" i="21" a="1"/>
  <c r="BL35" i="18" a="1"/>
  <c r="H37" i="21" a="1"/>
  <c r="AW23" i="21" a="1"/>
  <c r="BC52" i="21" a="1"/>
  <c r="AB75" i="21" a="1"/>
  <c r="AP66" i="21" a="1"/>
  <c r="AO75" i="18" a="1"/>
  <c r="AO27" i="21" a="1"/>
  <c r="AJ12" i="21" a="1"/>
  <c r="BD72" i="18" a="1"/>
  <c r="H62" i="18" a="1"/>
  <c r="BK57" i="21" a="1"/>
  <c r="V14" i="18" a="1"/>
  <c r="BJ60" i="21" a="1"/>
  <c r="F56" i="18" a="1"/>
  <c r="V70" i="21" a="1"/>
  <c r="N53" i="21" a="1"/>
  <c r="BK72" i="18" a="1"/>
  <c r="BS71" i="21" a="1"/>
  <c r="M36" i="18" a="1"/>
  <c r="U43" i="21" a="1"/>
  <c r="O31" i="21" a="1"/>
  <c r="H6" i="18" a="1"/>
  <c r="AP60" i="21" a="1"/>
  <c r="N77" i="21" a="1"/>
  <c r="BQ40" i="18" a="1"/>
  <c r="G61" i="21" a="1"/>
  <c r="O34" i="21" a="1"/>
  <c r="AP44" i="18" a="1"/>
  <c r="O76" i="21" a="1"/>
  <c r="T71" i="18" a="1"/>
  <c r="BD59" i="18" a="1"/>
  <c r="BD66" i="18" a="1"/>
  <c r="T72" i="21" a="1"/>
  <c r="O56" i="21" a="1"/>
  <c r="N25" i="21" a="1"/>
  <c r="U63" i="18" a="1"/>
  <c r="G58" i="21" a="1"/>
  <c r="U17" i="18" a="1"/>
  <c r="V5" i="18" a="1"/>
  <c r="AI32" i="21" a="1"/>
  <c r="BL74" i="21" a="1"/>
  <c r="O51" i="21" a="1"/>
  <c r="N19" i="18" a="1"/>
  <c r="BK12" i="18" a="1"/>
  <c r="T67" i="18" a="1"/>
  <c r="AP10" i="21" a="1"/>
  <c r="AB51" i="21" a="1"/>
  <c r="N40" i="21" a="1"/>
  <c r="T52" i="21" a="1"/>
  <c r="U25" i="18" a="1"/>
  <c r="M16" i="18" a="1"/>
  <c r="BE40" i="18" a="1"/>
  <c r="U26" i="21" a="1"/>
  <c r="U62" i="18" a="1"/>
  <c r="AB69" i="18" a="1"/>
  <c r="AI66" i="18" a="1"/>
  <c r="G44" i="18" a="1"/>
  <c r="BS28" i="18" a="1"/>
  <c r="N52" i="18" a="1"/>
  <c r="AJ26" i="18" a="1"/>
  <c r="V26" i="21" a="1"/>
  <c r="AH45" i="18" a="1"/>
  <c r="AI56" i="21" a="1"/>
  <c r="V40" i="18" a="1"/>
  <c r="BL59" i="21" a="1"/>
  <c r="O56" i="18" a="1"/>
  <c r="AB39" i="18" a="1"/>
  <c r="BQ27" i="21" a="1"/>
  <c r="AI18" i="18" a="1"/>
  <c r="BS21" i="18" a="1"/>
  <c r="AO47" i="21" a="1"/>
  <c r="AX47" i="18" a="1"/>
  <c r="AI70" i="21" a="1"/>
  <c r="U6" i="18" a="1"/>
  <c r="M51" i="18" a="1"/>
  <c r="O25" i="18" a="1"/>
  <c r="AW74" i="21" a="1"/>
  <c r="BC19" i="18" a="1"/>
  <c r="AI77" i="21" a="1"/>
  <c r="BD56" i="18" a="1"/>
  <c r="AX29" i="21" a="1"/>
  <c r="AA40" i="18" a="1"/>
  <c r="BS13" i="18" a="1"/>
  <c r="T34" i="21" a="1"/>
  <c r="AA26" i="21" a="1"/>
  <c r="T29" i="18" a="1"/>
  <c r="F59" i="18" a="1"/>
  <c r="AI48" i="21" a="1"/>
  <c r="BK52" i="18" a="1"/>
  <c r="AJ27" i="18" a="1"/>
  <c r="G68" i="21" a="1"/>
  <c r="F63" i="18" a="1"/>
  <c r="O20" i="18" a="1"/>
  <c r="BR25" i="18" a="1"/>
  <c r="BJ72" i="18" a="1"/>
  <c r="O61" i="21" a="1"/>
  <c r="AO18" i="21" a="1"/>
  <c r="G28" i="21" a="1"/>
  <c r="F28" i="21" a="1"/>
  <c r="AH38" i="21" a="1"/>
  <c r="AW20" i="21" a="1"/>
  <c r="BL32" i="21" a="1"/>
  <c r="AC63" i="18" a="1"/>
  <c r="BS61" i="21" a="1"/>
  <c r="AW34" i="21" a="1"/>
  <c r="BE26" i="21" a="1"/>
  <c r="AC39" i="21" a="1"/>
  <c r="AJ76" i="21" a="1"/>
  <c r="AC21" i="21" a="1"/>
  <c r="H43" i="18" a="1"/>
  <c r="G47" i="21" a="1"/>
  <c r="BC42" i="18" a="1"/>
  <c r="AP53" i="21" a="1"/>
  <c r="AP24" i="21" a="1"/>
  <c r="G23" i="18" a="1"/>
  <c r="BQ30" i="18" a="1"/>
  <c r="BC70" i="21" a="1"/>
  <c r="N70" i="18" a="1"/>
  <c r="BE9" i="21" a="1"/>
  <c r="AW7" i="21" a="1"/>
  <c r="AI19" i="21" a="1"/>
  <c r="BJ41" i="18" a="1"/>
  <c r="BE42" i="18" a="1"/>
  <c r="AC60" i="18" a="1"/>
  <c r="AQ43" i="18" a="1"/>
  <c r="AI49" i="21" a="1"/>
  <c r="BD62" i="21" a="1"/>
  <c r="AW11" i="18" a="1"/>
  <c r="BD64" i="18" a="1"/>
  <c r="G27" i="18" a="1"/>
  <c r="BC34" i="18" a="1"/>
  <c r="AP64" i="18" a="1"/>
  <c r="BR56" i="21" a="1"/>
  <c r="U34" i="21" a="1"/>
  <c r="T27" i="18" a="1"/>
  <c r="AX42" i="21" a="1"/>
  <c r="AJ42" i="18" a="1"/>
  <c r="AQ69" i="18" a="1"/>
  <c r="AA61" i="21" a="1"/>
  <c r="N51" i="21" a="1"/>
  <c r="T36" i="21" a="1"/>
  <c r="AJ25" i="21" a="1"/>
  <c r="BK34" i="18" a="1"/>
  <c r="AW48" i="18" a="1"/>
  <c r="BE60" i="18" a="1"/>
  <c r="G48" i="18" a="1"/>
  <c r="BR11" i="18" a="1"/>
  <c r="AC61" i="18" a="1"/>
  <c r="AO53" i="18" a="1"/>
  <c r="AW13" i="21" a="1"/>
  <c r="V14" i="21" a="1"/>
  <c r="AQ20" i="18" a="1"/>
  <c r="BE25" i="18" a="1"/>
  <c r="BJ50" i="18" a="1"/>
  <c r="AH59" i="18" a="1"/>
  <c r="AB72" i="21" a="1"/>
  <c r="BK43" i="21" a="1"/>
  <c r="AC54" i="18" a="1"/>
  <c r="BQ47" i="21" a="1"/>
  <c r="AB22" i="18" a="1"/>
  <c r="BD63" i="18" a="1"/>
  <c r="G39" i="18" a="1"/>
  <c r="AB43" i="21" a="1"/>
  <c r="F76" i="21" a="1"/>
  <c r="BR23" i="21" a="1"/>
  <c r="AH60" i="18" a="1"/>
  <c r="BL72" i="21" a="1"/>
  <c r="AC18" i="18" a="1"/>
  <c r="AA10" i="18" a="1"/>
  <c r="AV49" i="21" a="1"/>
  <c r="AC69" i="18" a="1"/>
  <c r="BD14" i="21" a="1"/>
  <c r="BK68" i="18" a="1"/>
  <c r="BJ51" i="21" a="1"/>
  <c r="M39" i="18" a="1"/>
  <c r="AA41" i="18" a="1"/>
  <c r="AH29" i="21" a="1"/>
  <c r="M57" i="21" a="1"/>
  <c r="G52" i="21" a="1"/>
  <c r="BQ51" i="18" a="1"/>
  <c r="AJ72" i="18" a="1"/>
  <c r="AP8" i="21" a="1"/>
  <c r="AH22" i="21" a="1"/>
  <c r="BE13" i="21" a="1"/>
  <c r="BD32" i="18" a="1"/>
  <c r="AW5" i="21" a="1"/>
  <c r="O31" i="18" a="1"/>
  <c r="AC38" i="21" a="1"/>
  <c r="AP22" i="18" a="1"/>
  <c r="BR38" i="18" a="1"/>
  <c r="BJ41" i="21" a="1"/>
  <c r="U42" i="18" a="1"/>
  <c r="G29" i="21" a="1"/>
  <c r="N12" i="18" a="1"/>
  <c r="O16" i="18" a="1"/>
  <c r="F69" i="21" a="1"/>
  <c r="AX38" i="21" a="1"/>
  <c r="T56" i="21" a="1"/>
  <c r="AB34" i="21" a="1"/>
  <c r="BE66" i="18" a="1"/>
  <c r="AJ48" i="18" a="1"/>
  <c r="AH18" i="18" a="1"/>
  <c r="O33" i="21" a="1"/>
  <c r="BK58" i="18" a="1"/>
  <c r="BR64" i="18" a="1"/>
  <c r="T51" i="18" a="1"/>
  <c r="AB23" i="18" a="1"/>
  <c r="BQ32" i="18" a="1"/>
  <c r="AB31" i="18" a="1"/>
  <c r="AJ8" i="18" a="1"/>
  <c r="BR21" i="18" a="1"/>
  <c r="U69" i="21" a="1"/>
  <c r="N10" i="18" a="1"/>
  <c r="BC42" i="21" a="1"/>
  <c r="AB17" i="21" a="1"/>
  <c r="AW27" i="21" a="1"/>
  <c r="V36" i="18" a="1"/>
  <c r="V74" i="21" a="1"/>
  <c r="H65" i="21" a="1"/>
  <c r="AX19" i="18" a="1"/>
  <c r="AW52" i="18" a="1"/>
  <c r="H59" i="18" a="1"/>
  <c r="BK46" i="18" a="1"/>
  <c r="BL55" i="21" a="1"/>
  <c r="AX8" i="21" a="1"/>
  <c r="AH76" i="21" a="1"/>
  <c r="AI69" i="21" a="1"/>
  <c r="AB35" i="21" a="1"/>
  <c r="BR32" i="18" a="1"/>
  <c r="O22" i="21" a="1"/>
  <c r="AJ61" i="18" a="1"/>
  <c r="AW14" i="18" a="1"/>
  <c r="AO14" i="21" a="1"/>
  <c r="BL50" i="21" a="1"/>
  <c r="BS70" i="18" a="1"/>
  <c r="AW77" i="18" a="1"/>
  <c r="AX33" i="21" a="1"/>
  <c r="N62" i="18" a="1"/>
  <c r="BJ15" i="18" a="1"/>
  <c r="F20" i="21" a="1"/>
  <c r="BS37" i="18" a="1"/>
  <c r="AI77" i="18" a="1"/>
  <c r="O40" i="18" a="1"/>
  <c r="AP60" i="18" a="1"/>
  <c r="AJ74" i="21" a="1"/>
  <c r="AP23" i="21" a="1"/>
  <c r="T50" i="18" a="1"/>
  <c r="BS69" i="18" a="1"/>
  <c r="AJ38" i="18" a="1"/>
  <c r="BE41" i="21" a="1"/>
  <c r="BQ51" i="21" a="1"/>
  <c r="F13" i="18" a="1"/>
  <c r="AW42" i="21" a="1"/>
  <c r="H49" i="21" a="1"/>
  <c r="AA69" i="21" a="1"/>
  <c r="AC58" i="18" a="1"/>
  <c r="AO20" i="18" a="1"/>
  <c r="BJ30" i="18" a="1"/>
  <c r="AQ70" i="18" a="1"/>
  <c r="AA16" i="21" a="1"/>
  <c r="AP59" i="21" a="1"/>
  <c r="O18" i="18" a="1"/>
  <c r="M12" i="21" a="1"/>
  <c r="BK15" i="18" a="1"/>
  <c r="BL43" i="18" a="1"/>
  <c r="U10" i="21" a="1"/>
  <c r="AB76" i="21" a="1"/>
  <c r="AP13" i="18" a="1"/>
  <c r="AH47" i="21" a="1"/>
  <c r="AH6" i="21" a="1"/>
  <c r="AO23" i="18" a="1"/>
  <c r="H70" i="18" a="1"/>
  <c r="AO9" i="21" a="1"/>
  <c r="BK67" i="18" a="1"/>
  <c r="AQ16" i="21" a="1"/>
  <c r="O66" i="18" a="1"/>
  <c r="AB21" i="21" a="1"/>
  <c r="BL7" i="21" a="1"/>
  <c r="AB32" i="21" a="1"/>
  <c r="G27" i="21" a="1"/>
  <c r="BC51" i="21" a="1"/>
  <c r="AW56" i="21" a="1"/>
  <c r="BQ52" i="18" a="1"/>
  <c r="BS6" i="18" a="1"/>
  <c r="BS57" i="18" a="1"/>
  <c r="H58" i="21" a="1"/>
  <c r="AH13" i="21" a="1"/>
  <c r="M12" i="18" a="1"/>
  <c r="AV59" i="21" a="1"/>
  <c r="AJ54" i="21" a="1"/>
  <c r="V49" i="18" a="1"/>
  <c r="AB41" i="21" a="1"/>
  <c r="AH46" i="18" a="1"/>
  <c r="BJ53" i="21" a="1"/>
  <c r="T44" i="18" a="1"/>
  <c r="BQ61" i="21" a="1"/>
  <c r="BC25" i="21" a="1"/>
  <c r="AJ9" i="18" a="1"/>
  <c r="AB12" i="18" a="1"/>
  <c r="F17" i="18" a="1"/>
  <c r="H10" i="18" a="1"/>
  <c r="F75" i="18" a="1"/>
  <c r="BE39" i="18" a="1"/>
  <c r="AV35" i="21" a="1"/>
  <c r="G33" i="21" a="1"/>
  <c r="V31" i="18" a="1"/>
  <c r="BQ10" i="21" a="1"/>
  <c r="BD23" i="21" a="1"/>
  <c r="U5" i="18" a="1"/>
  <c r="AA49" i="21" a="1"/>
  <c r="AP48" i="21" a="1"/>
  <c r="BD69" i="21" a="1"/>
  <c r="AA28" i="18" a="1"/>
  <c r="BE12" i="18" a="1"/>
  <c r="BQ30" i="21" a="1"/>
  <c r="BQ29" i="18" a="1"/>
  <c r="AV40" i="18" a="1"/>
  <c r="AX21" i="21" a="1"/>
  <c r="AI13" i="18" a="1"/>
  <c r="AH68" i="18" a="1"/>
  <c r="BC52" i="18" a="1"/>
  <c r="H55" i="18" a="1"/>
  <c r="AI68" i="21" a="1"/>
  <c r="BC36" i="21" a="1"/>
  <c r="BJ12" i="21" a="1"/>
  <c r="O11" i="21" a="1"/>
  <c r="M33" i="21" a="1"/>
  <c r="BQ75" i="18" a="1"/>
  <c r="BJ25" i="21" a="1"/>
  <c r="U21" i="21" a="1"/>
  <c r="BL59" i="18" a="1"/>
  <c r="AW16" i="21" a="1"/>
  <c r="BJ44" i="21" a="1"/>
  <c r="U29" i="21" a="1"/>
  <c r="AO41" i="21" a="1"/>
  <c r="F36" i="18" a="1"/>
  <c r="V50" i="21" a="1"/>
  <c r="M76" i="21" a="1"/>
  <c r="BD69" i="18" a="1"/>
  <c r="BE43" i="21" a="1"/>
  <c r="AH18" i="21" a="1"/>
  <c r="AI71" i="18" a="1"/>
  <c r="AX34" i="21" a="1"/>
  <c r="AV42" i="21" a="1"/>
  <c r="AH47" i="18" a="1"/>
  <c r="M45" i="21" a="1"/>
  <c r="AI54" i="18" a="1"/>
  <c r="V41" i="18" a="1"/>
  <c r="BC30" i="21" a="1"/>
  <c r="U47" i="21" a="1"/>
  <c r="U28" i="21" a="1"/>
  <c r="BQ16" i="18" a="1"/>
  <c r="BJ38" i="21" a="1"/>
  <c r="BL32" i="18" a="1"/>
  <c r="AO54" i="18" a="1"/>
  <c r="AC38" i="18" a="1"/>
  <c r="AB73" i="21" a="1"/>
  <c r="G18" i="18" a="1"/>
  <c r="AP27" i="18" a="1"/>
  <c r="T8" i="18" a="1"/>
  <c r="N60" i="18" a="1"/>
  <c r="AX14" i="18" a="1"/>
  <c r="H76" i="18" a="1"/>
  <c r="H62" i="21" a="1"/>
  <c r="BR58" i="21" a="1"/>
  <c r="BL75" i="21" a="1"/>
  <c r="BE32" i="18" a="1"/>
  <c r="F53" i="18" a="1"/>
  <c r="AX65" i="18" a="1"/>
  <c r="AX36" i="18" a="1"/>
  <c r="O34" i="18" a="1"/>
  <c r="T14" i="21" a="1"/>
  <c r="AB14" i="21" a="1"/>
  <c r="M18" i="21" a="1"/>
  <c r="N11" i="21" a="1"/>
  <c r="T33" i="18" a="1"/>
  <c r="AQ65" i="18" a="1"/>
  <c r="BQ22" i="18" a="1"/>
  <c r="U29" i="18" a="1"/>
  <c r="AI64" i="21" a="1"/>
  <c r="G36" i="18" a="1"/>
  <c r="U74" i="21" a="1"/>
  <c r="BE21" i="18" a="1"/>
  <c r="AC27" i="18" a="1"/>
  <c r="BK56" i="18" a="1"/>
  <c r="AX45" i="18" a="1"/>
  <c r="BK13" i="21" a="1"/>
  <c r="AH65" i="18" a="1"/>
  <c r="AQ28" i="18" a="1"/>
  <c r="BR57" i="18" a="1"/>
  <c r="U57" i="18" a="1"/>
  <c r="AI21" i="18" a="1"/>
  <c r="BD30" i="21" a="1"/>
  <c r="F37" i="18" a="1"/>
  <c r="BL22" i="18" a="1"/>
  <c r="F9" i="18" a="1"/>
  <c r="H32" i="18" a="1"/>
  <c r="AC17" i="18" a="1"/>
  <c r="AB61" i="21" a="1"/>
  <c r="AH43" i="18" a="1"/>
  <c r="U74" i="18" a="1"/>
  <c r="N36" i="18" a="1"/>
  <c r="BC73" i="21" a="1"/>
  <c r="V68" i="21" a="1"/>
  <c r="AA42" i="21" a="1"/>
  <c r="H68" i="18" a="1"/>
  <c r="T37" i="21" a="1"/>
  <c r="BD77" i="21" a="1"/>
  <c r="AO11" i="18" a="1"/>
  <c r="G5" i="21" a="1"/>
  <c r="AJ19" i="18" a="1"/>
  <c r="BE62" i="18" a="1"/>
  <c r="BK6" i="21" a="1"/>
  <c r="BC7" i="21" a="1"/>
  <c r="AQ47" i="18" a="1"/>
  <c r="V73" i="21" a="1"/>
  <c r="AH48" i="21" a="1"/>
  <c r="AB71" i="18" a="1"/>
  <c r="AX69" i="21" a="1"/>
  <c r="BR65" i="21" a="1"/>
  <c r="M55" i="21" a="1"/>
  <c r="T27" i="21" a="1"/>
  <c r="AW59" i="18" a="1"/>
  <c r="G35" i="21" a="1"/>
  <c r="BQ16" i="21" a="1"/>
  <c r="BD12" i="21" a="1"/>
  <c r="BD42" i="18" a="1"/>
  <c r="AW56" i="18" a="1"/>
  <c r="AI7" i="18" a="1"/>
  <c r="T9" i="21" a="1"/>
  <c r="G30" i="18" a="1"/>
  <c r="O35" i="21" a="1"/>
  <c r="G54" i="21" a="1"/>
  <c r="AO77" i="21" a="1"/>
  <c r="AC48" i="21" a="1"/>
  <c r="AO76" i="21" a="1"/>
  <c r="AJ64" i="21" a="1"/>
  <c r="AP58" i="18" a="1"/>
  <c r="BQ68" i="21" a="1"/>
  <c r="AV10" i="18" a="1"/>
  <c r="BD15" i="18" a="1"/>
  <c r="AJ44" i="21" a="1"/>
  <c r="F58" i="18" a="1"/>
  <c r="O45" i="18" a="1"/>
  <c r="AI5" i="18" a="1"/>
  <c r="AO38" i="21" a="1"/>
  <c r="BR45" i="21" a="1"/>
  <c r="BC21" i="21" a="1"/>
  <c r="U63" i="21" a="1"/>
  <c r="AV47" i="21" a="1"/>
  <c r="BL29" i="21" a="1"/>
  <c r="AA8" i="21" a="1"/>
  <c r="AW61" i="21" a="1"/>
  <c r="T66" i="21" a="1"/>
  <c r="AX12" i="18" a="1"/>
  <c r="V70" i="18" a="1"/>
  <c r="U61" i="18" a="1"/>
  <c r="AV38" i="21" a="1"/>
  <c r="BR22" i="21" a="1"/>
  <c r="AO65" i="18" a="1"/>
  <c r="AQ69" i="21" a="1"/>
  <c r="T39" i="21" a="1"/>
  <c r="AO8" i="18" a="1"/>
  <c r="AA44" i="18" a="1"/>
  <c r="AO58" i="18" a="1"/>
  <c r="U12" i="21" a="1"/>
  <c r="F12" i="18" a="1"/>
  <c r="AQ42" i="18" a="1"/>
  <c r="M59" i="18" a="1"/>
  <c r="AJ32" i="18" a="1"/>
  <c r="BE19" i="18" a="1"/>
  <c r="BR72" i="21" a="1"/>
  <c r="AA6" i="18" a="1"/>
  <c r="H48" i="18" a="1"/>
  <c r="AP17" i="18" a="1"/>
  <c r="T76" i="18" a="1"/>
  <c r="AB25" i="21" a="1"/>
  <c r="AO55" i="18" a="1"/>
  <c r="AV8" i="18" a="1"/>
  <c r="AI61" i="18" a="1"/>
  <c r="AI66" i="21" a="1"/>
  <c r="F10" i="21" a="1"/>
  <c r="BL17" i="21" a="1"/>
  <c r="F77" i="21" a="1"/>
  <c r="BD68" i="21" a="1"/>
  <c r="BJ11" i="21" a="1"/>
  <c r="M35" i="18" a="1"/>
  <c r="AP26" i="18" a="1"/>
  <c r="M15" i="21" a="1"/>
  <c r="AO5" i="21" a="1"/>
  <c r="BQ65" i="18" a="1"/>
  <c r="BL75" i="18" a="1"/>
  <c r="BS34" i="21" a="1"/>
  <c r="AB37" i="18" a="1"/>
  <c r="BE74" i="21" a="1"/>
  <c r="N37" i="18" a="1"/>
  <c r="F21" i="21" a="1"/>
  <c r="M28" i="18" a="1"/>
  <c r="BJ20" i="21" a="1"/>
  <c r="AH15" i="18" a="1"/>
  <c r="AA14" i="18" a="1"/>
  <c r="AO73" i="18" a="1"/>
  <c r="BJ61" i="21" a="1"/>
  <c r="AP36" i="21" a="1"/>
  <c r="AH21" i="21" a="1"/>
  <c r="BR71" i="18" a="1"/>
  <c r="BC65" i="18" a="1"/>
  <c r="BD16" i="18" a="1"/>
  <c r="M37" i="21" a="1"/>
  <c r="U38" i="18" a="1"/>
  <c r="AB19" i="18" a="1"/>
  <c r="AC30" i="21" a="1"/>
  <c r="H27" i="18" a="1"/>
  <c r="T75" i="18" a="1"/>
  <c r="AB57" i="21" a="1"/>
  <c r="BK71" i="21" a="1"/>
  <c r="V35" i="18" a="1"/>
  <c r="M77" i="21" a="1"/>
  <c r="BQ45" i="21" a="1"/>
  <c r="AV43" i="21" a="1"/>
  <c r="H59" i="21" a="1"/>
  <c r="AV58" i="18" a="1"/>
  <c r="AV28" i="18" a="1"/>
  <c r="AP68" i="21" a="1"/>
  <c r="AC70" i="21" a="1"/>
  <c r="AJ21" i="18" a="1"/>
  <c r="BL52" i="18" a="1"/>
  <c r="AO62" i="18" a="1"/>
  <c r="AX44" i="21" a="1"/>
  <c r="AQ29" i="21" a="1"/>
  <c r="G8" i="18" a="1"/>
  <c r="BC16" i="21" a="1"/>
  <c r="H8" i="18" a="1"/>
  <c r="U8" i="21" a="1"/>
  <c r="BD20" i="21" a="1"/>
  <c r="V36" i="21" a="1"/>
  <c r="BL66" i="21" a="1"/>
  <c r="BQ71" i="21" a="1"/>
  <c r="AC56" i="21" a="1"/>
  <c r="BJ48" i="18" a="1"/>
  <c r="BL12" i="21" a="1"/>
  <c r="N47" i="18" a="1"/>
  <c r="G14" i="18" a="1"/>
  <c r="AX34" i="18" a="1"/>
  <c r="U14" i="18" a="1"/>
  <c r="AJ67" i="21" a="1"/>
  <c r="AP38" i="18" a="1"/>
  <c r="M7" i="18" a="1"/>
  <c r="AA58" i="18" a="1"/>
  <c r="AX63" i="18" a="1"/>
  <c r="AJ70" i="18" a="1"/>
  <c r="BC19" i="21" a="1"/>
  <c r="AP45" i="21" a="1"/>
  <c r="AQ63" i="18" a="1"/>
  <c r="AI14" i="21" a="1"/>
  <c r="AH9" i="21" a="1"/>
  <c r="BK45" i="21" a="1"/>
  <c r="G24" i="21" a="1"/>
  <c r="BJ27" i="21" a="1"/>
  <c r="V67" i="18" a="1"/>
  <c r="BE33" i="18" a="1"/>
  <c r="AX23" i="18" a="1"/>
  <c r="BJ59" i="21" a="1"/>
  <c r="BC22" i="21" a="1"/>
  <c r="BJ44" i="18" a="1"/>
  <c r="AH76" i="18" a="1"/>
  <c r="N24" i="18" a="1"/>
  <c r="AA55" i="18" a="1"/>
  <c r="M32" i="18" a="1"/>
  <c r="N23" i="21" a="1"/>
  <c r="O70" i="18" a="1"/>
  <c r="AC15" i="21" a="1"/>
  <c r="AC49" i="21" a="1"/>
  <c r="AP69" i="18" a="1"/>
  <c r="AV19" i="18" a="1"/>
  <c r="M48" i="21" a="1"/>
  <c r="T17" i="21" a="1"/>
  <c r="AI25" i="21" a="1"/>
  <c r="BD43" i="18" a="1"/>
  <c r="F36" i="21" a="1"/>
  <c r="AW23" i="18" a="1"/>
  <c r="AO22" i="21" a="1"/>
  <c r="U56" i="21" a="1"/>
  <c r="AH54" i="18" a="1"/>
  <c r="AB20" i="21" a="1"/>
  <c r="AC34" i="21" a="1"/>
  <c r="AP27" i="21" a="1"/>
  <c r="H74" i="21" a="1"/>
  <c r="F48" i="18" a="1"/>
  <c r="O42" i="18" a="1"/>
  <c r="AP12" i="21" a="1"/>
  <c r="V37" i="21" a="1"/>
  <c r="BS50" i="18" a="1"/>
  <c r="T21" i="21" a="1"/>
  <c r="G69" i="21" a="1"/>
  <c r="BC26" i="21" a="1"/>
  <c r="M70" i="18" a="1"/>
  <c r="BL35" i="21" a="1"/>
  <c r="BQ9" i="21" a="1"/>
  <c r="M62" i="21" a="1"/>
  <c r="AW53" i="18" a="1"/>
  <c r="BR29" i="21" a="1"/>
  <c r="BK16" i="21" a="1"/>
  <c r="BS18" i="21" a="1"/>
  <c r="BJ74" i="18" a="1"/>
  <c r="BJ69" i="18" a="1"/>
  <c r="AP55" i="21" a="1"/>
  <c r="AV18" i="21" a="1"/>
  <c r="AO50" i="21" a="1"/>
  <c r="AC42" i="18" a="1"/>
  <c r="BR27" i="21" a="1"/>
  <c r="BR30" i="18" a="1"/>
  <c r="AH35" i="21" a="1"/>
  <c r="BJ40" i="21" a="1"/>
  <c r="H47" i="21" a="1"/>
  <c r="H24" i="18" a="1"/>
  <c r="AI58" i="21" a="1"/>
  <c r="T43" i="18" a="1"/>
  <c r="AH19" i="21" a="1"/>
  <c r="N6" i="21" a="1"/>
  <c r="BJ15" i="21" a="1"/>
  <c r="BQ37" i="18" a="1"/>
  <c r="AW9" i="21" a="1"/>
  <c r="BS44" i="18" a="1"/>
  <c r="AQ22" i="21" a="1"/>
  <c r="BK48" i="18" a="1"/>
  <c r="AX35" i="18" a="1"/>
  <c r="H19" i="21" a="1"/>
  <c r="BR74" i="21" a="1"/>
  <c r="U55" i="21" a="1"/>
  <c r="AP66" i="18" a="1"/>
  <c r="AV58" i="21" a="1"/>
  <c r="G73" i="21" a="1"/>
  <c r="AO5" i="18" a="1"/>
  <c r="BE54" i="18" a="1"/>
  <c r="AX55" i="18" a="1"/>
  <c r="F14" i="21" a="1"/>
  <c r="AB42" i="21" a="1"/>
  <c r="BL21" i="18" a="1"/>
  <c r="AV56" i="18" a="1"/>
  <c r="BD63" i="21" a="1"/>
  <c r="V24" i="18" a="1"/>
  <c r="AX15" i="18" a="1"/>
  <c r="AI7" i="21" a="1"/>
  <c r="F43" i="18" a="1"/>
  <c r="AX66" i="21" a="1"/>
  <c r="BD47" i="18" a="1"/>
  <c r="G48" i="21" a="1"/>
  <c r="AJ65" i="21" a="1"/>
  <c r="AQ48" i="21" a="1"/>
  <c r="AQ38" i="18" a="1"/>
  <c r="U9" i="21" a="1"/>
  <c r="AQ66" i="21" a="1"/>
  <c r="AI40" i="18" a="1"/>
  <c r="AH23" i="21" a="1"/>
  <c r="N77" i="18" a="1"/>
  <c r="M38" i="21" a="1"/>
  <c r="BK5" i="18" a="1"/>
  <c r="AB31" i="21" a="1"/>
  <c r="AW27" i="18" a="1"/>
  <c r="BJ27" i="18" a="1"/>
  <c r="BQ64" i="21" a="1"/>
  <c r="BR15" i="18" a="1"/>
  <c r="V21" i="18" a="1"/>
  <c r="BR49" i="21" a="1"/>
  <c r="AH7" i="21" a="1"/>
  <c r="AC69" i="21" a="1"/>
  <c r="BJ33" i="21" a="1"/>
  <c r="BK39" i="18" a="1"/>
  <c r="BC6" i="21" a="1"/>
  <c r="BE43" i="18" a="1"/>
  <c r="H29" i="21" a="1"/>
  <c r="AO36" i="18" a="1"/>
  <c r="F25" i="21" a="1"/>
  <c r="BS72" i="21" a="1"/>
  <c r="F25" i="18" a="1"/>
  <c r="AO67" i="21" a="1"/>
  <c r="H69" i="21" a="1"/>
  <c r="T45" i="21" a="1"/>
  <c r="BS73" i="21" a="1"/>
  <c r="M74" i="21" a="1"/>
  <c r="T29" i="21" a="1"/>
  <c r="AI8" i="18" a="1"/>
  <c r="AP33" i="18" a="1"/>
  <c r="AW44" i="18" a="1"/>
  <c r="N72" i="18" a="1"/>
  <c r="AA29" i="18" a="1"/>
  <c r="V27" i="18" a="1"/>
  <c r="F51" i="21" a="1"/>
  <c r="AI76" i="18" a="1"/>
  <c r="BC74" i="21" a="1"/>
  <c r="AH28" i="18" a="1"/>
  <c r="AA19" i="18" a="1"/>
  <c r="V76" i="21" a="1"/>
  <c r="AX11" i="21" a="1"/>
  <c r="F52" i="21" a="1"/>
  <c r="BK67" i="21" a="1"/>
  <c r="AJ65" i="18" a="1"/>
  <c r="BE33" i="21" a="1"/>
  <c r="AP39" i="18" a="1"/>
  <c r="AB5" i="21" a="1"/>
  <c r="BQ34" i="18" a="1"/>
  <c r="AI54" i="21" a="1"/>
  <c r="BC37" i="21" a="1"/>
  <c r="V44" i="21" a="1"/>
  <c r="BC12" i="21" a="1"/>
  <c r="AJ36" i="18" a="1"/>
  <c r="U58" i="21" a="1"/>
  <c r="AV51" i="21" a="1"/>
  <c r="BR59" i="21" a="1"/>
  <c r="BQ20" i="21" a="1"/>
  <c r="BC29" i="18" a="1"/>
  <c r="BL41" i="18" a="1"/>
  <c r="AW36" i="21" a="1"/>
  <c r="F72" i="18" a="1"/>
  <c r="V44" i="18" a="1"/>
  <c r="BL74" i="18" a="1"/>
  <c r="BK33" i="18" a="1"/>
  <c r="BR54" i="21" a="1"/>
  <c r="BD33" i="21" a="1"/>
  <c r="BR63" i="18" a="1"/>
  <c r="H54" i="21" a="1"/>
  <c r="BD39" i="21" a="1"/>
  <c r="BK70" i="21" a="1"/>
  <c r="U35" i="21" a="1"/>
  <c r="G12" i="21" a="1"/>
  <c r="T10" i="18" a="1"/>
  <c r="BD18" i="21" a="1"/>
  <c r="AP47" i="21" a="1"/>
  <c r="BD11" i="18" a="1"/>
  <c r="BE27" i="18" a="1"/>
  <c r="AP74" i="21" a="1"/>
  <c r="AB8" i="21" a="1"/>
  <c r="BC72" i="18" a="1"/>
  <c r="V28" i="18" a="1"/>
  <c r="AJ66" i="18" a="1"/>
  <c r="AV45" i="21" a="1"/>
  <c r="H57" i="18" a="1"/>
  <c r="U51" i="18" a="1"/>
  <c r="AC61" i="21" a="1"/>
  <c r="AA11" i="21" a="1"/>
  <c r="F61" i="18" a="1"/>
  <c r="BJ24" i="21" a="1"/>
  <c r="AI15" i="18" a="1"/>
  <c r="BC39" i="18" a="1"/>
  <c r="O24" i="21" a="1"/>
  <c r="H32" i="21" a="1"/>
  <c r="M61" i="21" a="1"/>
  <c r="V16" i="18" a="1"/>
  <c r="BD39" i="18" a="1"/>
  <c r="BC41" i="18" a="1"/>
  <c r="BE6" i="21" a="1"/>
  <c r="AP6" i="18" a="1"/>
  <c r="BL31" i="18" a="1"/>
  <c r="AO61" i="21" a="1"/>
  <c r="AV24" i="21" a="1"/>
  <c r="AX36" i="21" a="1"/>
  <c r="U37" i="18" a="1"/>
  <c r="N35" i="18" a="1"/>
  <c r="AX30" i="21" a="1"/>
  <c r="F42" i="18" a="1"/>
  <c r="AX60" i="21" a="1"/>
  <c r="AJ67" i="18" a="1"/>
  <c r="U12" i="18" a="1"/>
  <c r="BD73" i="18" a="1"/>
  <c r="BJ13" i="18" a="1"/>
  <c r="AO6" i="21" a="1"/>
  <c r="AC47" i="18" a="1"/>
  <c r="BJ49" i="18" a="1"/>
  <c r="U16" i="18" a="1"/>
  <c r="T31" i="18" a="1"/>
  <c r="BC44" i="21" a="1"/>
  <c r="AX49" i="21" a="1"/>
  <c r="AJ7" i="21" a="1"/>
  <c r="H52" i="18" a="1"/>
  <c r="H73" i="21" a="1"/>
  <c r="BK46" i="21" a="1"/>
  <c r="G62" i="18" a="1"/>
  <c r="BS8" i="18" a="1"/>
  <c r="AP57" i="18" a="1"/>
  <c r="AH36" i="21" a="1"/>
  <c r="BD25" i="21" a="1"/>
  <c r="BS40" i="21" a="1"/>
  <c r="AC40" i="18" a="1"/>
  <c r="AB54" i="18" a="1"/>
  <c r="AW20" i="18" a="1"/>
  <c r="BJ69" i="21" a="1"/>
  <c r="BR69" i="21" a="1"/>
  <c r="AV38" i="18" a="1"/>
  <c r="H20" i="21" a="1"/>
  <c r="BC77" i="18" a="1"/>
  <c r="BQ26" i="21" a="1"/>
  <c r="AA52" i="18" a="1"/>
  <c r="M8" i="18" a="1"/>
  <c r="V74" i="18" a="1"/>
  <c r="BR8" i="21" a="1"/>
  <c r="BL43" i="21" a="1"/>
  <c r="M50" i="18" a="1"/>
  <c r="H70" i="21" a="1"/>
  <c r="AJ22" i="21" a="1"/>
  <c r="AC28" i="18" a="1"/>
  <c r="BQ58" i="21" a="1"/>
  <c r="AA26" i="18" a="1"/>
  <c r="BS25" i="21" a="1"/>
  <c r="BR51" i="18" a="1"/>
  <c r="AJ20" i="21" a="1"/>
  <c r="N55" i="18" a="1"/>
  <c r="M10" i="18" a="1"/>
  <c r="BS23" i="18" a="1"/>
  <c r="AW33" i="18" a="1"/>
  <c r="AC26" i="18" a="1"/>
  <c r="BL46" i="18" a="1"/>
  <c r="BJ62" i="21" a="1"/>
  <c r="AH29" i="18" a="1"/>
  <c r="BC35" i="18" a="1"/>
  <c r="AA28" i="21" a="1"/>
  <c r="F47" i="18" a="1"/>
  <c r="BL63" i="21" a="1"/>
  <c r="AI37" i="18" a="1"/>
  <c r="AO74" i="18" a="1"/>
  <c r="F46" i="18" a="1"/>
  <c r="BC8" i="21" a="1"/>
  <c r="AQ14" i="21" a="1"/>
  <c r="M69" i="21" a="1"/>
  <c r="M72" i="21" a="1"/>
  <c r="AQ30" i="21" a="1"/>
  <c r="U13" i="18" a="1"/>
  <c r="AH32" i="18" a="1"/>
  <c r="AJ18" i="21" a="1"/>
  <c r="AW34" i="18" a="1"/>
  <c r="BQ17" i="18" a="1"/>
  <c r="AC73" i="21" a="1"/>
  <c r="BL66" i="18" a="1"/>
  <c r="O6" i="18" a="1"/>
  <c r="BL19" i="18" a="1"/>
  <c r="AI30" i="18" a="1"/>
  <c r="AI33" i="21" a="1"/>
  <c r="G11" i="21" a="1"/>
  <c r="F13" i="21" a="1"/>
  <c r="BD5" i="18" a="1"/>
  <c r="AJ46" i="18" a="1"/>
  <c r="T41" i="21" a="1"/>
  <c r="AH74" i="21" a="1"/>
  <c r="H47" i="18" a="1"/>
  <c r="BE30" i="21" a="1"/>
  <c r="AC66" i="18" a="1"/>
  <c r="BJ31" i="21" a="1"/>
  <c r="T40" i="21" a="1"/>
  <c r="U23" i="18" a="1"/>
  <c r="AX68" i="21" a="1"/>
  <c r="AP51" i="18" a="1"/>
  <c r="BC25" i="18" a="1"/>
  <c r="BR57" i="21" a="1"/>
  <c r="F72" i="21" a="1"/>
  <c r="BK29" i="18" a="1"/>
  <c r="AQ13" i="18" a="1"/>
  <c r="AJ45" i="21" a="1"/>
  <c r="F41" i="18" a="1"/>
  <c r="V16" i="21" a="1"/>
  <c r="H31" i="18" a="1"/>
  <c r="AJ33" i="21" a="1"/>
  <c r="AP44" i="21" a="1"/>
  <c r="AV13" i="18" a="1"/>
  <c r="V46" i="21" a="1"/>
  <c r="BS60" i="18" a="1"/>
  <c r="AC35" i="18" a="1"/>
  <c r="V60" i="18" a="1"/>
  <c r="AO32" i="18" a="1"/>
  <c r="AW18" i="21" a="1"/>
  <c r="AI23" i="18" a="1"/>
  <c r="N70" i="21" a="1"/>
  <c r="AO11" i="21" a="1"/>
  <c r="BL52" i="21" a="1"/>
  <c r="AX62" i="21" a="1"/>
  <c r="AJ60" i="18" a="1"/>
  <c r="AV13" i="21" a="1"/>
  <c r="AO49" i="18" a="1"/>
  <c r="V20" i="18" a="1"/>
  <c r="BK75" i="21" a="1"/>
  <c r="AJ58" i="18" a="1"/>
  <c r="BS6" i="21" a="1"/>
  <c r="G46" i="21" a="1"/>
  <c r="AW19" i="18" a="1"/>
  <c r="AV8" i="21" a="1"/>
  <c r="BC24" i="18" a="1"/>
  <c r="AV36" i="18" a="1"/>
  <c r="AH75" i="18" a="1"/>
  <c r="T16" i="18" a="1"/>
  <c r="BD10" i="21" a="1"/>
  <c r="BQ66" i="21" a="1"/>
  <c r="BK7" i="21" a="1"/>
  <c r="N43" i="21" a="1"/>
  <c r="AB60" i="21" a="1"/>
  <c r="V48" i="21" a="1"/>
  <c r="BQ72" i="18" a="1"/>
  <c r="BJ49" i="21" a="1"/>
  <c r="AJ28" i="21" a="1"/>
  <c r="BC30" i="18" a="1"/>
  <c r="F27" i="21" a="1"/>
  <c r="N65" i="18" a="1"/>
  <c r="AA70" i="21" a="1"/>
  <c r="AX51" i="21" a="1"/>
  <c r="O21" i="21" a="1"/>
  <c r="BK12" i="21" a="1"/>
  <c r="G49" i="18" a="1"/>
  <c r="BE72" i="18" a="1"/>
  <c r="AQ75" i="18" a="1"/>
  <c r="BQ35" i="18" a="1"/>
  <c r="BR34" i="18" a="1"/>
  <c r="AC62" i="21" a="1"/>
  <c r="T49" i="18" a="1"/>
  <c r="BD74" i="18" a="1"/>
  <c r="AW8" i="18" a="1"/>
  <c r="H9" i="21" a="1"/>
  <c r="AQ18" i="18" a="1"/>
  <c r="F17" i="21" a="1"/>
  <c r="G54" i="18" a="1"/>
  <c r="G16" i="21" a="1"/>
  <c r="AQ24" i="21" a="1"/>
  <c r="AI42" i="18" a="1"/>
  <c r="AO44" i="21" a="1"/>
  <c r="AI16" i="18" a="1"/>
  <c r="AV27" i="18" a="1"/>
  <c r="H58" i="18" a="1"/>
  <c r="N23" i="18" a="1"/>
  <c r="AX63" i="21" a="1"/>
  <c r="BC47" i="18" a="1"/>
  <c r="F8" i="18" a="1"/>
  <c r="F58" i="21" a="1"/>
  <c r="AC74" i="21" a="1"/>
  <c r="AP76" i="18" a="1"/>
  <c r="AJ37" i="18" a="1"/>
  <c r="AO51" i="18" a="1"/>
  <c r="AQ46" i="18" a="1"/>
  <c r="BR5" i="18" a="1"/>
  <c r="BQ19" i="18" a="1"/>
  <c r="H33" i="18" a="1"/>
  <c r="AP63" i="18" a="1"/>
  <c r="F45" i="18" a="1"/>
  <c r="AH69" i="18" a="1"/>
  <c r="AB74" i="21" a="1"/>
  <c r="BE17" i="18" a="1"/>
  <c r="N46" i="21" a="1"/>
  <c r="AB52" i="21" a="1"/>
  <c r="G21" i="21" a="1"/>
  <c r="N13" i="21" a="1"/>
  <c r="O76" i="18" a="1"/>
  <c r="BE52" i="21" a="1"/>
  <c r="G76" i="21" a="1"/>
  <c r="BS26" i="18" a="1"/>
  <c r="BJ56" i="21" a="1"/>
  <c r="N12" i="21" a="1"/>
  <c r="AA22" i="18" a="1"/>
  <c r="AV71" i="21" a="1"/>
  <c r="G72" i="18" a="1"/>
  <c r="AQ73" i="21" a="1"/>
  <c r="BJ16" i="21" a="1"/>
  <c r="AP74" i="18" a="1"/>
  <c r="BE11" i="21" a="1"/>
  <c r="AI11" i="18" a="1"/>
  <c r="N26" i="18" a="1"/>
  <c r="U27" i="18" a="1"/>
  <c r="BJ52" i="18" a="1"/>
  <c r="V75" i="21" a="1"/>
  <c r="V71" i="21" a="1"/>
  <c r="BQ75" i="21" a="1"/>
  <c r="BE22" i="18" a="1"/>
  <c r="AW50" i="21" a="1"/>
  <c r="AO20" i="21" a="1"/>
  <c r="AP37" i="18" a="1"/>
  <c r="U66" i="18" a="1"/>
  <c r="AA9" i="18" a="1"/>
  <c r="M30" i="18" a="1"/>
  <c r="AC45" i="21" a="1"/>
  <c r="BE15" i="21" a="1"/>
  <c r="AI43" i="18" a="1"/>
  <c r="AH67" i="21" a="1"/>
  <c r="AJ41" i="21" a="1"/>
  <c r="BD9" i="21" a="1"/>
  <c r="AC62" i="18" a="1"/>
  <c r="BK75" i="18" a="1"/>
  <c r="AC76" i="18" a="1"/>
  <c r="U16" i="21" a="1"/>
  <c r="T33" i="21" a="1"/>
  <c r="H19" i="18" a="1"/>
  <c r="BD49" i="18" a="1"/>
  <c r="AW30" i="18" a="1"/>
  <c r="BK18" i="18" a="1"/>
  <c r="F64" i="18" a="1"/>
  <c r="AW67" i="18" a="1"/>
  <c r="AH56" i="21" a="1"/>
  <c r="AP15" i="18" a="1"/>
  <c r="BC38" i="18" a="1"/>
  <c r="BS12" i="18" a="1"/>
  <c r="BE63" i="18" a="1"/>
  <c r="BJ39" i="18" a="1"/>
  <c r="BL73" i="18" a="1"/>
  <c r="N37" i="21" a="1"/>
  <c r="O28" i="18" a="1"/>
  <c r="AC16" i="21" a="1"/>
  <c r="BS31" i="21" a="1"/>
  <c r="BK66" i="21" a="1"/>
  <c r="BR17" i="21" a="1"/>
  <c r="H55" i="21" a="1"/>
  <c r="T64" i="21" a="1"/>
  <c r="AO67" i="18" a="1"/>
  <c r="AQ49" i="21" a="1"/>
  <c r="V52" i="21" a="1"/>
  <c r="T68" i="21" a="1"/>
  <c r="T66" i="18" a="1"/>
  <c r="AX26" i="21" a="1"/>
  <c r="AI36" i="21" a="1"/>
  <c r="V34" i="21" a="1"/>
  <c r="BC24" i="21" a="1"/>
  <c r="U45" i="21" a="1"/>
  <c r="M57" i="18" a="1"/>
  <c r="H9" i="18" a="1"/>
  <c r="U36" i="21" a="1"/>
  <c r="G47" i="18" a="1"/>
  <c r="BR43" i="21" a="1"/>
  <c r="BK38" i="18" a="1"/>
  <c r="AH73" i="18" a="1"/>
  <c r="BE19" i="21" a="1"/>
  <c r="AX9" i="18" a="1"/>
  <c r="AV72" i="21" a="1"/>
  <c r="V34" i="18" a="1"/>
  <c r="H23" i="21" a="1"/>
  <c r="AW55" i="18" a="1"/>
  <c r="AH64" i="21" a="1"/>
  <c r="AQ54" i="18" a="1"/>
  <c r="BR5" i="21" a="1"/>
  <c r="BR15" i="21" a="1"/>
  <c r="N75" i="18" a="1"/>
  <c r="BR14" i="21" a="1"/>
  <c r="AB64" i="18" a="1"/>
  <c r="G46" i="18" a="1"/>
  <c r="AO19" i="18" a="1"/>
  <c r="AI62" i="18" a="1"/>
  <c r="BD27" i="21" a="1"/>
  <c r="T22" i="18" a="1"/>
  <c r="BK63" i="21" a="1"/>
  <c r="AW47" i="18" a="1"/>
  <c r="AJ63" i="18" a="1"/>
  <c r="BC6" i="18" a="1"/>
  <c r="AA10" i="21" a="1"/>
  <c r="G26" i="21" a="1"/>
  <c r="BS47" i="18" a="1"/>
  <c r="AC42" i="21" a="1"/>
  <c r="N74" i="18" a="1"/>
  <c r="AJ12" i="18" a="1"/>
  <c r="BL39" i="21" a="1"/>
  <c r="M66" i="18" a="1"/>
  <c r="BE58" i="21" a="1"/>
  <c r="AH75" i="21" a="1"/>
  <c r="BK36" i="18" a="1"/>
  <c r="BS32" i="18" a="1"/>
  <c r="BJ6" i="18" a="1"/>
  <c r="O62" i="21" a="1"/>
  <c r="BQ32" i="21" a="1"/>
  <c r="AI37" i="21" a="1"/>
  <c r="M42" i="18" a="1"/>
  <c r="M51" i="21" a="1"/>
  <c r="BK43" i="18" a="1"/>
  <c r="AQ65" i="21" a="1"/>
  <c r="AP68" i="18" a="1"/>
  <c r="AP61" i="18" a="1"/>
  <c r="AJ17" i="21" a="1"/>
  <c r="AJ58" i="21" a="1"/>
  <c r="BR71" i="21" a="1"/>
  <c r="T18" i="18" a="1"/>
  <c r="AC23" i="18" a="1"/>
  <c r="F57" i="18" a="1"/>
  <c r="H76" i="21" a="1"/>
  <c r="AO18" i="18" a="1"/>
  <c r="BS43" i="18" a="1"/>
  <c r="AB55" i="18" a="1"/>
  <c r="AI12" i="18" a="1"/>
  <c r="AH40" i="18" a="1"/>
  <c r="N27" i="18" a="1"/>
  <c r="AV34" i="18" a="1"/>
  <c r="O65" i="18" a="1"/>
  <c r="BJ39" i="21" a="1"/>
  <c r="BS73" i="18" a="1"/>
  <c r="BE14" i="21" a="1"/>
  <c r="T51" i="21" a="1"/>
  <c r="AP43" i="18" a="1"/>
  <c r="AC63" i="21" a="1"/>
  <c r="AX31" i="18" a="1"/>
  <c r="BS9" i="18" a="1"/>
  <c r="G28" i="18" a="1"/>
  <c r="BE61" i="18" a="1"/>
  <c r="AP8" i="18" a="1"/>
  <c r="BJ29" i="18" a="1"/>
  <c r="AJ21" i="21" a="1"/>
  <c r="M27" i="18" a="1"/>
  <c r="F32" i="18" a="1"/>
  <c r="BE66" i="21" a="1"/>
  <c r="BE72" i="21" a="1"/>
  <c r="AB44" i="21" a="1"/>
  <c r="U49" i="21" a="1"/>
  <c r="BS72" i="18" a="1"/>
  <c r="AC25" i="21" a="1"/>
  <c r="BR55" i="21" a="1"/>
  <c r="AA46" i="21" a="1"/>
  <c r="M47" i="18" a="1"/>
  <c r="G20" i="18" a="1"/>
  <c r="T40" i="18" a="1"/>
  <c r="BR21" i="21" a="1"/>
  <c r="BJ25" i="18" a="1"/>
  <c r="O5" i="21" a="1"/>
  <c r="U77" i="21" a="1"/>
  <c r="M48" i="18" a="1"/>
  <c r="BD16" i="21" a="1"/>
  <c r="BQ56" i="21" a="1"/>
  <c r="BK54" i="18" a="1"/>
  <c r="BL46" i="21" a="1"/>
  <c r="BE57" i="18" a="1"/>
  <c r="BQ24" i="21" a="1"/>
  <c r="BC66" i="21" a="1"/>
  <c r="AX20" i="18" a="1"/>
  <c r="AV30" i="18" a="1"/>
  <c r="BS16" i="18" a="1"/>
  <c r="AP19" i="21" a="1"/>
  <c r="AV21" i="21" a="1"/>
  <c r="BD73" i="21" a="1"/>
  <c r="BE64" i="18" a="1"/>
  <c r="AB6" i="18" a="1"/>
  <c r="AP18" i="18" a="1"/>
  <c r="BL23" i="21" a="1"/>
  <c r="BR49" i="18" a="1"/>
  <c r="BL60" i="18" a="1"/>
  <c r="AW39" i="18" a="1"/>
  <c r="BQ63" i="21" a="1"/>
  <c r="M29" i="21" a="1"/>
  <c r="AA51" i="18" a="1"/>
  <c r="M72" i="18" a="1"/>
  <c r="AI34" i="21" a="1"/>
  <c r="BR31" i="21" a="1"/>
  <c r="AX58" i="21" a="1"/>
  <c r="BQ31" i="18" a="1"/>
  <c r="AV47" i="18" a="1"/>
  <c r="AC51" i="21" a="1"/>
  <c r="N22" i="18" a="1"/>
  <c r="AO60" i="21" a="1"/>
  <c r="T69" i="18" a="1"/>
  <c r="BQ50" i="18" a="1"/>
  <c r="BS64" i="18" a="1"/>
  <c r="N11" i="18" a="1"/>
  <c r="AJ6" i="21" a="1"/>
  <c r="BS14" i="21" a="1"/>
  <c r="BK11" i="21" a="1"/>
  <c r="AI63" i="18" a="1"/>
  <c r="AV45" i="18" a="1"/>
  <c r="F15" i="18" a="1"/>
  <c r="BL17" i="18" a="1"/>
  <c r="M43" i="18" a="1"/>
  <c r="BL62" i="21" a="1"/>
  <c r="AX56" i="18" a="1"/>
  <c r="AO72" i="21" a="1"/>
  <c r="BR51" i="21" a="1"/>
  <c r="T60" i="21" a="1"/>
  <c r="BD29" i="18" a="1"/>
  <c r="AA50" i="21" a="1"/>
  <c r="BD32" i="21" a="1"/>
  <c r="AJ69" i="18" a="1"/>
  <c r="AB68" i="18" a="1"/>
  <c r="AQ54" i="21" a="1"/>
  <c r="BC20" i="21" a="1"/>
  <c r="AB58" i="18" a="1"/>
  <c r="BE8" i="18" a="1"/>
  <c r="AO53" i="21" a="1"/>
  <c r="BC9" i="21" a="1"/>
  <c r="AW29" i="21" a="1"/>
  <c r="AW69" i="18" a="1"/>
  <c r="N67" i="18" a="1"/>
  <c r="BQ60" i="21" a="1"/>
  <c r="AB58" i="21" a="1"/>
  <c r="O39" i="18" a="1"/>
  <c r="AJ55" i="18" a="1"/>
  <c r="O68" i="18" a="1"/>
  <c r="G23" i="21" a="1"/>
  <c r="BJ68" i="18" a="1"/>
  <c r="AP19" i="18" a="1"/>
  <c r="AO71" i="18" a="1"/>
  <c r="AP67" i="18" a="1"/>
  <c r="F49" i="21" a="1"/>
  <c r="AI22" i="21" a="1"/>
  <c r="T61" i="18" a="1"/>
  <c r="AI27" i="21" a="1"/>
  <c r="BQ74" i="18" a="1"/>
  <c r="T72" i="18" a="1"/>
  <c r="AP42" i="18" a="1"/>
  <c r="G51" i="18" a="1"/>
  <c r="AA17" i="18" a="1"/>
  <c r="N76" i="18" a="1"/>
  <c r="N60" i="21" a="1"/>
  <c r="BS38" i="21" a="1"/>
  <c r="AI56" i="18" a="1"/>
  <c r="AA71" i="21" a="1"/>
  <c r="BE71" i="21" a="1"/>
  <c r="AH58" i="21" a="1"/>
  <c r="V17" i="18" a="1"/>
  <c r="M43" i="21" a="1"/>
  <c r="V69" i="21" a="1"/>
  <c r="AH63" i="21" a="1"/>
  <c r="AA43" i="18" a="1"/>
  <c r="F16" i="18" a="1"/>
  <c r="BK49" i="18" a="1"/>
  <c r="AW52" i="21" a="1"/>
  <c r="G18" i="21" a="1"/>
  <c r="G17" i="18" a="1"/>
  <c r="V37" i="18" a="1"/>
  <c r="AA24" i="21" a="1"/>
  <c r="AQ7" i="18" a="1"/>
  <c r="BK25" i="18" a="1"/>
  <c r="M49" i="21" a="1"/>
  <c r="AP29" i="18" a="1"/>
  <c r="F10" i="18" a="1"/>
  <c r="AW54" i="21" a="1"/>
  <c r="AJ38" i="21" a="1"/>
  <c r="F39" i="18" a="1"/>
  <c r="M21" i="18" a="1"/>
  <c r="H48" i="21" a="1"/>
  <c r="F76" i="18" a="1"/>
  <c r="AC19" i="18" a="1"/>
  <c r="AX38" i="18" a="1"/>
  <c r="AB29" i="18" a="1"/>
  <c r="BC77" i="21" a="1"/>
  <c r="AI29" i="21" a="1"/>
  <c r="AC24" i="18" a="1"/>
  <c r="AW29" i="18" a="1"/>
  <c r="AA73" i="18" a="1"/>
  <c r="AC8" i="21" a="1"/>
  <c r="BL71" i="21" a="1"/>
  <c r="V51" i="21" a="1"/>
  <c r="U5" i="21" a="1"/>
  <c r="AO45" i="21" a="1"/>
  <c r="BQ57" i="21" a="1"/>
  <c r="BD8" i="18" a="1"/>
  <c r="BL38" i="21" a="1"/>
  <c r="O75" i="21" a="1"/>
  <c r="BQ44" i="18" a="1"/>
  <c r="AP38" i="21" a="1"/>
  <c r="BC61" i="18" a="1"/>
  <c r="V33" i="21" a="1"/>
  <c r="BC62" i="18" a="1"/>
  <c r="BL13" i="21" a="1"/>
  <c r="BK16" i="18" a="1"/>
  <c r="U17" i="21" a="1"/>
  <c r="BQ33" i="21" a="1"/>
  <c r="F30" i="21" a="1"/>
  <c r="AQ57" i="18" a="1"/>
  <c r="AJ11" i="21" a="1"/>
  <c r="BQ41" i="21" a="1"/>
  <c r="O21" i="18" a="1"/>
  <c r="M25" i="18" a="1"/>
  <c r="BS65" i="18" a="1"/>
  <c r="AA73" i="21" a="1"/>
  <c r="BE42" i="21" a="1"/>
  <c r="BQ76" i="18" a="1"/>
  <c r="AQ5" i="18" a="1"/>
  <c r="BR43" i="18" a="1"/>
  <c r="BC75" i="21" a="1"/>
  <c r="G9" i="21" a="1"/>
  <c r="AC75" i="18" a="1"/>
  <c r="BQ14" i="18" a="1"/>
  <c r="AA42" i="18" a="1"/>
  <c r="AI67" i="21" a="1"/>
  <c r="AC36" i="21" a="1"/>
  <c r="AW26" i="21" a="1"/>
  <c r="M63" i="18" a="1"/>
  <c r="O7" i="21" a="1"/>
  <c r="AC53" i="21" a="1"/>
  <c r="AX5" i="18" a="1"/>
  <c r="AQ19" i="21" a="1"/>
  <c r="G57" i="21" a="1"/>
  <c r="M44" i="18" a="1"/>
  <c r="O66" i="21" a="1"/>
  <c r="AV40" i="21" a="1"/>
  <c r="AP45" i="18" a="1"/>
  <c r="BD5" i="21" a="1"/>
  <c r="AQ6" i="21" a="1"/>
  <c r="T37" i="18" a="1"/>
  <c r="AO47" i="18" a="1"/>
  <c r="O49" i="18" a="1"/>
  <c r="AO22" i="18" a="1"/>
  <c r="BL37" i="21" a="1"/>
  <c r="BK69" i="21" a="1"/>
  <c r="O47" i="18" a="1"/>
  <c r="O74" i="21" a="1"/>
  <c r="BC44" i="18" a="1"/>
  <c r="AP71" i="18" a="1"/>
  <c r="AC8" i="18" a="1"/>
  <c r="BJ34" i="21" a="1"/>
  <c r="AV23" i="18" a="1"/>
  <c r="F24" i="18" a="1"/>
  <c r="V26" i="18" a="1"/>
  <c r="AJ52" i="18" a="1"/>
  <c r="AA46" i="18" a="1"/>
  <c r="M73" i="21" a="1"/>
  <c r="AX28" i="18" a="1"/>
  <c r="AQ12" i="18" a="1"/>
  <c r="BL26" i="21" a="1"/>
  <c r="F70" i="18" a="1"/>
  <c r="AI69" i="18" a="1"/>
  <c r="AH70" i="21" a="1"/>
  <c r="BL49" i="18" a="1"/>
  <c r="O57" i="21" a="1"/>
  <c r="AX18" i="18" a="1"/>
  <c r="H18" i="21" a="1"/>
  <c r="BS68" i="18" a="1"/>
  <c r="AH55" i="18" a="1"/>
  <c r="H45" i="18" a="1"/>
  <c r="O10" i="18" a="1"/>
  <c r="M46" i="18" a="1"/>
  <c r="V18" i="21" a="1"/>
  <c r="N39" i="18" a="1"/>
  <c r="AV33" i="21" a="1"/>
  <c r="BJ68" i="21" a="1"/>
  <c r="BL65" i="18" a="1"/>
  <c r="BC53" i="21" a="1"/>
  <c r="AC70" i="18" a="1"/>
  <c r="AH23" i="18" a="1"/>
  <c r="BL12" i="18" a="1"/>
  <c r="BS12" i="21" a="1"/>
  <c r="O33" i="18" a="1"/>
  <c r="BR34" i="21" a="1"/>
  <c r="AO40" i="18" a="1"/>
  <c r="V8" i="21" a="1"/>
  <c r="O8" i="21" a="1"/>
  <c r="AP40" i="21" a="1"/>
  <c r="AH62" i="21" a="1"/>
  <c r="T28" i="18" a="1"/>
  <c r="F35" i="18" a="1"/>
  <c r="V66" i="21" a="1"/>
  <c r="AW58" i="18" a="1"/>
  <c r="G5" i="18" a="1"/>
  <c r="T65" i="21" a="1"/>
  <c r="AB67" i="21" a="1"/>
  <c r="AP26" i="21" a="1"/>
  <c r="M67" i="21" a="1"/>
  <c r="G72" i="21" a="1"/>
  <c r="AP56" i="21" a="1"/>
  <c r="F6" i="21" a="1"/>
  <c r="BR48" i="18" a="1"/>
  <c r="F31" i="18" a="1"/>
  <c r="BL21" i="21" a="1"/>
  <c r="AH5" i="18" a="1"/>
  <c r="H64" i="18" a="1"/>
  <c r="T13" i="18" a="1"/>
  <c r="AB62" i="21" a="1"/>
  <c r="AW46" i="21" a="1"/>
  <c r="BS9" i="21" a="1"/>
  <c r="AA71" i="18" a="1"/>
  <c r="BD42" i="21" a="1"/>
  <c r="AO74" i="21" a="1"/>
  <c r="AH53" i="21" a="1"/>
  <c r="AP67" i="21" a="1"/>
  <c r="AQ7" i="21" a="1"/>
  <c r="AJ43" i="21" a="1"/>
  <c r="AB77" i="18" a="1"/>
  <c r="AO25" i="18" a="1"/>
  <c r="BQ5" i="18" a="1"/>
  <c r="N17" i="21" a="1"/>
  <c r="T68" i="18" a="1"/>
  <c r="BR52" i="21" a="1"/>
  <c r="AV17" i="21" a="1"/>
  <c r="AA65" i="21" a="1"/>
  <c r="AQ56" i="21" a="1"/>
  <c r="T56" i="18" a="1"/>
  <c r="AW21" i="18" a="1"/>
  <c r="M65" i="21" a="1"/>
  <c r="AJ13" i="21" a="1"/>
  <c r="AW28" i="21" a="1"/>
  <c r="AH19" i="18" a="1"/>
  <c r="AC41" i="18" a="1"/>
  <c r="BK24" i="18" a="1"/>
  <c r="U67" i="21" a="1"/>
  <c r="BS45" i="18" a="1"/>
  <c r="AV48" i="21" a="1"/>
  <c r="BR54" i="18" a="1"/>
  <c r="AO30" i="18" a="1"/>
  <c r="BK20" i="21" a="1"/>
  <c r="AQ72" i="21" a="1"/>
  <c r="N33" i="21" a="1"/>
  <c r="BD18" i="18" a="1"/>
  <c r="BE53" i="18" a="1"/>
  <c r="BJ42" i="18" a="1"/>
  <c r="BK27" i="18" a="1"/>
  <c r="AW15" i="18" a="1"/>
  <c r="AV44" i="21" a="1"/>
  <c r="M40" i="18" a="1"/>
  <c r="H35" i="21" a="1"/>
  <c r="BK30" i="21" a="1"/>
  <c r="V6" i="18" a="1"/>
  <c r="AA66" i="18" a="1"/>
  <c r="AO73" i="21" a="1"/>
  <c r="AB43" i="18" a="1"/>
  <c r="G77" i="21" a="1"/>
  <c r="BQ7" i="18" a="1"/>
  <c r="AQ5" i="21" a="1"/>
  <c r="AA17" i="21" a="1"/>
  <c r="N15" i="18" a="1"/>
  <c r="BL68" i="18" a="1"/>
  <c r="U46" i="18" a="1"/>
  <c r="AO34" i="18" a="1"/>
  <c r="AQ15" i="18" a="1"/>
  <c r="U40" i="21" a="1"/>
  <c r="AA18" i="18" a="1"/>
  <c r="BR10" i="18" a="1"/>
  <c r="AA39" i="21" a="1"/>
  <c r="AX44" i="18" a="1"/>
  <c r="AV53" i="18" a="1"/>
  <c r="BJ48" i="21" a="1"/>
  <c r="BS56" i="21" a="1"/>
  <c r="BD38" i="21" a="1"/>
  <c r="AI35" i="18" a="1"/>
  <c r="AI43" i="21" a="1"/>
  <c r="BD19" i="18" a="1"/>
  <c r="AC11" i="21" a="1"/>
  <c r="BR66" i="21" a="1"/>
  <c r="AO14" i="18" a="1"/>
  <c r="AQ34" i="18" a="1"/>
  <c r="M69" i="18" a="1"/>
  <c r="BQ71" i="18" a="1"/>
  <c r="BE20" i="18" a="1"/>
  <c r="BL33" i="21" a="1"/>
  <c r="BJ46" i="18" a="1"/>
  <c r="M21" i="21" a="1"/>
  <c r="AC60" i="21" a="1"/>
  <c r="M18" i="18" a="1"/>
  <c r="BD19" i="21" a="1"/>
  <c r="AB59" i="18" a="1"/>
  <c r="BR64" i="21" a="1"/>
  <c r="BR77" i="21" a="1"/>
  <c r="H14" i="21" a="1"/>
  <c r="N64" i="18" a="1"/>
  <c r="AJ30" i="18" a="1"/>
  <c r="AJ75" i="18" a="1"/>
  <c r="AC68" i="18" a="1"/>
  <c r="AI15" i="21" a="1"/>
  <c r="AI20" i="21" a="1"/>
  <c r="BJ71" i="21" a="1"/>
  <c r="AC74" i="18" a="1"/>
  <c r="AQ9" i="18" a="1"/>
  <c r="BC35" i="21" a="1"/>
  <c r="AW32" i="21" a="1"/>
  <c r="BC39" i="21" a="1"/>
  <c r="BE45" i="18" a="1"/>
  <c r="BJ9" i="18" a="1"/>
  <c r="AB55" i="21" a="1"/>
  <c r="BR44" i="18" a="1"/>
  <c r="F54" i="21" a="1"/>
  <c r="BD53" i="18" a="1"/>
  <c r="F31" i="21" a="1"/>
  <c r="BE27" i="21" a="1"/>
  <c r="AH74" i="18" a="1"/>
  <c r="BJ67" i="21" a="1"/>
  <c r="BQ17" i="21" a="1"/>
  <c r="BQ35" i="21" a="1"/>
  <c r="BS23" i="21" a="1"/>
  <c r="F69" i="18" a="1"/>
  <c r="AQ16" i="18" a="1"/>
  <c r="BE11" i="18" a="1"/>
  <c r="BE26" i="18" a="1"/>
  <c r="M47" i="21" a="1"/>
  <c r="AJ66" i="21" a="1"/>
  <c r="BE75" i="21" a="1"/>
  <c r="AI65" i="21" a="1"/>
  <c r="O48" i="18" a="1"/>
  <c r="T63" i="18" a="1"/>
  <c r="AW39" i="21" a="1"/>
  <c r="BS48" i="21" a="1"/>
  <c r="BJ22" i="18" a="1"/>
  <c r="AC18" i="21" a="1"/>
  <c r="T8" i="21" a="1"/>
  <c r="BD47" i="21" a="1"/>
  <c r="BJ14" i="21" a="1"/>
  <c r="BR47" i="21" a="1"/>
  <c r="H29" i="18" a="1"/>
  <c r="BQ55" i="18" a="1"/>
  <c r="AW51" i="18" a="1"/>
  <c r="AW10" i="21" a="1"/>
  <c r="AI22" i="18" a="1"/>
  <c r="AA75" i="21" a="1"/>
  <c r="N47" i="21" a="1"/>
  <c r="V18" i="18" a="1"/>
  <c r="BR40" i="18" a="1"/>
  <c r="AV66" i="18" a="1"/>
  <c r="N59" i="21" a="1"/>
  <c r="AO42" i="21" a="1"/>
  <c r="G38" i="21" a="1"/>
  <c r="O25" i="21" a="1"/>
  <c r="U71" i="18" a="1"/>
  <c r="AO10" i="18" a="1"/>
  <c r="O54" i="18" a="1"/>
  <c r="AX57" i="21" a="1"/>
  <c r="O49" i="21" a="1"/>
  <c r="N13" i="18" a="1"/>
  <c r="AX25" i="21" a="1"/>
  <c r="V39" i="18" a="1"/>
  <c r="AH42" i="18" a="1"/>
  <c r="BS67" i="18" a="1"/>
  <c r="BL51" i="21" a="1"/>
  <c r="AX20" i="21" a="1"/>
  <c r="AW24" i="21" a="1"/>
  <c r="T18" i="21" a="1"/>
  <c r="AA57" i="18" a="1"/>
  <c r="BC64" i="18" a="1"/>
  <c r="BJ63" i="21" a="1"/>
  <c r="U32" i="21" a="1"/>
  <c r="BS22" i="21" a="1"/>
  <c r="AV77" i="18" a="1"/>
  <c r="T55" i="21" a="1"/>
  <c r="AV28" i="21" a="1"/>
  <c r="BK52" i="21" a="1"/>
  <c r="AQ26" i="18" a="1"/>
  <c r="BE36" i="18" a="1"/>
  <c r="N63" i="21" a="1"/>
  <c r="BS20" i="18" a="1"/>
  <c r="O67" i="21" a="1"/>
  <c r="AJ42" i="21" a="1"/>
  <c r="AO19" i="21" a="1"/>
  <c r="BC17" i="18" a="1"/>
  <c r="O40" i="21" a="1"/>
  <c r="BL50" i="18" a="1"/>
  <c r="BJ62" i="18" a="1"/>
  <c r="BD28" i="21" a="1"/>
  <c r="AX46" i="21" a="1"/>
  <c r="AW72" i="18" a="1"/>
  <c r="O27" i="18" a="1"/>
  <c r="BC73" i="18" a="1"/>
  <c r="T36" i="18" a="1"/>
  <c r="M6" i="21" a="1"/>
  <c r="U50" i="18" a="1"/>
  <c r="BJ8" i="21" a="1"/>
  <c r="G7" i="21" a="1"/>
  <c r="BR37" i="21" a="1"/>
  <c r="N35" i="21" a="1"/>
  <c r="V19" i="21" a="1"/>
  <c r="AA55" i="21" a="1"/>
  <c r="BS63" i="18" a="1"/>
  <c r="AC13" i="18" a="1"/>
  <c r="AO57" i="18" a="1"/>
  <c r="AH38" i="18" a="1"/>
  <c r="AO48" i="21" a="1"/>
  <c r="BE44" i="18" a="1"/>
  <c r="BS49" i="21" a="1"/>
  <c r="M56" i="21" a="1"/>
  <c r="BC28" i="18" a="1"/>
  <c r="T45" i="18" a="1"/>
  <c r="N72" i="21" a="1"/>
  <c r="BL19" i="21" a="1"/>
  <c r="AB47" i="18" a="1"/>
  <c r="BE20" i="21" a="1"/>
  <c r="AB64" i="21" a="1"/>
  <c r="AW37" i="21" a="1"/>
  <c r="U20" i="18" a="1"/>
  <c r="O58" i="18" a="1"/>
  <c r="AP23" i="18" a="1"/>
  <c r="BE39" i="21" a="1"/>
  <c r="AH15" i="21" a="1"/>
  <c r="G43" i="21" a="1"/>
  <c r="F66" i="18" a="1"/>
  <c r="BR6" i="21" a="1"/>
  <c r="U19" i="21" a="1"/>
  <c r="AP7" i="18" a="1"/>
  <c r="V12" i="18" a="1"/>
  <c r="AC57" i="18" a="1"/>
  <c r="H26" i="21" a="1"/>
  <c r="M70" i="21" a="1"/>
  <c r="BC29" i="21" a="1"/>
  <c r="N55" i="21" a="1"/>
  <c r="V8" i="18" a="1"/>
  <c r="O64" i="18" a="1"/>
  <c r="AC64" i="18" a="1"/>
  <c r="AQ24" i="18" a="1"/>
  <c r="AC5" i="18" a="1"/>
  <c r="U57" i="21" a="1"/>
  <c r="AX64" i="18" a="1"/>
  <c r="F64" i="21" a="1"/>
  <c r="AA76" i="21" a="1"/>
  <c r="AP46" i="21" a="1"/>
  <c r="G70" i="18" a="1"/>
  <c r="BC26" i="18" a="1"/>
  <c r="BL33" i="18" a="1"/>
  <c r="AB56" i="18" a="1"/>
  <c r="AA41" i="21" a="1"/>
  <c r="V35" i="21" a="1"/>
  <c r="BJ43" i="21" a="1"/>
  <c r="AJ9" i="21" a="1"/>
  <c r="F57" i="21" a="1"/>
  <c r="H69" i="18" a="1"/>
  <c r="T70" i="18" a="1"/>
  <c r="BQ67" i="18" a="1"/>
  <c r="AW67" i="21" a="1"/>
  <c r="U69" i="18" a="1"/>
  <c r="BQ8" i="18" a="1"/>
  <c r="AV17" i="18" a="1"/>
  <c r="O27" i="21" a="1"/>
  <c r="AP73" i="21" a="1"/>
  <c r="M63" i="21" a="1"/>
  <c r="O32" i="21" a="1"/>
  <c r="U33" i="21" a="1"/>
  <c r="AB42" i="18" a="1"/>
  <c r="AA20" i="21" a="1"/>
  <c r="M20" i="18" a="1"/>
  <c r="F7" i="18" a="1"/>
  <c r="BJ40" i="18" a="1"/>
  <c r="G41" i="21" a="1"/>
  <c r="AX45" i="21" a="1"/>
  <c r="AI12" i="21" a="1"/>
  <c r="AB54" i="21" a="1"/>
  <c r="BK47" i="18" a="1"/>
  <c r="AX11" i="18" a="1"/>
  <c r="BJ7" i="21" a="1"/>
  <c r="H39" i="18" a="1"/>
  <c r="AB47" i="21" a="1"/>
  <c r="AJ28" i="18" a="1"/>
  <c r="BS67" i="21" a="1"/>
  <c r="BE75" i="18" a="1"/>
  <c r="F49" i="18" a="1"/>
  <c r="AV76" i="18" a="1"/>
  <c r="AO33" i="21" a="1"/>
  <c r="BC50" i="18" a="1"/>
  <c r="AW51" i="21" a="1"/>
  <c r="T73" i="21" a="1"/>
  <c r="AO7" i="18" a="1"/>
  <c r="V55" i="21" a="1"/>
  <c r="F8" i="21" a="1"/>
  <c r="G64" i="21" a="1"/>
  <c r="AO10" i="21" a="1"/>
  <c r="BD56" i="21" a="1"/>
  <c r="BJ54" i="18" a="1"/>
  <c r="M77" i="18" a="1"/>
  <c r="G22" i="21" a="1"/>
  <c r="AW9" i="18" a="1"/>
  <c r="BD22" i="21" a="1"/>
  <c r="BS59" i="18" a="1"/>
  <c r="BS48" i="18" a="1"/>
  <c r="BS17" i="21" a="1"/>
  <c r="AW69" i="21" a="1"/>
  <c r="BQ65" i="21" a="1"/>
  <c r="BQ57" i="18" a="1"/>
  <c r="BJ10" i="21" a="1"/>
  <c r="G57" i="18" a="1"/>
  <c r="BL73" i="21" a="1"/>
  <c r="BK47" i="21" a="1"/>
  <c r="T64" i="18" a="1"/>
  <c r="AO28" i="21" a="1"/>
  <c r="N8" i="18" a="1"/>
  <c r="BL58" i="21" a="1"/>
  <c r="U39" i="18" a="1"/>
  <c r="BK62" i="18" a="1"/>
  <c r="V20" i="21" a="1"/>
  <c r="AV46" i="18" a="1"/>
  <c r="AI44" i="18" a="1"/>
  <c r="BS29" i="18" a="1"/>
  <c r="G22" i="18" a="1"/>
  <c r="AX40" i="21" a="1"/>
  <c r="AQ59" i="18" a="1"/>
  <c r="AJ11" i="18" a="1"/>
  <c r="V32" i="18" a="1"/>
  <c r="AH40" i="21" a="1"/>
  <c r="AP5" i="18" a="1"/>
  <c r="F34" i="18" a="1"/>
  <c r="BD58" i="21" a="1"/>
  <c r="AC20" i="18" a="1"/>
  <c r="BD30" i="18" a="1"/>
  <c r="V21" i="21" a="1"/>
  <c r="AQ35" i="18" a="1"/>
  <c r="N44" i="18" a="1"/>
  <c r="O51" i="18" a="1"/>
  <c r="AA43" i="21" a="1"/>
  <c r="AA74" i="18" a="1"/>
  <c r="AH46" i="21" a="1"/>
  <c r="AI72" i="21" a="1"/>
  <c r="AJ61" i="21" a="1"/>
  <c r="U14" i="21" a="1"/>
  <c r="BD52" i="18" a="1"/>
  <c r="M23" i="18" a="1"/>
  <c r="V52" i="18" a="1"/>
  <c r="AV64" i="21" a="1"/>
  <c r="AX35" i="21" a="1"/>
  <c r="O38" i="21" a="1"/>
  <c r="T53" i="21" a="1"/>
  <c r="BJ35" i="18" a="1"/>
  <c r="F44" i="18" a="1"/>
  <c r="AC27" i="21" a="1"/>
  <c r="AJ64" i="18" a="1"/>
  <c r="AO17" i="21" a="1"/>
  <c r="F22" i="18" a="1"/>
  <c r="BE58" i="18" a="1"/>
  <c r="G6" i="18" a="1"/>
  <c r="AB60" i="18" a="1"/>
  <c r="BR10" i="21" a="1"/>
  <c r="AV54" i="18" a="1"/>
  <c r="AQ47" i="21" a="1"/>
  <c r="T35" i="18" a="1"/>
  <c r="AA56" i="18" a="1"/>
  <c r="BE55" i="18" a="1"/>
  <c r="AJ48" i="21" a="1"/>
  <c r="BC34" i="21" a="1"/>
  <c r="AA76" i="18" a="1"/>
  <c r="AW74" i="18" a="1"/>
  <c r="AJ59" i="21" a="1"/>
  <c r="AI21" i="21" a="1"/>
  <c r="AI58" i="18" a="1"/>
  <c r="V30" i="18" a="1"/>
  <c r="G11" i="18" a="1"/>
  <c r="BQ70" i="18" a="1"/>
  <c r="AQ29" i="18" a="1"/>
  <c r="BQ37" i="21" a="1"/>
  <c r="M10" i="21" a="1"/>
  <c r="U52" i="18" a="1"/>
  <c r="BS30" i="21" a="1"/>
  <c r="H7" i="21" a="1"/>
  <c r="G63" i="21" a="1"/>
  <c r="BJ76" i="21" a="1"/>
  <c r="AQ73" i="18" a="1"/>
  <c r="BQ53" i="18" a="1"/>
  <c r="U59" i="18" a="1"/>
  <c r="H41" i="21" a="1"/>
  <c r="BR41" i="18" a="1"/>
  <c r="BE51" i="18" a="1"/>
  <c r="O12" i="21" a="1"/>
  <c r="G43" i="18" a="1"/>
  <c r="AC19" i="21" a="1"/>
  <c r="T7" i="18" a="1"/>
  <c r="AP34" i="21" a="1"/>
  <c r="AX32" i="18" a="1"/>
  <c r="U31" i="21" a="1"/>
  <c r="AB37" i="21" a="1"/>
  <c r="BR31" i="18" a="1"/>
  <c r="AB33" i="21" a="1"/>
  <c r="U54" i="21" a="1"/>
  <c r="AI45" i="21" a="1"/>
  <c r="G55" i="18" a="1"/>
  <c r="M5" i="21" a="1"/>
  <c r="AJ5" i="18" a="1"/>
  <c r="V6" i="21" a="1"/>
  <c r="AX32" i="21" a="1"/>
  <c r="U20" i="21" a="1"/>
  <c r="AW49" i="21" a="1"/>
  <c r="BL36" i="21" a="1"/>
  <c r="M55" i="18" a="1"/>
  <c r="BL64" i="18" a="1"/>
  <c r="T32" i="21" a="1"/>
  <c r="BK15" i="21" a="1"/>
  <c r="BQ49" i="21" a="1"/>
  <c r="V59" i="21" a="1"/>
  <c r="H5" i="21" a="1"/>
  <c r="U62" i="21" a="1"/>
  <c r="AI42" i="21" a="1"/>
  <c r="AB62" i="18" a="1"/>
  <c r="BL31" i="21" a="1"/>
  <c r="BJ77" i="21" a="1"/>
  <c r="AV7" i="18" a="1"/>
  <c r="BQ38" i="21" a="1"/>
  <c r="O41" i="21" a="1"/>
  <c r="H51" i="21" a="1"/>
  <c r="F26" i="21" a="1"/>
  <c r="G62" i="21" a="1"/>
  <c r="BJ55" i="18" a="1"/>
  <c r="AP63" i="21" a="1"/>
  <c r="AO15" i="21" a="1"/>
  <c r="BL63" i="18" a="1"/>
  <c r="AI9" i="21" a="1"/>
  <c r="AI27" i="18" a="1"/>
  <c r="AW63" i="21" a="1"/>
  <c r="AC10" i="21" a="1"/>
  <c r="AH49" i="21" a="1"/>
  <c r="T46" i="18" a="1"/>
  <c r="BE70" i="21" a="1"/>
  <c r="H56" i="18" a="1"/>
  <c r="M14" i="18" a="1"/>
  <c r="G49" i="21" a="1"/>
  <c r="BE16" i="21" a="1"/>
  <c r="AQ34" i="21" a="1"/>
  <c r="BS64" i="21" a="1"/>
  <c r="F30" i="18" a="1"/>
  <c r="BK58" i="21" a="1"/>
  <c r="V7" i="21" a="1"/>
  <c r="AB19" i="21" a="1"/>
  <c r="BS39" i="18" a="1"/>
  <c r="AJ44" i="18" a="1"/>
  <c r="AB12" i="21" a="1"/>
  <c r="BS8" i="21" a="1"/>
  <c r="G23" i="18" l="1"/>
  <c r="AH76" i="21"/>
  <c r="AQ63" i="21"/>
  <c r="F57" i="18"/>
  <c r="O50" i="21"/>
  <c r="BL7" i="18"/>
  <c r="AB27" i="18"/>
  <c r="BD31" i="21"/>
  <c r="AW28" i="21"/>
  <c r="AW61" i="21"/>
  <c r="N67" i="18"/>
  <c r="AW19" i="18"/>
  <c r="H63" i="21"/>
  <c r="AJ43" i="21"/>
  <c r="BQ42" i="21"/>
  <c r="BQ36" i="21"/>
  <c r="BD60" i="21"/>
  <c r="U47" i="21"/>
  <c r="AQ8" i="18"/>
  <c r="AB43" i="18"/>
  <c r="G6" i="18"/>
  <c r="AO33" i="21"/>
  <c r="AI55" i="21"/>
  <c r="U61" i="18"/>
  <c r="BK12" i="18"/>
  <c r="M10" i="21"/>
  <c r="AP48" i="21"/>
  <c r="AQ54" i="18"/>
  <c r="M61" i="21"/>
  <c r="T74" i="21"/>
  <c r="O28" i="21"/>
  <c r="AP59" i="21"/>
  <c r="G16" i="18"/>
  <c r="BE23" i="18"/>
  <c r="BL57" i="21"/>
  <c r="AC74" i="18"/>
  <c r="AX45" i="21"/>
  <c r="AP39" i="18"/>
  <c r="BE14" i="21"/>
  <c r="AI76" i="18"/>
  <c r="AB45" i="21"/>
  <c r="AQ19" i="18"/>
  <c r="BQ68" i="21"/>
  <c r="BR64" i="18"/>
  <c r="BE44" i="18"/>
  <c r="AA11" i="21"/>
  <c r="AP13" i="18"/>
  <c r="AQ70" i="21"/>
  <c r="AP73" i="18"/>
  <c r="M46" i="18"/>
  <c r="AV57" i="21"/>
  <c r="AB46" i="18"/>
  <c r="AH69" i="18"/>
  <c r="BR72" i="21"/>
  <c r="V74" i="21"/>
  <c r="BK68" i="18"/>
  <c r="BR66" i="18"/>
  <c r="BE70" i="21"/>
  <c r="G62" i="18"/>
  <c r="BL12" i="18"/>
  <c r="BC19" i="18"/>
  <c r="AJ71" i="18"/>
  <c r="AC58" i="18"/>
  <c r="AV11" i="21"/>
  <c r="BJ24" i="18"/>
  <c r="AA52" i="21"/>
  <c r="AV77" i="21"/>
  <c r="AV47" i="18"/>
  <c r="BE60" i="18"/>
  <c r="AW27" i="21"/>
  <c r="BK52" i="18"/>
  <c r="BL51" i="21"/>
  <c r="BQ33" i="21"/>
  <c r="BQ35" i="18"/>
  <c r="H58" i="21"/>
  <c r="BQ32" i="18"/>
  <c r="BC68" i="18"/>
  <c r="BK27" i="18"/>
  <c r="O21" i="21"/>
  <c r="AH34" i="21"/>
  <c r="BL12" i="21"/>
  <c r="AC57" i="18"/>
  <c r="AW17" i="21"/>
  <c r="O17" i="18"/>
  <c r="AH51" i="21"/>
  <c r="BS71" i="21"/>
  <c r="H70" i="21"/>
  <c r="AC39" i="21"/>
  <c r="BE26" i="21"/>
  <c r="BK51" i="18"/>
  <c r="V36" i="21"/>
  <c r="F69" i="18"/>
  <c r="AB52" i="18"/>
  <c r="AO41" i="18"/>
  <c r="F35" i="18"/>
  <c r="AO10" i="18"/>
  <c r="BL62" i="18"/>
  <c r="M64" i="21"/>
  <c r="N16" i="21"/>
  <c r="BK66" i="18"/>
  <c r="AQ31" i="18"/>
  <c r="AW67" i="18"/>
  <c r="F5" i="18"/>
  <c r="AP56" i="21"/>
  <c r="BL17" i="21"/>
  <c r="BQ44" i="18"/>
  <c r="AO57" i="18"/>
  <c r="M77" i="21"/>
  <c r="BK49" i="18"/>
  <c r="AJ16" i="21"/>
  <c r="O76" i="21"/>
  <c r="O49" i="18"/>
  <c r="AB59" i="18"/>
  <c r="AW72" i="21"/>
  <c r="AI38" i="18"/>
  <c r="BJ18" i="18"/>
  <c r="AV45" i="18"/>
  <c r="N69" i="18"/>
  <c r="BL26" i="18"/>
  <c r="V21" i="21"/>
  <c r="V6" i="18"/>
  <c r="G28" i="21"/>
  <c r="BE42" i="21"/>
  <c r="AA13" i="21"/>
  <c r="BS12" i="21"/>
  <c r="AI36" i="21"/>
  <c r="AB31" i="21"/>
  <c r="AP19" i="18"/>
  <c r="BJ68" i="18"/>
  <c r="H52" i="18"/>
  <c r="H24" i="21"/>
  <c r="AH57" i="18"/>
  <c r="AI57" i="18"/>
  <c r="BK66" i="21"/>
  <c r="AQ41" i="18"/>
  <c r="BQ14" i="18"/>
  <c r="U18" i="18"/>
  <c r="BL73" i="21"/>
  <c r="M35" i="18"/>
  <c r="U21" i="21"/>
  <c r="G46" i="18"/>
  <c r="F14" i="21"/>
  <c r="BL25" i="18"/>
  <c r="V51" i="18"/>
  <c r="F15" i="18"/>
  <c r="AA10" i="21"/>
  <c r="AX42" i="21"/>
  <c r="BK39" i="18"/>
  <c r="BS28" i="21"/>
  <c r="AP13" i="21"/>
  <c r="AJ59" i="21"/>
  <c r="H46" i="21"/>
  <c r="BK50" i="21"/>
  <c r="BS67" i="21"/>
  <c r="V41" i="18"/>
  <c r="AH75" i="21"/>
  <c r="F54" i="21"/>
  <c r="AI27" i="18"/>
  <c r="U9" i="21"/>
  <c r="BQ30" i="21"/>
  <c r="V56" i="18"/>
  <c r="BC25" i="21"/>
  <c r="BS62" i="18"/>
  <c r="BC77" i="21"/>
  <c r="BE33" i="18"/>
  <c r="AI53" i="18"/>
  <c r="AI52" i="21"/>
  <c r="F12" i="21"/>
  <c r="H15" i="21"/>
  <c r="BD59" i="21"/>
  <c r="AC44" i="18"/>
  <c r="H35" i="21"/>
  <c r="AA19" i="18"/>
  <c r="BJ34" i="21"/>
  <c r="BL43" i="21"/>
  <c r="AA31" i="21"/>
  <c r="BL64" i="18"/>
  <c r="H29" i="21"/>
  <c r="AP21" i="18"/>
  <c r="AV24" i="21"/>
  <c r="G16" i="21"/>
  <c r="AJ64" i="21"/>
  <c r="AP50" i="21"/>
  <c r="AQ18" i="21"/>
  <c r="AX67" i="18"/>
  <c r="AW13" i="21"/>
  <c r="O13" i="21"/>
  <c r="BJ65" i="21"/>
  <c r="BE55" i="18"/>
  <c r="G21" i="21"/>
  <c r="AB25" i="21"/>
  <c r="AJ6" i="21"/>
  <c r="AO22" i="21"/>
  <c r="BQ51" i="18"/>
  <c r="BL47" i="21"/>
  <c r="BQ70" i="21"/>
  <c r="U12" i="18"/>
  <c r="AO25" i="18"/>
  <c r="T44" i="18"/>
  <c r="BK40" i="18"/>
  <c r="AB9" i="18"/>
  <c r="AQ8" i="21"/>
  <c r="M74" i="18"/>
  <c r="BD62" i="18"/>
  <c r="AP46" i="21"/>
  <c r="AC8" i="18"/>
  <c r="AI61" i="18"/>
  <c r="BQ34" i="18"/>
  <c r="AP10" i="21"/>
  <c r="N33" i="21"/>
  <c r="BD72" i="18"/>
  <c r="T63" i="21"/>
  <c r="AX29" i="21"/>
  <c r="AC52" i="21"/>
  <c r="AH53" i="21"/>
  <c r="AP22" i="18"/>
  <c r="BR48" i="21"/>
  <c r="AH48" i="21"/>
  <c r="F26" i="18"/>
  <c r="AP60" i="21"/>
  <c r="AO16" i="21"/>
  <c r="M72" i="18"/>
  <c r="BL55" i="21"/>
  <c r="AB55" i="21"/>
  <c r="AO73" i="21"/>
  <c r="T54" i="18"/>
  <c r="AO31" i="18"/>
  <c r="BE62" i="18"/>
  <c r="O22" i="18"/>
  <c r="BS59" i="21"/>
  <c r="BS47" i="18"/>
  <c r="H20" i="21"/>
  <c r="AH45" i="18"/>
  <c r="BE20" i="18"/>
  <c r="U18" i="21"/>
  <c r="T62" i="21"/>
  <c r="BQ29" i="21"/>
  <c r="H33" i="21"/>
  <c r="H19" i="18"/>
  <c r="AC21" i="21"/>
  <c r="AV42" i="21"/>
  <c r="O11" i="21"/>
  <c r="BR43" i="18"/>
  <c r="BQ72" i="18"/>
  <c r="F37" i="18"/>
  <c r="V32" i="18"/>
  <c r="F61" i="18"/>
  <c r="BR17" i="21"/>
  <c r="AP33" i="18"/>
  <c r="BK20" i="21"/>
  <c r="V24" i="18"/>
  <c r="AQ16" i="21"/>
  <c r="M11" i="18"/>
  <c r="AC11" i="21"/>
  <c r="G59" i="21"/>
  <c r="F66" i="18"/>
  <c r="AX20" i="21"/>
  <c r="AI20" i="21"/>
  <c r="AH63" i="21"/>
  <c r="AB20" i="21"/>
  <c r="AW9" i="18"/>
  <c r="AX44" i="21"/>
  <c r="M49" i="21"/>
  <c r="AJ70" i="18"/>
  <c r="N39" i="18"/>
  <c r="M48" i="21"/>
  <c r="M53" i="18"/>
  <c r="BE54" i="18"/>
  <c r="AA10" i="18"/>
  <c r="AJ60" i="18"/>
  <c r="AQ64" i="21"/>
  <c r="AH10" i="21"/>
  <c r="G31" i="18"/>
  <c r="BD8" i="18"/>
  <c r="BK28" i="21"/>
  <c r="N8" i="18"/>
  <c r="O75" i="21"/>
  <c r="BC74" i="21"/>
  <c r="G57" i="21"/>
  <c r="AB34" i="18"/>
  <c r="AI49" i="18"/>
  <c r="BQ61" i="18"/>
  <c r="AA8" i="21"/>
  <c r="AO40" i="18"/>
  <c r="AW7" i="21"/>
  <c r="AJ24" i="21"/>
  <c r="U54" i="21"/>
  <c r="T56" i="18"/>
  <c r="N44" i="21"/>
  <c r="M41" i="21"/>
  <c r="AV53" i="21"/>
  <c r="F36" i="18"/>
  <c r="N76" i="18"/>
  <c r="BJ10" i="21"/>
  <c r="AA64" i="18"/>
  <c r="AX34" i="18"/>
  <c r="AB31" i="18"/>
  <c r="V16" i="21"/>
  <c r="BJ41" i="21"/>
  <c r="AA49" i="21"/>
  <c r="AV40" i="21"/>
  <c r="U8" i="21"/>
  <c r="O51" i="21"/>
  <c r="AC73" i="21"/>
  <c r="AH73" i="21"/>
  <c r="AV13" i="18"/>
  <c r="V25" i="18"/>
  <c r="BD35" i="21"/>
  <c r="BJ6" i="18"/>
  <c r="AH68" i="18"/>
  <c r="O42" i="18"/>
  <c r="M43" i="18"/>
  <c r="U7" i="18"/>
  <c r="BS8" i="18"/>
  <c r="BC22" i="21"/>
  <c r="BS20" i="21"/>
  <c r="BK58" i="18"/>
  <c r="AV34" i="18"/>
  <c r="F62" i="21"/>
  <c r="AA23" i="21"/>
  <c r="H32" i="21"/>
  <c r="BK53" i="21"/>
  <c r="AH58" i="21"/>
  <c r="AW52" i="21"/>
  <c r="BL22" i="21"/>
  <c r="AH47" i="18"/>
  <c r="AO18" i="21"/>
  <c r="AJ32" i="18"/>
  <c r="BE34" i="21"/>
  <c r="AH6" i="21"/>
  <c r="U26" i="21"/>
  <c r="O58" i="18"/>
  <c r="H16" i="21"/>
  <c r="AW74" i="21"/>
  <c r="BK44" i="18"/>
  <c r="AQ19" i="21"/>
  <c r="G39" i="18"/>
  <c r="AI47" i="18"/>
  <c r="AB6" i="18"/>
  <c r="BD46" i="21"/>
  <c r="N60" i="18"/>
  <c r="BR6" i="18"/>
  <c r="AX19" i="18"/>
  <c r="G68" i="21"/>
  <c r="AJ21" i="21"/>
  <c r="N37" i="21"/>
  <c r="AV38" i="21"/>
  <c r="AO20" i="18"/>
  <c r="AH42" i="18"/>
  <c r="V57" i="18"/>
  <c r="M14" i="18"/>
  <c r="AH64" i="21"/>
  <c r="BL52" i="18"/>
  <c r="AO37" i="21"/>
  <c r="BD34" i="21"/>
  <c r="F52" i="18"/>
  <c r="AX74" i="18"/>
  <c r="BD61" i="18"/>
  <c r="AP65" i="21"/>
  <c r="AQ69" i="21"/>
  <c r="H7" i="21"/>
  <c r="BK47" i="18"/>
  <c r="G38" i="21"/>
  <c r="O8" i="21"/>
  <c r="BC45" i="21"/>
  <c r="AH50" i="18"/>
  <c r="AI67" i="21"/>
  <c r="V59" i="21"/>
  <c r="M21" i="18"/>
  <c r="BS60" i="21"/>
  <c r="AV51" i="18"/>
  <c r="N25" i="21"/>
  <c r="BC41" i="21"/>
  <c r="AO52" i="18"/>
  <c r="V28" i="18"/>
  <c r="AW44" i="21"/>
  <c r="BQ57" i="21"/>
  <c r="AX8" i="21"/>
  <c r="BR71" i="21"/>
  <c r="AH12" i="21"/>
  <c r="AA42" i="21"/>
  <c r="BR26" i="21"/>
  <c r="U65" i="21"/>
  <c r="H5" i="21"/>
  <c r="AJ64" i="18"/>
  <c r="AX51" i="21"/>
  <c r="AB59" i="21"/>
  <c r="AO61" i="21"/>
  <c r="AC41" i="18"/>
  <c r="AO52" i="21"/>
  <c r="AH59" i="18"/>
  <c r="AJ75" i="21"/>
  <c r="AP28" i="18"/>
  <c r="AI12" i="21"/>
  <c r="BK43" i="18"/>
  <c r="BQ19" i="18"/>
  <c r="U56" i="21"/>
  <c r="F13" i="18"/>
  <c r="BC24" i="18"/>
  <c r="BD42" i="18"/>
  <c r="AX73" i="18"/>
  <c r="AX31" i="18"/>
  <c r="AI43" i="18"/>
  <c r="BS65" i="18"/>
  <c r="BR29" i="18"/>
  <c r="BC53" i="21"/>
  <c r="BD63" i="21"/>
  <c r="AP44" i="18"/>
  <c r="T47" i="21"/>
  <c r="T58" i="21"/>
  <c r="AP63" i="18"/>
  <c r="G72" i="21"/>
  <c r="T18" i="21"/>
  <c r="BR34" i="18"/>
  <c r="BR65" i="21"/>
  <c r="AI22" i="18"/>
  <c r="BS29" i="18"/>
  <c r="BJ68" i="21"/>
  <c r="AQ74" i="21"/>
  <c r="BC6" i="18"/>
  <c r="AH70" i="21"/>
  <c r="F10" i="18"/>
  <c r="O7" i="21"/>
  <c r="H8" i="18"/>
  <c r="AA56" i="21"/>
  <c r="U6" i="21"/>
  <c r="AI28" i="18"/>
  <c r="BQ75" i="18"/>
  <c r="O20" i="18"/>
  <c r="BC47" i="18"/>
  <c r="T64" i="21"/>
  <c r="BQ73" i="21"/>
  <c r="AA40" i="18"/>
  <c r="AV10" i="18"/>
  <c r="BK64" i="18"/>
  <c r="V40" i="18"/>
  <c r="BS48" i="18"/>
  <c r="AJ7" i="21"/>
  <c r="G5" i="21"/>
  <c r="AA24" i="21"/>
  <c r="AO11" i="18"/>
  <c r="AW74" i="18"/>
  <c r="BR74" i="21"/>
  <c r="AJ72" i="21"/>
  <c r="BS32" i="18"/>
  <c r="AI13" i="18"/>
  <c r="AQ24" i="18"/>
  <c r="AC54" i="21"/>
  <c r="AO53" i="21"/>
  <c r="AO36" i="18"/>
  <c r="N26" i="18"/>
  <c r="AX32" i="18"/>
  <c r="BK21" i="18"/>
  <c r="G54" i="18"/>
  <c r="BJ33" i="21"/>
  <c r="BC73" i="21"/>
  <c r="BS43" i="18"/>
  <c r="AB76" i="21"/>
  <c r="BR31" i="18"/>
  <c r="H59" i="21"/>
  <c r="F41" i="18"/>
  <c r="BS38" i="21"/>
  <c r="F47" i="18"/>
  <c r="AC63" i="18"/>
  <c r="M35" i="21"/>
  <c r="BJ46" i="21"/>
  <c r="BD75" i="18"/>
  <c r="V30" i="18"/>
  <c r="BC46" i="18"/>
  <c r="BS42" i="21"/>
  <c r="O32" i="21"/>
  <c r="V67" i="18"/>
  <c r="AJ65" i="21"/>
  <c r="AV69" i="18"/>
  <c r="AI41" i="18"/>
  <c r="BL6" i="21"/>
  <c r="H32" i="18"/>
  <c r="BJ67" i="21"/>
  <c r="AO45" i="21"/>
  <c r="AW24" i="21"/>
  <c r="M42" i="18"/>
  <c r="AB56" i="18"/>
  <c r="BQ48" i="18"/>
  <c r="BQ29" i="18"/>
  <c r="N36" i="21"/>
  <c r="AC68" i="18"/>
  <c r="F21" i="18"/>
  <c r="AQ12" i="18"/>
  <c r="AO76" i="21"/>
  <c r="AV53" i="18"/>
  <c r="BQ9" i="18"/>
  <c r="G41" i="18"/>
  <c r="BE69" i="21"/>
  <c r="AA69" i="21"/>
  <c r="BQ65" i="18"/>
  <c r="AB64" i="21"/>
  <c r="H74" i="21"/>
  <c r="BL46" i="18"/>
  <c r="F18" i="21"/>
  <c r="AC60" i="21"/>
  <c r="AP57" i="18"/>
  <c r="AX31" i="21"/>
  <c r="H36" i="18"/>
  <c r="BS10" i="21"/>
  <c r="AV38" i="18"/>
  <c r="BJ53" i="21"/>
  <c r="AB40" i="21"/>
  <c r="T68" i="21"/>
  <c r="AI32" i="18"/>
  <c r="O51" i="18"/>
  <c r="AI19" i="18"/>
  <c r="BD11" i="18"/>
  <c r="BC35" i="21"/>
  <c r="AJ76" i="21"/>
  <c r="F60" i="18"/>
  <c r="AQ34" i="21"/>
  <c r="H31" i="18"/>
  <c r="AO34" i="21"/>
  <c r="U26" i="18"/>
  <c r="BC43" i="21"/>
  <c r="BS25" i="18"/>
  <c r="AI8" i="18"/>
  <c r="AC38" i="21"/>
  <c r="BC20" i="21"/>
  <c r="AQ71" i="21"/>
  <c r="V31" i="21"/>
  <c r="AW31" i="21"/>
  <c r="BR42" i="18"/>
  <c r="AV35" i="18"/>
  <c r="BJ71" i="21"/>
  <c r="BC67" i="21"/>
  <c r="T65" i="21"/>
  <c r="N10" i="18"/>
  <c r="BR22" i="21"/>
  <c r="BE30" i="18"/>
  <c r="N11" i="18"/>
  <c r="BS57" i="18"/>
  <c r="H41" i="21"/>
  <c r="AV19" i="18"/>
  <c r="AV41" i="18"/>
  <c r="AO60" i="18"/>
  <c r="F74" i="18"/>
  <c r="AP39" i="21"/>
  <c r="BQ50" i="18"/>
  <c r="BK36" i="21"/>
  <c r="N68" i="18"/>
  <c r="M17" i="21"/>
  <c r="AC25" i="21"/>
  <c r="H76" i="21"/>
  <c r="M15" i="21"/>
  <c r="O27" i="21"/>
  <c r="BK19" i="21"/>
  <c r="AP7" i="21"/>
  <c r="AH25" i="21"/>
  <c r="AQ48" i="21"/>
  <c r="BL29" i="21"/>
  <c r="V26" i="21"/>
  <c r="H10" i="21"/>
  <c r="M34" i="18"/>
  <c r="AX18" i="21"/>
  <c r="BE63" i="18"/>
  <c r="H67" i="21"/>
  <c r="BK26" i="21"/>
  <c r="BQ7" i="21"/>
  <c r="AB54" i="21"/>
  <c r="BE17" i="18"/>
  <c r="AA6" i="18"/>
  <c r="AI45" i="21"/>
  <c r="BL7" i="21"/>
  <c r="F22" i="18"/>
  <c r="AJ9" i="18"/>
  <c r="AI42" i="18"/>
  <c r="U5" i="18"/>
  <c r="T46" i="18"/>
  <c r="U36" i="21"/>
  <c r="BK25" i="18"/>
  <c r="BD63" i="18"/>
  <c r="AV76" i="18"/>
  <c r="F73" i="21"/>
  <c r="H34" i="21"/>
  <c r="AX17" i="18"/>
  <c r="AC34" i="21"/>
  <c r="AH38" i="21"/>
  <c r="U40" i="21"/>
  <c r="AQ20" i="18"/>
  <c r="AJ30" i="21"/>
  <c r="BJ44" i="18"/>
  <c r="AX55" i="18"/>
  <c r="V46" i="21"/>
  <c r="O33" i="21"/>
  <c r="BL36" i="21"/>
  <c r="AP52" i="21"/>
  <c r="G46" i="21"/>
  <c r="O56" i="21"/>
  <c r="BK24" i="21"/>
  <c r="BJ13" i="21"/>
  <c r="N59" i="18"/>
  <c r="AX71" i="21"/>
  <c r="T21" i="21"/>
  <c r="AA66" i="18"/>
  <c r="BJ72" i="18"/>
  <c r="AB62" i="21"/>
  <c r="BK38" i="18"/>
  <c r="AX32" i="21"/>
  <c r="AH32" i="18"/>
  <c r="AV44" i="18"/>
  <c r="O25" i="18"/>
  <c r="V9" i="21"/>
  <c r="AP62" i="18"/>
  <c r="BS39" i="18"/>
  <c r="H7" i="18"/>
  <c r="AP25" i="21"/>
  <c r="BQ69" i="18"/>
  <c r="AQ28" i="21"/>
  <c r="BS44" i="18"/>
  <c r="BJ77" i="21"/>
  <c r="O74" i="21"/>
  <c r="F58" i="21"/>
  <c r="BS11" i="18"/>
  <c r="AJ8" i="18"/>
  <c r="N63" i="21"/>
  <c r="AW15" i="18"/>
  <c r="BK5" i="18"/>
  <c r="AQ5" i="21"/>
  <c r="AX35" i="21"/>
  <c r="G22" i="18"/>
  <c r="U23" i="18"/>
  <c r="BR13" i="21"/>
  <c r="BS34" i="21"/>
  <c r="AA74" i="18"/>
  <c r="T71" i="21"/>
  <c r="M58" i="21"/>
  <c r="AV18" i="18"/>
  <c r="BK71" i="21"/>
  <c r="T29" i="18"/>
  <c r="AO18" i="18"/>
  <c r="F70" i="18"/>
  <c r="AO6" i="21"/>
  <c r="AP9" i="18"/>
  <c r="O42" i="21"/>
  <c r="AC51" i="21"/>
  <c r="N47" i="18"/>
  <c r="AB19" i="21"/>
  <c r="BC47" i="21"/>
  <c r="N72" i="21"/>
  <c r="N27" i="18"/>
  <c r="AO20" i="21"/>
  <c r="BK7" i="21"/>
  <c r="AP30" i="21"/>
  <c r="T54" i="21"/>
  <c r="BJ30" i="21"/>
  <c r="O53" i="21"/>
  <c r="BJ53" i="18"/>
  <c r="AI54" i="18"/>
  <c r="AA18" i="18"/>
  <c r="BE51" i="18"/>
  <c r="AC75" i="18"/>
  <c r="F25" i="21"/>
  <c r="M69" i="21"/>
  <c r="BE15" i="18"/>
  <c r="BK40" i="21"/>
  <c r="AQ17" i="21"/>
  <c r="AI33" i="18"/>
  <c r="BL54" i="21"/>
  <c r="AX25" i="21"/>
  <c r="AW55" i="18"/>
  <c r="AC10" i="21"/>
  <c r="H37" i="18"/>
  <c r="BC50" i="18"/>
  <c r="U24" i="21"/>
  <c r="V54" i="18"/>
  <c r="AI21" i="18"/>
  <c r="BQ57" i="18"/>
  <c r="AJ37" i="18"/>
  <c r="AX7" i="21"/>
  <c r="AI44" i="21"/>
  <c r="BE72" i="21"/>
  <c r="AV40" i="18"/>
  <c r="AW26" i="18"/>
  <c r="M12" i="21"/>
  <c r="BL73" i="18"/>
  <c r="O60" i="21"/>
  <c r="T63" i="18"/>
  <c r="G23" i="21"/>
  <c r="BJ54" i="18"/>
  <c r="AX65" i="18"/>
  <c r="BL31" i="18"/>
  <c r="AA37" i="18"/>
  <c r="BS35" i="18"/>
  <c r="AP77" i="21"/>
  <c r="AX19" i="21"/>
  <c r="AP70" i="21"/>
  <c r="AP52" i="18"/>
  <c r="AA17" i="18"/>
  <c r="H6" i="21"/>
  <c r="AI66" i="21"/>
  <c r="AP42" i="18"/>
  <c r="U17" i="21"/>
  <c r="AV37" i="18"/>
  <c r="AQ44" i="18"/>
  <c r="G52" i="21"/>
  <c r="AO17" i="21"/>
  <c r="AJ63" i="18"/>
  <c r="AA70" i="21"/>
  <c r="AJ67" i="18"/>
  <c r="G48" i="21"/>
  <c r="AA31" i="18"/>
  <c r="BC43" i="18"/>
  <c r="AC31" i="21"/>
  <c r="AB70" i="18"/>
  <c r="AB24" i="18"/>
  <c r="AO53" i="18"/>
  <c r="BE41" i="21"/>
  <c r="G41" i="21"/>
  <c r="BR10" i="21"/>
  <c r="AC8" i="21"/>
  <c r="AH41" i="21"/>
  <c r="O26" i="18"/>
  <c r="M23" i="18"/>
  <c r="AA13" i="18"/>
  <c r="AH26" i="21"/>
  <c r="AJ30" i="18"/>
  <c r="U76" i="18"/>
  <c r="AJ68" i="18"/>
  <c r="U69" i="18"/>
  <c r="G34" i="18"/>
  <c r="G8" i="21"/>
  <c r="BJ48" i="18"/>
  <c r="AA41" i="21"/>
  <c r="BQ67" i="21"/>
  <c r="H6" i="18"/>
  <c r="AV67" i="18"/>
  <c r="O47" i="18"/>
  <c r="M40" i="18"/>
  <c r="AJ42" i="21"/>
  <c r="BQ40" i="18"/>
  <c r="U38" i="21"/>
  <c r="BD15" i="18"/>
  <c r="AJ60" i="21"/>
  <c r="BD74" i="21"/>
  <c r="AV29" i="21"/>
  <c r="AW51" i="18"/>
  <c r="BJ57" i="21"/>
  <c r="F17" i="21"/>
  <c r="AX28" i="18"/>
  <c r="AA6" i="21"/>
  <c r="V73" i="21"/>
  <c r="AI63" i="18"/>
  <c r="AO32" i="18"/>
  <c r="BC29" i="21"/>
  <c r="O29" i="18"/>
  <c r="N13" i="21"/>
  <c r="AH18" i="21"/>
  <c r="AH5" i="18"/>
  <c r="BL45" i="18"/>
  <c r="BK61" i="18"/>
  <c r="BE11" i="18"/>
  <c r="AW54" i="21"/>
  <c r="BC54" i="18"/>
  <c r="AW69" i="21"/>
  <c r="G28" i="18"/>
  <c r="AB71" i="18"/>
  <c r="BJ42" i="18"/>
  <c r="AX49" i="21"/>
  <c r="M38" i="21"/>
  <c r="AX12" i="21"/>
  <c r="BS31" i="21"/>
  <c r="BL33" i="18"/>
  <c r="BK58" i="21"/>
  <c r="M45" i="18"/>
  <c r="BR63" i="18"/>
  <c r="AA29" i="21"/>
  <c r="M70" i="21"/>
  <c r="AP26" i="21"/>
  <c r="AV71" i="21"/>
  <c r="BS50" i="18"/>
  <c r="AI31" i="21"/>
  <c r="T55" i="18"/>
  <c r="BD44" i="21"/>
  <c r="U42" i="18"/>
  <c r="AQ60" i="21"/>
  <c r="T28" i="18"/>
  <c r="AC69" i="21"/>
  <c r="AA58" i="18"/>
  <c r="BQ68" i="18"/>
  <c r="AV28" i="21"/>
  <c r="M31" i="18"/>
  <c r="BR56" i="21"/>
  <c r="N70" i="18"/>
  <c r="F62" i="18"/>
  <c r="N69" i="21"/>
  <c r="AV9" i="18"/>
  <c r="AP67" i="21"/>
  <c r="AP12" i="21"/>
  <c r="H48" i="18"/>
  <c r="BJ27" i="18"/>
  <c r="BS13" i="18"/>
  <c r="AI34" i="21"/>
  <c r="O24" i="18"/>
  <c r="F68" i="18"/>
  <c r="BR69" i="21"/>
  <c r="BJ27" i="21"/>
  <c r="F33" i="18"/>
  <c r="T76" i="21"/>
  <c r="BQ16" i="21"/>
  <c r="BK67" i="18"/>
  <c r="AI71" i="21"/>
  <c r="BS58" i="18"/>
  <c r="AC61" i="21"/>
  <c r="BK73" i="18"/>
  <c r="BC71" i="21"/>
  <c r="AQ65" i="21"/>
  <c r="AA71" i="18"/>
  <c r="BQ74" i="18"/>
  <c r="T8" i="18"/>
  <c r="AH76" i="18"/>
  <c r="AV27" i="21"/>
  <c r="AI70" i="18"/>
  <c r="AC12" i="18"/>
  <c r="AO75" i="18"/>
  <c r="AB57" i="18"/>
  <c r="BQ70" i="18"/>
  <c r="T41" i="21"/>
  <c r="T29" i="21"/>
  <c r="AC48" i="21"/>
  <c r="BQ52" i="18"/>
  <c r="H30" i="21"/>
  <c r="V48" i="18"/>
  <c r="AB18" i="21"/>
  <c r="AI8" i="21"/>
  <c r="AC24" i="21"/>
  <c r="AC64" i="18"/>
  <c r="AA73" i="18"/>
  <c r="G5" i="18"/>
  <c r="AI31" i="18"/>
  <c r="BC62" i="18"/>
  <c r="AJ26" i="21"/>
  <c r="BR21" i="18"/>
  <c r="BJ7" i="21"/>
  <c r="AH61" i="18"/>
  <c r="AO14" i="18"/>
  <c r="BE27" i="18"/>
  <c r="BS17" i="21"/>
  <c r="AP69" i="18"/>
  <c r="T22" i="21"/>
  <c r="BD10" i="18"/>
  <c r="BK17" i="21"/>
  <c r="BK13" i="18"/>
  <c r="BS36" i="21"/>
  <c r="AX59" i="18"/>
  <c r="H47" i="21"/>
  <c r="AA9" i="21"/>
  <c r="M60" i="18"/>
  <c r="BJ75" i="21"/>
  <c r="BJ45" i="18"/>
  <c r="BC30" i="21"/>
  <c r="V33" i="21"/>
  <c r="V50" i="21"/>
  <c r="AH36" i="21"/>
  <c r="AP51" i="21"/>
  <c r="M25" i="18"/>
  <c r="BE40" i="18"/>
  <c r="H50" i="21"/>
  <c r="AV47" i="21"/>
  <c r="AH46" i="18"/>
  <c r="BC48" i="18"/>
  <c r="AA57" i="21"/>
  <c r="U32" i="21"/>
  <c r="AJ20" i="18"/>
  <c r="AX51" i="18"/>
  <c r="AI75" i="18"/>
  <c r="AA67" i="18"/>
  <c r="AX10" i="21"/>
  <c r="N6" i="18"/>
  <c r="AJ25" i="18"/>
  <c r="U49" i="21"/>
  <c r="AH29" i="18"/>
  <c r="F7" i="18"/>
  <c r="AI44" i="18"/>
  <c r="AJ24" i="18"/>
  <c r="BE8" i="18"/>
  <c r="AO62" i="18"/>
  <c r="BC65" i="18"/>
  <c r="BJ37" i="18"/>
  <c r="H71" i="21"/>
  <c r="BD64" i="21"/>
  <c r="AP42" i="21"/>
  <c r="BD23" i="21"/>
  <c r="O31" i="18"/>
  <c r="AH29" i="21"/>
  <c r="AC18" i="18"/>
  <c r="F41" i="21"/>
  <c r="BS33" i="21"/>
  <c r="AO15" i="21"/>
  <c r="AW70" i="18"/>
  <c r="BL26" i="21"/>
  <c r="BS25" i="21"/>
  <c r="U12" i="21"/>
  <c r="BE21" i="18"/>
  <c r="AI65" i="18"/>
  <c r="BJ34" i="18"/>
  <c r="M42" i="21"/>
  <c r="BK6" i="18"/>
  <c r="F71" i="18"/>
  <c r="AB12" i="18"/>
  <c r="BE25" i="21"/>
  <c r="O66" i="18"/>
  <c r="AH18" i="18"/>
  <c r="AJ26" i="18"/>
  <c r="T44" i="21"/>
  <c r="BL74" i="21"/>
  <c r="T52" i="18"/>
  <c r="AO5" i="18"/>
  <c r="BQ31" i="18"/>
  <c r="BS37" i="18"/>
  <c r="BE49" i="21"/>
  <c r="N56" i="18"/>
  <c r="AW48" i="18"/>
  <c r="AI6" i="18"/>
  <c r="AW16" i="21"/>
  <c r="M67" i="21"/>
  <c r="V26" i="18"/>
  <c r="AA55" i="21"/>
  <c r="V48" i="21"/>
  <c r="AB42" i="18"/>
  <c r="AC42" i="21"/>
  <c r="G17" i="18"/>
  <c r="M51" i="18"/>
  <c r="BD65" i="18"/>
  <c r="AA44" i="21"/>
  <c r="AQ21" i="18"/>
  <c r="G36" i="21"/>
  <c r="T57" i="21"/>
  <c r="BR10" i="18"/>
  <c r="AX39" i="21"/>
  <c r="BL38" i="18"/>
  <c r="T34" i="18"/>
  <c r="F64" i="18"/>
  <c r="BK72" i="18"/>
  <c r="AI37" i="21"/>
  <c r="AI27" i="21"/>
  <c r="AC28" i="18"/>
  <c r="F5" i="21"/>
  <c r="O46" i="21"/>
  <c r="AX6" i="21"/>
  <c r="BL59" i="21"/>
  <c r="AP46" i="18"/>
  <c r="AC23" i="21"/>
  <c r="AH63" i="18"/>
  <c r="O65" i="18"/>
  <c r="BC5" i="21"/>
  <c r="AO47" i="18"/>
  <c r="BS22" i="21"/>
  <c r="U25" i="18"/>
  <c r="AI21" i="21"/>
  <c r="AX62" i="21"/>
  <c r="AJ21" i="18"/>
  <c r="AC72" i="18"/>
  <c r="BC73" i="18"/>
  <c r="BK69" i="21"/>
  <c r="F8" i="18"/>
  <c r="F31" i="21"/>
  <c r="BL76" i="21"/>
  <c r="AX22" i="21"/>
  <c r="AX52" i="18"/>
  <c r="AJ36" i="21"/>
  <c r="AP62" i="21"/>
  <c r="BL37" i="21"/>
  <c r="AX49" i="18"/>
  <c r="AW63" i="21"/>
  <c r="H22" i="18"/>
  <c r="AB29" i="18"/>
  <c r="AO48" i="21"/>
  <c r="V6" i="21"/>
  <c r="BS69" i="21"/>
  <c r="AB11" i="18"/>
  <c r="BK60" i="21"/>
  <c r="U31" i="21"/>
  <c r="BR18" i="18"/>
  <c r="U77" i="21"/>
  <c r="BC34" i="18"/>
  <c r="BD31" i="18"/>
  <c r="BC38" i="21"/>
  <c r="AP53" i="21"/>
  <c r="T18" i="18"/>
  <c r="AP26" i="18"/>
  <c r="H43" i="21"/>
  <c r="AA18" i="21"/>
  <c r="BD49" i="18"/>
  <c r="AH56" i="21"/>
  <c r="BQ26" i="21"/>
  <c r="BL50" i="18"/>
  <c r="U71" i="18"/>
  <c r="BD52" i="18"/>
  <c r="BS50" i="21"/>
  <c r="U60" i="18"/>
  <c r="AB75" i="21"/>
  <c r="BS51" i="18"/>
  <c r="M34" i="21"/>
  <c r="AV23" i="18"/>
  <c r="N36" i="18"/>
  <c r="AW71" i="18"/>
  <c r="H29" i="18"/>
  <c r="F30" i="21"/>
  <c r="AQ47" i="21"/>
  <c r="BC42" i="21"/>
  <c r="T34" i="21"/>
  <c r="AJ44" i="21"/>
  <c r="AA59" i="21"/>
  <c r="V54" i="21"/>
  <c r="BJ51" i="18"/>
  <c r="O9" i="18"/>
  <c r="F45" i="21"/>
  <c r="BD24" i="21"/>
  <c r="O12" i="18"/>
  <c r="AC63" i="21"/>
  <c r="AW69" i="18"/>
  <c r="F8" i="21"/>
  <c r="G55" i="18"/>
  <c r="BQ9" i="21"/>
  <c r="AA16" i="21"/>
  <c r="BS54" i="21"/>
  <c r="AV32" i="18"/>
  <c r="AA17" i="21"/>
  <c r="H43" i="18"/>
  <c r="H33" i="18"/>
  <c r="AO43" i="18"/>
  <c r="AV21" i="21"/>
  <c r="M58" i="18"/>
  <c r="BS72" i="21"/>
  <c r="AJ53" i="18"/>
  <c r="BR39" i="18"/>
  <c r="AJ18" i="18"/>
  <c r="M14" i="21"/>
  <c r="BC37" i="21"/>
  <c r="AW47" i="18"/>
  <c r="H23" i="21"/>
  <c r="AQ54" i="21"/>
  <c r="AO72" i="21"/>
  <c r="O24" i="21"/>
  <c r="M20" i="21"/>
  <c r="N45" i="21"/>
  <c r="AQ33" i="18"/>
  <c r="M30" i="18"/>
  <c r="AH7" i="18"/>
  <c r="M41" i="18"/>
  <c r="AA30" i="18"/>
  <c r="T72" i="18"/>
  <c r="G57" i="18"/>
  <c r="O62" i="21"/>
  <c r="AA38" i="18"/>
  <c r="BD14" i="21"/>
  <c r="BS31" i="18"/>
  <c r="O7" i="18"/>
  <c r="BS64" i="18"/>
  <c r="AQ59" i="18"/>
  <c r="BD19" i="21"/>
  <c r="AV49" i="18"/>
  <c r="U46" i="21"/>
  <c r="AI20" i="18"/>
  <c r="BQ45" i="18"/>
  <c r="V52" i="21"/>
  <c r="BR52" i="18"/>
  <c r="AO39" i="18"/>
  <c r="BE62" i="21"/>
  <c r="G39" i="21"/>
  <c r="AQ23" i="21"/>
  <c r="AX11" i="21"/>
  <c r="F49" i="21"/>
  <c r="O76" i="18"/>
  <c r="AA50" i="21"/>
  <c r="BS60" i="18"/>
  <c r="G29" i="21"/>
  <c r="V66" i="21"/>
  <c r="T6" i="18"/>
  <c r="AP74" i="18"/>
  <c r="BL11" i="21"/>
  <c r="BS75" i="21"/>
  <c r="AA48" i="21"/>
  <c r="AQ18" i="18"/>
  <c r="N65" i="18"/>
  <c r="U22" i="21"/>
  <c r="AI72" i="21"/>
  <c r="AX42" i="18"/>
  <c r="BC60" i="21"/>
  <c r="AW54" i="18"/>
  <c r="AI43" i="21"/>
  <c r="BL63" i="21"/>
  <c r="BS61" i="21"/>
  <c r="U20" i="18"/>
  <c r="BQ56" i="18"/>
  <c r="BS76" i="21"/>
  <c r="H18" i="21"/>
  <c r="BS46" i="18"/>
  <c r="U61" i="21"/>
  <c r="AB77" i="18"/>
  <c r="AO71" i="18"/>
  <c r="AB43" i="21"/>
  <c r="BR5" i="21"/>
  <c r="BQ37" i="21"/>
  <c r="AO30" i="18"/>
  <c r="H9" i="18"/>
  <c r="AW65" i="21"/>
  <c r="AV56" i="18"/>
  <c r="BD28" i="18"/>
  <c r="AO63" i="18"/>
  <c r="BR77" i="18"/>
  <c r="BD33" i="18"/>
  <c r="AC30" i="18"/>
  <c r="AA51" i="18"/>
  <c r="AX37" i="18"/>
  <c r="M45" i="21"/>
  <c r="BL59" i="18"/>
  <c r="BL71" i="21"/>
  <c r="AQ10" i="21"/>
  <c r="BE56" i="21"/>
  <c r="AX8" i="18"/>
  <c r="O54" i="18"/>
  <c r="N72" i="18"/>
  <c r="BQ49" i="21"/>
  <c r="BR34" i="21"/>
  <c r="H69" i="18"/>
  <c r="AO13" i="21"/>
  <c r="AX16" i="18"/>
  <c r="AQ5" i="18"/>
  <c r="BC57" i="21"/>
  <c r="AW28" i="18"/>
  <c r="BC16" i="21"/>
  <c r="BJ35" i="21"/>
  <c r="AP30" i="18"/>
  <c r="T33" i="21"/>
  <c r="BQ58" i="21"/>
  <c r="AA44" i="18"/>
  <c r="F28" i="21"/>
  <c r="F71" i="21"/>
  <c r="BQ49" i="18"/>
  <c r="BK10" i="18"/>
  <c r="M5" i="21"/>
  <c r="T27" i="18"/>
  <c r="AI55" i="18"/>
  <c r="AV46" i="21"/>
  <c r="AX63" i="18"/>
  <c r="T9" i="18"/>
  <c r="BJ69" i="21"/>
  <c r="BC44" i="21"/>
  <c r="BQ66" i="21"/>
  <c r="G37" i="18"/>
  <c r="BD77" i="21"/>
  <c r="BL20" i="21"/>
  <c r="AP44" i="21"/>
  <c r="AA65" i="21"/>
  <c r="AP71" i="18"/>
  <c r="M51" i="21"/>
  <c r="AO51" i="18"/>
  <c r="U11" i="21"/>
  <c r="BS7" i="18"/>
  <c r="AX56" i="21"/>
  <c r="AP45" i="21"/>
  <c r="V57" i="21"/>
  <c r="AC24" i="18"/>
  <c r="BE16" i="18"/>
  <c r="M6" i="21"/>
  <c r="BJ39" i="18"/>
  <c r="M74" i="21"/>
  <c r="AH7" i="21"/>
  <c r="BK16" i="18"/>
  <c r="BE24" i="21"/>
  <c r="U10" i="21"/>
  <c r="BE69" i="18"/>
  <c r="AW42" i="18"/>
  <c r="AW77" i="21"/>
  <c r="AP34" i="18"/>
  <c r="V33" i="18"/>
  <c r="AQ40" i="18"/>
  <c r="M27" i="21"/>
  <c r="AX44" i="18"/>
  <c r="AP27" i="21"/>
  <c r="BE58" i="21"/>
  <c r="N24" i="18"/>
  <c r="F17" i="18"/>
  <c r="H25" i="21"/>
  <c r="N28" i="18"/>
  <c r="AH70" i="18"/>
  <c r="AC49" i="21"/>
  <c r="AX25" i="18"/>
  <c r="T32" i="18"/>
  <c r="M5" i="18"/>
  <c r="AV70" i="18"/>
  <c r="AJ62" i="18"/>
  <c r="H75" i="18"/>
  <c r="AV31" i="18"/>
  <c r="AO48" i="18"/>
  <c r="G63" i="18"/>
  <c r="BD15" i="21"/>
  <c r="AO65" i="21"/>
  <c r="BC64" i="18"/>
  <c r="BC26" i="21"/>
  <c r="BS8" i="21"/>
  <c r="AV77" i="18"/>
  <c r="G50" i="18"/>
  <c r="BL47" i="18"/>
  <c r="AV75" i="18"/>
  <c r="AV26" i="21"/>
  <c r="V64" i="21"/>
  <c r="AC40" i="21"/>
  <c r="N30" i="18"/>
  <c r="BQ64" i="18"/>
  <c r="U63" i="21"/>
  <c r="G24" i="21"/>
  <c r="F75" i="21"/>
  <c r="BD13" i="18"/>
  <c r="M39" i="21"/>
  <c r="BJ50" i="18"/>
  <c r="AI35" i="21"/>
  <c r="AW13" i="18"/>
  <c r="N46" i="21"/>
  <c r="BE43" i="21"/>
  <c r="M27" i="18"/>
  <c r="AJ12" i="21"/>
  <c r="AC13" i="21"/>
  <c r="BC70" i="18"/>
  <c r="AO24" i="18"/>
  <c r="BR45" i="18"/>
  <c r="AQ62" i="18"/>
  <c r="BL61" i="21"/>
  <c r="AO44" i="21"/>
  <c r="AI25" i="21"/>
  <c r="BQ10" i="21"/>
  <c r="AO77" i="21"/>
  <c r="BL19" i="18"/>
  <c r="BS6" i="21"/>
  <c r="BJ28" i="21"/>
  <c r="O34" i="21"/>
  <c r="AQ35" i="18"/>
  <c r="AO13" i="18"/>
  <c r="AC51" i="18"/>
  <c r="BE40" i="21"/>
  <c r="T35" i="21"/>
  <c r="F19" i="21"/>
  <c r="BK30" i="21"/>
  <c r="G43" i="21"/>
  <c r="AH15" i="21"/>
  <c r="AB6" i="21"/>
  <c r="BK59" i="21"/>
  <c r="O56" i="18"/>
  <c r="BR64" i="21"/>
  <c r="BR47" i="18"/>
  <c r="AJ48" i="18"/>
  <c r="AB41" i="21"/>
  <c r="V30" i="21"/>
  <c r="BD6" i="21"/>
  <c r="AA33" i="21"/>
  <c r="AB14" i="18"/>
  <c r="T73" i="21"/>
  <c r="AX6" i="18"/>
  <c r="V17" i="21"/>
  <c r="T13" i="18"/>
  <c r="AJ18" i="21"/>
  <c r="AH56" i="18"/>
  <c r="BL38" i="21"/>
  <c r="V51" i="21"/>
  <c r="M12" i="18"/>
  <c r="G65" i="18"/>
  <c r="BL58" i="18"/>
  <c r="N74" i="18"/>
  <c r="V68" i="21"/>
  <c r="AQ61" i="21"/>
  <c r="AB25" i="18"/>
  <c r="BS22" i="18"/>
  <c r="BQ53" i="18"/>
  <c r="O15" i="21"/>
  <c r="U6" i="18"/>
  <c r="N39" i="21"/>
  <c r="H65" i="18"/>
  <c r="M62" i="21"/>
  <c r="BJ12" i="18"/>
  <c r="AW24" i="18"/>
  <c r="BC72" i="18"/>
  <c r="F54" i="18"/>
  <c r="AW37" i="21"/>
  <c r="BJ40" i="18"/>
  <c r="T59" i="21"/>
  <c r="BK62" i="18"/>
  <c r="BJ11" i="18"/>
  <c r="BE46" i="21"/>
  <c r="U49" i="18"/>
  <c r="BL28" i="18"/>
  <c r="BR70" i="18"/>
  <c r="AO49" i="18"/>
  <c r="T60" i="21"/>
  <c r="AJ66" i="18"/>
  <c r="AC27" i="21"/>
  <c r="AW5" i="21"/>
  <c r="AX60" i="21"/>
  <c r="AP6" i="18"/>
  <c r="AH33" i="18"/>
  <c r="BQ35" i="21"/>
  <c r="AB51" i="18"/>
  <c r="F35" i="21"/>
  <c r="BJ58" i="18"/>
  <c r="AP28" i="21"/>
  <c r="BQ18" i="18"/>
  <c r="BC59" i="21"/>
  <c r="AP76" i="18"/>
  <c r="AO8" i="18"/>
  <c r="N35" i="18"/>
  <c r="BK37" i="21"/>
  <c r="BL24" i="18"/>
  <c r="AV31" i="21"/>
  <c r="U63" i="18"/>
  <c r="BD12" i="21"/>
  <c r="BS59" i="18"/>
  <c r="N52" i="18"/>
  <c r="N77" i="18"/>
  <c r="BJ55" i="18"/>
  <c r="AP24" i="18"/>
  <c r="O5" i="21"/>
  <c r="AO39" i="21"/>
  <c r="O59" i="18"/>
  <c r="AP6" i="21"/>
  <c r="BQ13" i="21"/>
  <c r="U40" i="18"/>
  <c r="AC55" i="18"/>
  <c r="AW29" i="18"/>
  <c r="BJ76" i="21"/>
  <c r="F25" i="18"/>
  <c r="F58" i="18"/>
  <c r="AC18" i="21"/>
  <c r="AC15" i="18"/>
  <c r="V45" i="18"/>
  <c r="O57" i="18"/>
  <c r="BJ56" i="18"/>
  <c r="BS16" i="18"/>
  <c r="M55" i="18"/>
  <c r="BJ38" i="21"/>
  <c r="M63" i="21"/>
  <c r="O66" i="21"/>
  <c r="M7" i="18"/>
  <c r="AH14" i="21"/>
  <c r="G38" i="18"/>
  <c r="U64" i="21"/>
  <c r="O47" i="21"/>
  <c r="BK23" i="18"/>
  <c r="F77" i="21"/>
  <c r="BS48" i="21"/>
  <c r="AA26" i="21"/>
  <c r="BL37" i="18"/>
  <c r="BL61" i="18"/>
  <c r="U66" i="18"/>
  <c r="AI7" i="18"/>
  <c r="AW36" i="21"/>
  <c r="N12" i="18"/>
  <c r="AJ17" i="18"/>
  <c r="BR48" i="18"/>
  <c r="AJ73" i="21"/>
  <c r="O68" i="18"/>
  <c r="F39" i="18"/>
  <c r="G35" i="21"/>
  <c r="BD47" i="18"/>
  <c r="AB22" i="18"/>
  <c r="N32" i="21"/>
  <c r="BJ58" i="21"/>
  <c r="M48" i="18"/>
  <c r="O19" i="18"/>
  <c r="AC25" i="18"/>
  <c r="AJ15" i="21"/>
  <c r="AX14" i="21"/>
  <c r="BR44" i="18"/>
  <c r="U29" i="21"/>
  <c r="M37" i="18"/>
  <c r="BE20" i="21"/>
  <c r="U48" i="21"/>
  <c r="BK23" i="21"/>
  <c r="O59" i="21"/>
  <c r="AV49" i="21"/>
  <c r="BK63" i="21"/>
  <c r="O40" i="21"/>
  <c r="AW56" i="21"/>
  <c r="BE64" i="18"/>
  <c r="AC66" i="18"/>
  <c r="BQ23" i="18"/>
  <c r="AC56" i="21"/>
  <c r="AV18" i="21"/>
  <c r="T72" i="21"/>
  <c r="U50" i="18"/>
  <c r="H19" i="21"/>
  <c r="BC17" i="21"/>
  <c r="AJ22" i="21"/>
  <c r="AC74" i="21"/>
  <c r="AA66" i="21"/>
  <c r="F51" i="18"/>
  <c r="F76" i="21"/>
  <c r="T53" i="21"/>
  <c r="AO22" i="18"/>
  <c r="BE15" i="21"/>
  <c r="AX46" i="21"/>
  <c r="AV33" i="18"/>
  <c r="T66" i="21"/>
  <c r="AJ32" i="21"/>
  <c r="AQ15" i="18"/>
  <c r="AH40" i="18"/>
  <c r="T11" i="18"/>
  <c r="AQ47" i="18"/>
  <c r="G7" i="21"/>
  <c r="T69" i="18"/>
  <c r="AV43" i="21"/>
  <c r="AJ45" i="21"/>
  <c r="V70" i="21"/>
  <c r="BR57" i="21"/>
  <c r="AP68" i="18"/>
  <c r="AB38" i="21"/>
  <c r="AB23" i="21"/>
  <c r="AQ59" i="21"/>
  <c r="AJ17" i="21"/>
  <c r="AH15" i="18"/>
  <c r="BC62" i="21"/>
  <c r="H15" i="18"/>
  <c r="F49" i="18"/>
  <c r="BR43" i="21"/>
  <c r="AQ72" i="21"/>
  <c r="F40" i="18"/>
  <c r="H9" i="21"/>
  <c r="V34" i="18"/>
  <c r="AC37" i="21"/>
  <c r="V20" i="21"/>
  <c r="BQ53" i="21"/>
  <c r="U23" i="21"/>
  <c r="AI69" i="21"/>
  <c r="BR76" i="21"/>
  <c r="AO9" i="21"/>
  <c r="BQ8" i="21"/>
  <c r="AA75" i="21"/>
  <c r="BS12" i="18"/>
  <c r="F9" i="18"/>
  <c r="H45" i="18"/>
  <c r="U5" i="21"/>
  <c r="BS23" i="18"/>
  <c r="AI28" i="21"/>
  <c r="U7" i="21"/>
  <c r="BC32" i="18"/>
  <c r="O23" i="21"/>
  <c r="BE70" i="18"/>
  <c r="BK32" i="21"/>
  <c r="AA7" i="21"/>
  <c r="AQ76" i="18"/>
  <c r="BS9" i="21"/>
  <c r="AP21" i="21"/>
  <c r="O18" i="18"/>
  <c r="AX13" i="18"/>
  <c r="F31" i="18"/>
  <c r="AO74" i="21"/>
  <c r="AA41" i="18"/>
  <c r="BJ33" i="18"/>
  <c r="BR33" i="18"/>
  <c r="AW10" i="21"/>
  <c r="N31" i="21"/>
  <c r="AQ30" i="21"/>
  <c r="H49" i="21"/>
  <c r="AI6" i="21"/>
  <c r="G50" i="21"/>
  <c r="G32" i="21"/>
  <c r="BC70" i="21"/>
  <c r="BE28" i="21"/>
  <c r="BR5" i="18"/>
  <c r="BE36" i="18"/>
  <c r="O11" i="18"/>
  <c r="BE63" i="21"/>
  <c r="AB76" i="18"/>
  <c r="BR37" i="21"/>
  <c r="AX26" i="21"/>
  <c r="BK12" i="21"/>
  <c r="AP34" i="21"/>
  <c r="T28" i="21"/>
  <c r="T45" i="18"/>
  <c r="BD14" i="18"/>
  <c r="BL34" i="21"/>
  <c r="BQ12" i="21"/>
  <c r="F27" i="21"/>
  <c r="BS46" i="21"/>
  <c r="T52" i="21"/>
  <c r="N54" i="18"/>
  <c r="AO64" i="18"/>
  <c r="BE32" i="21"/>
  <c r="AP61" i="21"/>
  <c r="AP47" i="21"/>
  <c r="BS30" i="21"/>
  <c r="BC52" i="18"/>
  <c r="BD30" i="18"/>
  <c r="U35" i="21"/>
  <c r="N38" i="21"/>
  <c r="AO56" i="21"/>
  <c r="BK33" i="18"/>
  <c r="F59" i="21"/>
  <c r="H10" i="18"/>
  <c r="H56" i="21"/>
  <c r="BQ62" i="18"/>
  <c r="O6" i="18"/>
  <c r="AX27" i="21"/>
  <c r="N19" i="18"/>
  <c r="AW20" i="18"/>
  <c r="G11" i="18"/>
  <c r="AP38" i="21"/>
  <c r="T10" i="21"/>
  <c r="M60" i="21"/>
  <c r="AA59" i="18"/>
  <c r="AQ34" i="18"/>
  <c r="H50" i="18"/>
  <c r="AI17" i="21"/>
  <c r="AA60" i="21"/>
  <c r="AC29" i="18"/>
  <c r="BQ34" i="21"/>
  <c r="AV16" i="18"/>
  <c r="BS40" i="18"/>
  <c r="AX63" i="21"/>
  <c r="AB74" i="21"/>
  <c r="AA55" i="18"/>
  <c r="AP74" i="21"/>
  <c r="BE61" i="18"/>
  <c r="BK54" i="21"/>
  <c r="BC23" i="21"/>
  <c r="AA24" i="18"/>
  <c r="BJ23" i="18"/>
  <c r="AW36" i="18"/>
  <c r="AH39" i="18"/>
  <c r="BQ28" i="18"/>
  <c r="BD55" i="18"/>
  <c r="V41" i="21"/>
  <c r="BS73" i="21"/>
  <c r="AW49" i="21"/>
  <c r="BS63" i="18"/>
  <c r="BR56" i="18"/>
  <c r="BK11" i="21"/>
  <c r="O73" i="18"/>
  <c r="AB75" i="18"/>
  <c r="G66" i="18"/>
  <c r="AO45" i="18"/>
  <c r="AC35" i="21"/>
  <c r="AI71" i="18"/>
  <c r="AI11" i="18"/>
  <c r="BJ31" i="18"/>
  <c r="AW48" i="21"/>
  <c r="F30" i="18"/>
  <c r="AX13" i="21"/>
  <c r="V62" i="21"/>
  <c r="BS67" i="18"/>
  <c r="G58" i="21"/>
  <c r="AI60" i="18"/>
  <c r="AI29" i="21"/>
  <c r="BS6" i="18"/>
  <c r="AC15" i="21"/>
  <c r="AH68" i="21"/>
  <c r="AB8" i="18"/>
  <c r="AH19" i="21"/>
  <c r="AA34" i="21"/>
  <c r="AJ27" i="21"/>
  <c r="AJ68" i="21"/>
  <c r="AC47" i="21"/>
  <c r="AA62" i="18"/>
  <c r="AC33" i="18"/>
  <c r="AC16" i="21"/>
  <c r="BC57" i="18"/>
  <c r="AH64" i="18"/>
  <c r="AX39" i="18"/>
  <c r="BC39" i="21"/>
  <c r="G47" i="21"/>
  <c r="U52" i="18"/>
  <c r="AX61" i="18"/>
  <c r="AJ28" i="18"/>
  <c r="AB19" i="18"/>
  <c r="AA65" i="18"/>
  <c r="AB13" i="18"/>
  <c r="AO70" i="18"/>
  <c r="T25" i="18"/>
  <c r="G22" i="21"/>
  <c r="BD37" i="18"/>
  <c r="BJ39" i="21"/>
  <c r="BD69" i="21"/>
  <c r="BC21" i="21"/>
  <c r="T31" i="18"/>
  <c r="AC58" i="21"/>
  <c r="AX29" i="18"/>
  <c r="AJ13" i="21"/>
  <c r="T50" i="21"/>
  <c r="BQ63" i="21"/>
  <c r="BK13" i="21"/>
  <c r="M73" i="18"/>
  <c r="AA72" i="18"/>
  <c r="BE47" i="18"/>
  <c r="AW18" i="18"/>
  <c r="N14" i="18"/>
  <c r="AP54" i="18"/>
  <c r="BC44" i="18"/>
  <c r="AV7" i="18"/>
  <c r="BL15" i="18"/>
  <c r="BR36" i="21"/>
  <c r="BC54" i="21"/>
  <c r="AO51" i="21"/>
  <c r="N47" i="21"/>
  <c r="U46" i="18"/>
  <c r="AC76" i="18"/>
  <c r="AJ74" i="21"/>
  <c r="V31" i="18"/>
  <c r="AC12" i="21"/>
  <c r="BS43" i="21"/>
  <c r="AB73" i="18"/>
  <c r="BR49" i="21"/>
  <c r="BL5" i="21"/>
  <c r="N59" i="21"/>
  <c r="BL72" i="21"/>
  <c r="AQ68" i="21"/>
  <c r="AO46" i="21"/>
  <c r="AA12" i="18"/>
  <c r="AV66" i="21"/>
  <c r="F59" i="18"/>
  <c r="BD53" i="18"/>
  <c r="AA76" i="21"/>
  <c r="AW68" i="21"/>
  <c r="AP8" i="21"/>
  <c r="AH8" i="21"/>
  <c r="V61" i="21"/>
  <c r="AA11" i="18"/>
  <c r="V34" i="21"/>
  <c r="BE73" i="18"/>
  <c r="AW51" i="21"/>
  <c r="AI16" i="18"/>
  <c r="AB27" i="21"/>
  <c r="BR53" i="21"/>
  <c r="BE66" i="18"/>
  <c r="BK45" i="21"/>
  <c r="BC53" i="18"/>
  <c r="AI32" i="21"/>
  <c r="F11" i="21"/>
  <c r="BR9" i="18"/>
  <c r="F7" i="21"/>
  <c r="BJ21" i="18"/>
  <c r="AI24" i="21"/>
  <c r="V15" i="21"/>
  <c r="V64" i="18"/>
  <c r="AH44" i="18"/>
  <c r="AW45" i="21"/>
  <c r="AW9" i="21"/>
  <c r="BQ5" i="18"/>
  <c r="AB5" i="21"/>
  <c r="V42" i="21"/>
  <c r="BL63" i="18"/>
  <c r="AJ12" i="18"/>
  <c r="AC71" i="21"/>
  <c r="N45" i="18"/>
  <c r="BK14" i="18"/>
  <c r="AH21" i="18"/>
  <c r="AP41" i="21"/>
  <c r="BR30" i="18"/>
  <c r="BJ36" i="18"/>
  <c r="AQ74" i="18"/>
  <c r="BR44" i="21"/>
  <c r="AI70" i="21"/>
  <c r="AH52" i="18"/>
  <c r="AC49" i="18"/>
  <c r="BJ43" i="21"/>
  <c r="AA36" i="18"/>
  <c r="T46" i="21"/>
  <c r="F34" i="21"/>
  <c r="AB57" i="21"/>
  <c r="AC26" i="21"/>
  <c r="V49" i="21"/>
  <c r="BJ9" i="18"/>
  <c r="BR42" i="21"/>
  <c r="AP20" i="18"/>
  <c r="BJ73" i="18"/>
  <c r="BR51" i="18"/>
  <c r="T33" i="18"/>
  <c r="AV7" i="21"/>
  <c r="AI36" i="18"/>
  <c r="AP50" i="18"/>
  <c r="AX36" i="21"/>
  <c r="AQ45" i="21"/>
  <c r="T51" i="18"/>
  <c r="N13" i="18"/>
  <c r="G54" i="21"/>
  <c r="AW57" i="18"/>
  <c r="T19" i="18"/>
  <c r="AB68" i="18"/>
  <c r="AA21" i="21"/>
  <c r="AP36" i="21"/>
  <c r="AW33" i="21"/>
  <c r="BR6" i="21"/>
  <c r="BL50" i="21"/>
  <c r="AV5" i="18"/>
  <c r="AW73" i="21"/>
  <c r="F67" i="18"/>
  <c r="U57" i="18"/>
  <c r="BL31" i="21"/>
  <c r="AB17" i="21"/>
  <c r="AC54" i="18"/>
  <c r="O16" i="18"/>
  <c r="BE18" i="18"/>
  <c r="AQ32" i="18"/>
  <c r="AB39" i="18"/>
  <c r="AA68" i="21"/>
  <c r="AX75" i="18"/>
  <c r="G6" i="21"/>
  <c r="BL75" i="21"/>
  <c r="AW43" i="18"/>
  <c r="U51" i="21"/>
  <c r="O38" i="21"/>
  <c r="N64" i="18"/>
  <c r="V49" i="18"/>
  <c r="M57" i="18"/>
  <c r="AA49" i="18"/>
  <c r="AO25" i="21"/>
  <c r="AV10" i="21"/>
  <c r="BQ66" i="18"/>
  <c r="BD41" i="18"/>
  <c r="AA63" i="18"/>
  <c r="BJ71" i="18"/>
  <c r="AA15" i="18"/>
  <c r="G56" i="18"/>
  <c r="BE49" i="18"/>
  <c r="N41" i="18"/>
  <c r="BK39" i="21"/>
  <c r="AB12" i="21"/>
  <c r="BR25" i="18"/>
  <c r="O45" i="18"/>
  <c r="BL70" i="18"/>
  <c r="AX14" i="18"/>
  <c r="AA5" i="21"/>
  <c r="AA52" i="18"/>
  <c r="BS66" i="18"/>
  <c r="AQ67" i="21"/>
  <c r="BS15" i="21"/>
  <c r="BD67" i="18"/>
  <c r="V28" i="21"/>
  <c r="AX17" i="21"/>
  <c r="BC33" i="18"/>
  <c r="T73" i="18"/>
  <c r="BE53" i="18"/>
  <c r="BD32" i="18"/>
  <c r="BJ46" i="18"/>
  <c r="AW7" i="18"/>
  <c r="AB22" i="21"/>
  <c r="V60" i="18"/>
  <c r="AW60" i="18"/>
  <c r="AJ38" i="18"/>
  <c r="AC32" i="18"/>
  <c r="N18" i="21"/>
  <c r="M76" i="21"/>
  <c r="BD6" i="18"/>
  <c r="AI64" i="21"/>
  <c r="G70" i="21"/>
  <c r="BK77" i="18"/>
  <c r="V27" i="21"/>
  <c r="N60" i="21"/>
  <c r="BJ26" i="18"/>
  <c r="AP67" i="18"/>
  <c r="AO70" i="21"/>
  <c r="F18" i="18"/>
  <c r="BR15" i="21"/>
  <c r="BQ7" i="18"/>
  <c r="AP43" i="18"/>
  <c r="AX64" i="21"/>
  <c r="F33" i="21"/>
  <c r="BS28" i="18"/>
  <c r="T14" i="18"/>
  <c r="AA69" i="18"/>
  <c r="AQ73" i="21"/>
  <c r="BE50" i="18"/>
  <c r="O44" i="18"/>
  <c r="BD10" i="21"/>
  <c r="AQ16" i="18"/>
  <c r="U44" i="18"/>
  <c r="BR66" i="21"/>
  <c r="AC61" i="18"/>
  <c r="AB50" i="18"/>
  <c r="BC35" i="18"/>
  <c r="AW20" i="21"/>
  <c r="V55" i="18"/>
  <c r="BR19" i="18"/>
  <c r="AI42" i="21"/>
  <c r="T40" i="21"/>
  <c r="AO9" i="18"/>
  <c r="U10" i="18"/>
  <c r="BC76" i="18"/>
  <c r="AV25" i="21"/>
  <c r="AI26" i="18"/>
  <c r="AV45" i="21"/>
  <c r="AV17" i="18"/>
  <c r="AH61" i="21"/>
  <c r="M57" i="21"/>
  <c r="T22" i="18"/>
  <c r="AV64" i="21"/>
  <c r="U67" i="21"/>
  <c r="BK29" i="18"/>
  <c r="AP65" i="18"/>
  <c r="AX56" i="18"/>
  <c r="AC19" i="21"/>
  <c r="BD8" i="21"/>
  <c r="AW25" i="18"/>
  <c r="BE74" i="18"/>
  <c r="AX60" i="18"/>
  <c r="BD54" i="21"/>
  <c r="H76" i="18"/>
  <c r="O31" i="21"/>
  <c r="G42" i="21"/>
  <c r="BE66" i="21"/>
  <c r="AP17" i="18"/>
  <c r="AB69" i="18"/>
  <c r="AX53" i="21"/>
  <c r="AH71" i="18"/>
  <c r="G10" i="21"/>
  <c r="AW39" i="21"/>
  <c r="BC58" i="21"/>
  <c r="N62" i="18"/>
  <c r="AV24" i="18"/>
  <c r="AW40" i="18"/>
  <c r="AW19" i="21"/>
  <c r="BC61" i="18"/>
  <c r="AB56" i="21"/>
  <c r="BK8" i="18"/>
  <c r="AH62" i="21"/>
  <c r="BD56" i="21"/>
  <c r="F74" i="21"/>
  <c r="AQ49" i="21"/>
  <c r="BL52" i="21"/>
  <c r="T55" i="21"/>
  <c r="AA61" i="21"/>
  <c r="U51" i="18"/>
  <c r="AI54" i="21"/>
  <c r="F44" i="21"/>
  <c r="H47" i="18"/>
  <c r="AJ7" i="18"/>
  <c r="U56" i="18"/>
  <c r="BE75" i="18"/>
  <c r="G59" i="18"/>
  <c r="AV54" i="18"/>
  <c r="M10" i="18"/>
  <c r="AW30" i="18"/>
  <c r="BD55" i="21"/>
  <c r="BD5" i="21"/>
  <c r="AA76" i="18"/>
  <c r="U13" i="18"/>
  <c r="V14" i="18"/>
  <c r="M19" i="18"/>
  <c r="BD33" i="21"/>
  <c r="BL27" i="21"/>
  <c r="V69" i="21"/>
  <c r="AJ48" i="21"/>
  <c r="AW11" i="18"/>
  <c r="AI77" i="21"/>
  <c r="AW8" i="18"/>
  <c r="AW67" i="21"/>
  <c r="AB28" i="18"/>
  <c r="N35" i="21"/>
  <c r="AV33" i="21"/>
  <c r="AV50" i="18"/>
  <c r="G70" i="18"/>
  <c r="T10" i="18"/>
  <c r="BC34" i="21"/>
  <c r="AA35" i="21"/>
  <c r="AO44" i="18"/>
  <c r="BC15" i="21"/>
  <c r="BL32" i="18"/>
  <c r="AQ43" i="21"/>
  <c r="AW76" i="21"/>
  <c r="G51" i="18"/>
  <c r="V37" i="21"/>
  <c r="AH43" i="18"/>
  <c r="BC8" i="18"/>
  <c r="AX40" i="21"/>
  <c r="AQ38" i="18"/>
  <c r="AA29" i="18"/>
  <c r="AI64" i="18"/>
  <c r="M22" i="21"/>
  <c r="T7" i="18"/>
  <c r="T37" i="18"/>
  <c r="AX9" i="21"/>
  <c r="O62" i="18"/>
  <c r="AW75" i="21"/>
  <c r="BC8" i="21"/>
  <c r="AC73" i="18"/>
  <c r="AW29" i="21"/>
  <c r="AI19" i="21"/>
  <c r="O69" i="18"/>
  <c r="BR58" i="21"/>
  <c r="AQ67" i="18"/>
  <c r="BL41" i="21"/>
  <c r="N18" i="18"/>
  <c r="AQ9" i="18"/>
  <c r="U72" i="18"/>
  <c r="BJ47" i="18"/>
  <c r="BE33" i="21"/>
  <c r="BJ22" i="21"/>
  <c r="AH69" i="21"/>
  <c r="O23" i="18"/>
  <c r="AJ23" i="18"/>
  <c r="G15" i="18"/>
  <c r="H44" i="18"/>
  <c r="M31" i="21"/>
  <c r="BD25" i="18"/>
  <c r="T23" i="21"/>
  <c r="AQ22" i="21"/>
  <c r="M77" i="18"/>
  <c r="AX38" i="18"/>
  <c r="AV72" i="21"/>
  <c r="BJ15" i="21"/>
  <c r="AV43" i="18"/>
  <c r="F42" i="18"/>
  <c r="BQ12" i="18"/>
  <c r="AQ66" i="18"/>
  <c r="AW10" i="18"/>
  <c r="F72" i="18"/>
  <c r="AV9" i="21"/>
  <c r="AW25" i="21"/>
  <c r="BC39" i="18"/>
  <c r="G73" i="21"/>
  <c r="AJ40" i="18"/>
  <c r="BC10" i="18"/>
  <c r="AA26" i="18"/>
  <c r="AI48" i="21"/>
  <c r="BD59" i="18"/>
  <c r="H27" i="18"/>
  <c r="AX76" i="21"/>
  <c r="BQ27" i="21"/>
  <c r="BQ54" i="18"/>
  <c r="F32" i="21"/>
  <c r="AO7" i="21"/>
  <c r="BD48" i="18"/>
  <c r="V12" i="21"/>
  <c r="T67" i="18"/>
  <c r="V72" i="21"/>
  <c r="BC13" i="21"/>
  <c r="T19" i="21"/>
  <c r="AB54" i="18"/>
  <c r="AO34" i="18"/>
  <c r="AH23" i="21"/>
  <c r="AI5" i="21"/>
  <c r="AA36" i="21"/>
  <c r="BS37" i="21"/>
  <c r="BR16" i="18"/>
  <c r="AW43" i="21"/>
  <c r="BQ46" i="18"/>
  <c r="AI9" i="18"/>
  <c r="BC75" i="18"/>
  <c r="BL42" i="18"/>
  <c r="AQ12" i="21"/>
  <c r="AA46" i="18"/>
  <c r="U52" i="21"/>
  <c r="V7" i="21"/>
  <c r="F26" i="21"/>
  <c r="AQ66" i="21"/>
  <c r="BL39" i="21"/>
  <c r="AP58" i="21"/>
  <c r="BQ13" i="18"/>
  <c r="V63" i="18"/>
  <c r="V14" i="21"/>
  <c r="BL49" i="21"/>
  <c r="BK32" i="18"/>
  <c r="BS17" i="18"/>
  <c r="BC50" i="21"/>
  <c r="V47" i="21"/>
  <c r="M69" i="18"/>
  <c r="AH66" i="21"/>
  <c r="T45" i="21"/>
  <c r="BC30" i="18"/>
  <c r="AP38" i="18"/>
  <c r="G45" i="18"/>
  <c r="BR40" i="21"/>
  <c r="AJ29" i="18"/>
  <c r="BK50" i="18"/>
  <c r="BE22" i="21"/>
  <c r="N19" i="21"/>
  <c r="BD22" i="18"/>
  <c r="O5" i="18"/>
  <c r="AH10" i="18"/>
  <c r="BE38" i="18"/>
  <c r="AJ35" i="21"/>
  <c r="BK34" i="18"/>
  <c r="AP24" i="21"/>
  <c r="AC23" i="18"/>
  <c r="F75" i="18"/>
  <c r="V20" i="18"/>
  <c r="V35" i="21"/>
  <c r="V16" i="18"/>
  <c r="V8" i="21"/>
  <c r="AQ28" i="18"/>
  <c r="AC20" i="18"/>
  <c r="U33" i="21"/>
  <c r="BJ40" i="21"/>
  <c r="O55" i="18"/>
  <c r="BC13" i="18"/>
  <c r="AH37" i="21"/>
  <c r="BD76" i="18"/>
  <c r="O70" i="18"/>
  <c r="AH16" i="18"/>
  <c r="N40" i="18"/>
  <c r="BK31" i="21"/>
  <c r="BL21" i="18"/>
  <c r="BR60" i="21"/>
  <c r="BJ75" i="18"/>
  <c r="BQ24" i="18"/>
  <c r="T50" i="18"/>
  <c r="BR49" i="18"/>
  <c r="G69" i="21"/>
  <c r="T75" i="21"/>
  <c r="U70" i="21"/>
  <c r="V44" i="18"/>
  <c r="H53" i="18"/>
  <c r="BE52" i="18"/>
  <c r="G63" i="21"/>
  <c r="BE58" i="18"/>
  <c r="AB66" i="18"/>
  <c r="AV27" i="18"/>
  <c r="BQ60" i="21"/>
  <c r="AA32" i="21"/>
  <c r="U55" i="21"/>
  <c r="BR45" i="21"/>
  <c r="AA22" i="21"/>
  <c r="BK71" i="18"/>
  <c r="AP23" i="18"/>
  <c r="G13" i="21"/>
  <c r="AJ56" i="18"/>
  <c r="AC42" i="18"/>
  <c r="N28" i="21"/>
  <c r="AJ49" i="18"/>
  <c r="AO24" i="21"/>
  <c r="BJ61" i="18"/>
  <c r="G8" i="18"/>
  <c r="AC70" i="21"/>
  <c r="BC15" i="18"/>
  <c r="AP14" i="18"/>
  <c r="T61" i="18"/>
  <c r="T39" i="21"/>
  <c r="BJ32" i="18"/>
  <c r="BD9" i="21"/>
  <c r="AI74" i="18"/>
  <c r="AO35" i="21"/>
  <c r="BD54" i="18"/>
  <c r="BR55" i="18"/>
  <c r="N50" i="18"/>
  <c r="BL18" i="18"/>
  <c r="AQ27" i="21"/>
  <c r="AB45" i="18"/>
  <c r="G14" i="18"/>
  <c r="AC13" i="18"/>
  <c r="H73" i="21"/>
  <c r="G33" i="21"/>
  <c r="AH38" i="18"/>
  <c r="AW59" i="18"/>
  <c r="BS21" i="21"/>
  <c r="BD71" i="21"/>
  <c r="AJ58" i="18"/>
  <c r="BR71" i="18"/>
  <c r="F23" i="21"/>
  <c r="AC57" i="21"/>
  <c r="BL40" i="21"/>
  <c r="AX73" i="21"/>
  <c r="T37" i="21"/>
  <c r="U74" i="18"/>
  <c r="AX58" i="21"/>
  <c r="U15" i="21"/>
  <c r="AJ65" i="18"/>
  <c r="BC36" i="21"/>
  <c r="O10" i="18"/>
  <c r="BK22" i="21"/>
  <c r="AO69" i="18"/>
  <c r="AH13" i="18"/>
  <c r="F76" i="18"/>
  <c r="AB20" i="18"/>
  <c r="AP64" i="18"/>
  <c r="BS38" i="18"/>
  <c r="BC11" i="18"/>
  <c r="AO75" i="21"/>
  <c r="AB47" i="18"/>
  <c r="AJ61" i="21"/>
  <c r="AV13" i="21"/>
  <c r="AB34" i="21"/>
  <c r="AC6" i="18"/>
  <c r="BK65" i="21"/>
  <c r="V18" i="18"/>
  <c r="BL43" i="18"/>
  <c r="BE46" i="18"/>
  <c r="AB47" i="21"/>
  <c r="AQ70" i="18"/>
  <c r="AH27" i="18"/>
  <c r="BL20" i="18"/>
  <c r="M61" i="18"/>
  <c r="BJ66" i="21"/>
  <c r="AV62" i="21"/>
  <c r="BK18" i="18"/>
  <c r="N53" i="21"/>
  <c r="AP61" i="18"/>
  <c r="BE19" i="18"/>
  <c r="AB33" i="21"/>
  <c r="N70" i="21"/>
  <c r="N48" i="18"/>
  <c r="BD26" i="18"/>
  <c r="BL16" i="21"/>
  <c r="AW66" i="21"/>
  <c r="BD43" i="18"/>
  <c r="U74" i="21"/>
  <c r="AJ10" i="18"/>
  <c r="BS5" i="18"/>
  <c r="O43" i="21"/>
  <c r="BC33" i="21"/>
  <c r="BD17" i="21"/>
  <c r="AX47" i="18"/>
  <c r="AX30" i="18"/>
  <c r="AX7" i="18"/>
  <c r="BE32" i="18"/>
  <c r="AI51" i="18"/>
  <c r="AQ36" i="18"/>
  <c r="BQ17" i="21"/>
  <c r="AC29" i="21"/>
  <c r="BK62" i="21"/>
  <c r="G9" i="21"/>
  <c r="F20" i="21"/>
  <c r="M59" i="21"/>
  <c r="AO73" i="18"/>
  <c r="AO16" i="18"/>
  <c r="AB38" i="18"/>
  <c r="N55" i="18"/>
  <c r="AX34" i="21"/>
  <c r="BJ30" i="18"/>
  <c r="AH13" i="21"/>
  <c r="AJ49" i="21"/>
  <c r="G64" i="21"/>
  <c r="BK70" i="18"/>
  <c r="V40" i="21"/>
  <c r="BJ63" i="18"/>
  <c r="U34" i="18"/>
  <c r="AA73" i="21"/>
  <c r="H31" i="21"/>
  <c r="BS45" i="21"/>
  <c r="AA63" i="21"/>
  <c r="T48" i="18"/>
  <c r="AW8" i="21"/>
  <c r="U16" i="18"/>
  <c r="BC51" i="21"/>
  <c r="BE6" i="21"/>
  <c r="AC43" i="21"/>
  <c r="F14" i="18"/>
  <c r="AC32" i="21"/>
  <c r="F16" i="18"/>
  <c r="BK67" i="21"/>
  <c r="T36" i="21"/>
  <c r="N20" i="21"/>
  <c r="BR41" i="18"/>
  <c r="T31" i="21"/>
  <c r="AJ57" i="18"/>
  <c r="BK7" i="18"/>
  <c r="AP49" i="21"/>
  <c r="AC39" i="18"/>
  <c r="BR23" i="21"/>
  <c r="BE39" i="21"/>
  <c r="BK24" i="18"/>
  <c r="AB65" i="21"/>
  <c r="G49" i="18"/>
  <c r="AP7" i="18"/>
  <c r="AA39" i="21"/>
  <c r="V21" i="18"/>
  <c r="F56" i="18"/>
  <c r="BC63" i="18"/>
  <c r="M39" i="18"/>
  <c r="AB53" i="21"/>
  <c r="AP66" i="21"/>
  <c r="AC50" i="18"/>
  <c r="BQ22" i="21"/>
  <c r="O53" i="18"/>
  <c r="V76" i="18"/>
  <c r="BS58" i="21"/>
  <c r="AC52" i="18"/>
  <c r="BL34" i="18"/>
  <c r="AA39" i="18"/>
  <c r="M50" i="18"/>
  <c r="AB60" i="18"/>
  <c r="M56" i="18"/>
  <c r="F6" i="21"/>
  <c r="G60" i="18"/>
  <c r="AI15" i="21"/>
  <c r="M13" i="21"/>
  <c r="G33" i="18"/>
  <c r="V5" i="21"/>
  <c r="AO68" i="18"/>
  <c r="AV14" i="18"/>
  <c r="V66" i="18"/>
  <c r="N77" i="21"/>
  <c r="U22" i="18"/>
  <c r="M16" i="18"/>
  <c r="H56" i="18"/>
  <c r="AH9" i="21"/>
  <c r="N40" i="21"/>
  <c r="BS52" i="18"/>
  <c r="BQ5" i="21"/>
  <c r="AV71" i="18"/>
  <c r="M65" i="18"/>
  <c r="BR7" i="21"/>
  <c r="BD47" i="21"/>
  <c r="BL48" i="18"/>
  <c r="F55" i="21"/>
  <c r="AI40" i="21"/>
  <c r="BS52" i="21"/>
  <c r="H40" i="21"/>
  <c r="BE59" i="21"/>
  <c r="AW34" i="21"/>
  <c r="H51" i="21"/>
  <c r="U54" i="18"/>
  <c r="AV66" i="18"/>
  <c r="U75" i="21"/>
  <c r="AI72" i="18"/>
  <c r="N32" i="18"/>
  <c r="F16" i="21"/>
  <c r="BC31" i="21"/>
  <c r="O74" i="18"/>
  <c r="AJ39" i="21"/>
  <c r="H34" i="18"/>
  <c r="G75" i="18"/>
  <c r="AO42" i="21"/>
  <c r="BC6" i="21"/>
  <c r="AJ55" i="18"/>
  <c r="O35" i="21"/>
  <c r="AH23" i="18"/>
  <c r="AX66" i="21"/>
  <c r="AP10" i="18"/>
  <c r="AO76" i="18"/>
  <c r="BD9" i="18"/>
  <c r="AC31" i="18"/>
  <c r="AH39" i="21"/>
  <c r="AI53" i="21"/>
  <c r="T59" i="18"/>
  <c r="AB40" i="18"/>
  <c r="AI11" i="21"/>
  <c r="F77" i="18"/>
  <c r="BS35" i="21"/>
  <c r="F10" i="21"/>
  <c r="O41" i="21"/>
  <c r="BR9" i="21"/>
  <c r="AH46" i="21"/>
  <c r="G49" i="21"/>
  <c r="G67" i="18"/>
  <c r="AX12" i="18"/>
  <c r="O27" i="18"/>
  <c r="V65" i="18"/>
  <c r="V19" i="21"/>
  <c r="AQ20" i="21"/>
  <c r="BE21" i="21"/>
  <c r="N27" i="21"/>
  <c r="H12" i="21"/>
  <c r="AX61" i="21"/>
  <c r="BD27" i="21"/>
  <c r="AJ54" i="21"/>
  <c r="AX5" i="18"/>
  <c r="BQ71" i="21"/>
  <c r="BS71" i="18"/>
  <c r="M44" i="21"/>
  <c r="U27" i="21"/>
  <c r="AW66" i="18"/>
  <c r="BJ20" i="18"/>
  <c r="BC25" i="18"/>
  <c r="BK46" i="18"/>
  <c r="AO12" i="18"/>
  <c r="BS56" i="21"/>
  <c r="AQ14" i="18"/>
  <c r="U47" i="18"/>
  <c r="F39" i="21"/>
  <c r="AQ46" i="18"/>
  <c r="AP8" i="18"/>
  <c r="AB15" i="21"/>
  <c r="BJ21" i="21"/>
  <c r="N75" i="18"/>
  <c r="V35" i="18"/>
  <c r="U64" i="18"/>
  <c r="BK15" i="21"/>
  <c r="BD38" i="18"/>
  <c r="F64" i="21"/>
  <c r="BE13" i="21"/>
  <c r="N61" i="18"/>
  <c r="G31" i="21"/>
  <c r="AQ64" i="18"/>
  <c r="AV55" i="18"/>
  <c r="AJ40" i="21"/>
  <c r="AB70" i="21"/>
  <c r="BC7" i="21"/>
  <c r="V68" i="18"/>
  <c r="BK76" i="18"/>
  <c r="G30" i="21"/>
  <c r="O21" i="18"/>
  <c r="AJ20" i="21"/>
  <c r="BJ29" i="18"/>
  <c r="AH12" i="18"/>
  <c r="AB73" i="21"/>
  <c r="F69" i="21"/>
  <c r="AA72" i="21"/>
  <c r="BL57" i="18"/>
  <c r="BC40" i="21"/>
  <c r="O46" i="18"/>
  <c r="BD76" i="21"/>
  <c r="BS49" i="18"/>
  <c r="BQ33" i="18"/>
  <c r="M8" i="18"/>
  <c r="AV8" i="21"/>
  <c r="BE75" i="21"/>
  <c r="BD74" i="18"/>
  <c r="G44" i="18"/>
  <c r="M32" i="21"/>
  <c r="AA8" i="18"/>
  <c r="BK33" i="21"/>
  <c r="H70" i="18"/>
  <c r="AI29" i="18"/>
  <c r="G74" i="21"/>
  <c r="AQ53" i="18"/>
  <c r="BL56" i="21"/>
  <c r="AV15" i="18"/>
  <c r="AB68" i="21"/>
  <c r="BQ69" i="21"/>
  <c r="AX33" i="18"/>
  <c r="M29" i="21"/>
  <c r="BQ41" i="21"/>
  <c r="BJ25" i="21"/>
  <c r="AP41" i="18"/>
  <c r="M56" i="21"/>
  <c r="BR47" i="21"/>
  <c r="O13" i="18"/>
  <c r="AJ44" i="18"/>
  <c r="BL44" i="21"/>
  <c r="AP59" i="18"/>
  <c r="V23" i="18"/>
  <c r="AA62" i="21"/>
  <c r="BS66" i="21"/>
  <c r="AI59" i="18"/>
  <c r="F46" i="18"/>
  <c r="AP45" i="18"/>
  <c r="AX23" i="18"/>
  <c r="F44" i="18"/>
  <c r="O25" i="21"/>
  <c r="AP29" i="18"/>
  <c r="BE76" i="21"/>
  <c r="BR73" i="18"/>
  <c r="O39" i="21"/>
  <c r="AW40" i="21"/>
  <c r="AQ38" i="21"/>
  <c r="AW22" i="21"/>
  <c r="BE73" i="21"/>
  <c r="BQ47" i="21"/>
  <c r="BJ29" i="21"/>
  <c r="BK70" i="21"/>
  <c r="AQ50" i="21"/>
  <c r="BE25" i="18"/>
  <c r="AJ56" i="21"/>
  <c r="U65" i="18"/>
  <c r="U36" i="18"/>
  <c r="AI51" i="21"/>
  <c r="AH31" i="21"/>
  <c r="BS14" i="18"/>
  <c r="BQ10" i="18"/>
  <c r="AQ57" i="21"/>
  <c r="BE5" i="21"/>
  <c r="AQ58" i="21"/>
  <c r="AB36" i="21"/>
  <c r="BD52" i="21"/>
  <c r="U16" i="21"/>
  <c r="BJ11" i="21"/>
  <c r="BL41" i="18"/>
  <c r="F12" i="18"/>
  <c r="BQ67" i="18"/>
  <c r="AB7" i="21"/>
  <c r="F66" i="21"/>
  <c r="AB60" i="21"/>
  <c r="V50" i="18"/>
  <c r="BQ16" i="18"/>
  <c r="U30" i="21"/>
  <c r="AI47" i="21"/>
  <c r="AH43" i="21"/>
  <c r="BS53" i="18"/>
  <c r="AW39" i="18"/>
  <c r="V32" i="21"/>
  <c r="BQ74" i="21"/>
  <c r="BC21" i="18"/>
  <c r="H72" i="18"/>
  <c r="G56" i="21"/>
  <c r="AA75" i="18"/>
  <c r="AB46" i="21"/>
  <c r="H37" i="21"/>
  <c r="AV58" i="18"/>
  <c r="H42" i="21"/>
  <c r="BD13" i="21"/>
  <c r="BL46" i="21"/>
  <c r="BC22" i="18"/>
  <c r="BR68" i="21"/>
  <c r="BR67" i="21"/>
  <c r="BD22" i="21"/>
  <c r="M18" i="18"/>
  <c r="AJ69" i="18"/>
  <c r="AI50" i="21"/>
  <c r="F47" i="21"/>
  <c r="BD66" i="18"/>
  <c r="G61" i="21"/>
  <c r="AJ33" i="21"/>
  <c r="BK75" i="18"/>
  <c r="AA61" i="18"/>
  <c r="BL53" i="21"/>
  <c r="AX65" i="21"/>
  <c r="V71" i="21"/>
  <c r="BR61" i="21"/>
  <c r="AV52" i="21"/>
  <c r="AP69" i="21"/>
  <c r="AV46" i="18"/>
  <c r="U34" i="21"/>
  <c r="AA38" i="21"/>
  <c r="BJ67" i="18"/>
  <c r="AB48" i="18"/>
  <c r="BD44" i="18"/>
  <c r="U57" i="21"/>
  <c r="F48" i="18"/>
  <c r="BL49" i="18"/>
  <c r="BL24" i="21"/>
  <c r="AV37" i="21"/>
  <c r="T24" i="18"/>
  <c r="G76" i="18"/>
  <c r="BE65" i="18"/>
  <c r="AV51" i="21"/>
  <c r="AO59" i="18"/>
  <c r="AJ72" i="18"/>
  <c r="AC70" i="18"/>
  <c r="AJ63" i="21"/>
  <c r="AA74" i="21"/>
  <c r="AI18" i="21"/>
  <c r="N49" i="21"/>
  <c r="AI35" i="18"/>
  <c r="BK73" i="21"/>
  <c r="AC40" i="18"/>
  <c r="AO27" i="21"/>
  <c r="AQ51" i="21"/>
  <c r="BK31" i="18"/>
  <c r="BS26" i="18"/>
  <c r="AW30" i="21"/>
  <c r="BK16" i="21"/>
  <c r="BK17" i="18"/>
  <c r="BK44" i="21"/>
  <c r="U30" i="18"/>
  <c r="AO50" i="21"/>
  <c r="AA67" i="21"/>
  <c r="V10" i="21"/>
  <c r="BR54" i="18"/>
  <c r="U45" i="21"/>
  <c r="BR20" i="21"/>
  <c r="AC36" i="21"/>
  <c r="O72" i="18"/>
  <c r="BR58" i="18"/>
  <c r="AH20" i="18"/>
  <c r="U45" i="18"/>
  <c r="BL11" i="18"/>
  <c r="AX76" i="18"/>
  <c r="BC61" i="21"/>
  <c r="T36" i="18"/>
  <c r="BL15" i="21"/>
  <c r="AH28" i="18"/>
  <c r="AB28" i="21"/>
  <c r="AX53" i="18"/>
  <c r="T43" i="18"/>
  <c r="AI37" i="18"/>
  <c r="T77" i="18"/>
  <c r="AA71" i="21"/>
  <c r="H16" i="18"/>
  <c r="AA7" i="18"/>
  <c r="AV68" i="18"/>
  <c r="H39" i="21"/>
  <c r="BK74" i="18"/>
  <c r="N15" i="21"/>
  <c r="H38" i="18"/>
  <c r="AQ11" i="21"/>
  <c r="AJ52" i="18"/>
  <c r="BD40" i="21"/>
  <c r="AV36" i="18"/>
  <c r="AV39" i="18"/>
  <c r="AH11" i="18"/>
  <c r="BC26" i="18"/>
  <c r="AA28" i="18"/>
  <c r="AW26" i="21"/>
  <c r="H69" i="21"/>
  <c r="BS33" i="18"/>
  <c r="AW45" i="18"/>
  <c r="BK26" i="18"/>
  <c r="AI38" i="21"/>
  <c r="BL39" i="18"/>
  <c r="BQ19" i="21"/>
  <c r="AI12" i="18"/>
  <c r="T47" i="18"/>
  <c r="AH32" i="21"/>
  <c r="U59" i="18"/>
  <c r="AI26" i="21"/>
  <c r="BD58" i="21"/>
  <c r="AP19" i="21"/>
  <c r="BK29" i="21"/>
  <c r="AA14" i="18"/>
  <c r="AB69" i="21"/>
  <c r="AA70" i="18"/>
  <c r="BQ76" i="21"/>
  <c r="V67" i="21"/>
  <c r="AH41" i="18"/>
  <c r="AI25" i="18"/>
  <c r="H73" i="18"/>
  <c r="AW38" i="18"/>
  <c r="V37" i="18"/>
  <c r="O18" i="21"/>
  <c r="BD36" i="21"/>
  <c r="M64" i="18"/>
  <c r="AI39" i="18"/>
  <c r="AA57" i="18"/>
  <c r="AB52" i="21"/>
  <c r="BQ62" i="21"/>
  <c r="U58" i="18"/>
  <c r="AX68" i="18"/>
  <c r="BK11" i="18"/>
  <c r="AC17" i="21"/>
  <c r="AX23" i="21"/>
  <c r="AQ23" i="18"/>
  <c r="BJ65" i="18"/>
  <c r="U38" i="18"/>
  <c r="BJ19" i="21"/>
  <c r="AI73" i="21"/>
  <c r="AB21" i="18"/>
  <c r="AW35" i="21"/>
  <c r="F53" i="21"/>
  <c r="AQ65" i="18"/>
  <c r="BD70" i="18"/>
  <c r="H58" i="18"/>
  <c r="AP66" i="18"/>
  <c r="BQ15" i="18"/>
  <c r="BJ47" i="21"/>
  <c r="BR35" i="21"/>
  <c r="BE31" i="18"/>
  <c r="AV75" i="21"/>
  <c r="AI24" i="18"/>
  <c r="BL30" i="18"/>
  <c r="AB58" i="18"/>
  <c r="AV73" i="18"/>
  <c r="N23" i="21"/>
  <c r="AW75" i="18"/>
  <c r="BE64" i="21"/>
  <c r="BJ9" i="21"/>
  <c r="AI74" i="21"/>
  <c r="AX45" i="18"/>
  <c r="AV52" i="18"/>
  <c r="BC20" i="18"/>
  <c r="H61" i="18"/>
  <c r="BE24" i="18"/>
  <c r="N8" i="21"/>
  <c r="BD48" i="21"/>
  <c r="BC18" i="18"/>
  <c r="BD7" i="21"/>
  <c r="AA9" i="18"/>
  <c r="BC48" i="21"/>
  <c r="BS70" i="18"/>
  <c r="AO72" i="18"/>
  <c r="T40" i="18"/>
  <c r="BL23" i="18"/>
  <c r="BR11" i="21"/>
  <c r="BD21" i="18"/>
  <c r="T11" i="21"/>
  <c r="AQ25" i="18"/>
  <c r="BL13" i="18"/>
  <c r="G13" i="18"/>
  <c r="BL54" i="18"/>
  <c r="BE10" i="18"/>
  <c r="BJ16" i="18"/>
  <c r="BK48" i="21"/>
  <c r="T76" i="18"/>
  <c r="T35" i="18"/>
  <c r="N64" i="21"/>
  <c r="AQ51" i="18"/>
  <c r="F40" i="21"/>
  <c r="AP60" i="18"/>
  <c r="AJ10" i="21"/>
  <c r="BD40" i="18"/>
  <c r="T20" i="18"/>
  <c r="BK72" i="21"/>
  <c r="BD11" i="21"/>
  <c r="BL51" i="18"/>
  <c r="BL69" i="21"/>
  <c r="AX16" i="21"/>
  <c r="BR25" i="21"/>
  <c r="BQ22" i="18"/>
  <c r="G69" i="18"/>
  <c r="M40" i="21"/>
  <c r="BC12" i="21"/>
  <c r="BL30" i="21"/>
  <c r="BJ13" i="18"/>
  <c r="O52" i="18"/>
  <c r="BK76" i="21"/>
  <c r="BS9" i="18"/>
  <c r="AO38" i="21"/>
  <c r="G73" i="18"/>
  <c r="T13" i="21"/>
  <c r="AJ62" i="21"/>
  <c r="BC23" i="18"/>
  <c r="M7" i="21"/>
  <c r="U32" i="18"/>
  <c r="AX9" i="18"/>
  <c r="AH27" i="21"/>
  <c r="U72" i="21"/>
  <c r="BK51" i="21"/>
  <c r="T77" i="21"/>
  <c r="AC65" i="18"/>
  <c r="AV16" i="21"/>
  <c r="H18" i="18"/>
  <c r="AX54" i="18"/>
  <c r="BR18" i="21"/>
  <c r="F28" i="18"/>
  <c r="BS27" i="21"/>
  <c r="AI50" i="18"/>
  <c r="V24" i="21"/>
  <c r="AP72" i="21"/>
  <c r="BR60" i="18"/>
  <c r="BS11" i="21"/>
  <c r="BJ7" i="18"/>
  <c r="AP64" i="21"/>
  <c r="AW21" i="18"/>
  <c r="AP55" i="21"/>
  <c r="AW57" i="21"/>
  <c r="AV59" i="18"/>
  <c r="V76" i="21"/>
  <c r="BL21" i="21"/>
  <c r="AI18" i="18"/>
  <c r="AQ42" i="21"/>
  <c r="BE68" i="18"/>
  <c r="BE8" i="21"/>
  <c r="BL9" i="18"/>
  <c r="AQ53" i="21"/>
  <c r="AC76" i="21"/>
  <c r="BS76" i="18"/>
  <c r="AV25" i="18"/>
  <c r="AC34" i="18"/>
  <c r="H39" i="18"/>
  <c r="BJ20" i="21"/>
  <c r="H41" i="18"/>
  <c r="BR35" i="18"/>
  <c r="BR12" i="21"/>
  <c r="AH57" i="21"/>
  <c r="AB37" i="21"/>
  <c r="N17" i="18"/>
  <c r="V62" i="18"/>
  <c r="AQ55" i="21"/>
  <c r="BK28" i="18"/>
  <c r="AA19" i="21"/>
  <c r="M13" i="18"/>
  <c r="G48" i="18"/>
  <c r="AW46" i="21"/>
  <c r="AJ70" i="21"/>
  <c r="AP58" i="18"/>
  <c r="G44" i="21"/>
  <c r="AV35" i="21"/>
  <c r="O33" i="18"/>
  <c r="T16" i="18"/>
  <c r="H44" i="21"/>
  <c r="BC72" i="21"/>
  <c r="AV72" i="18"/>
  <c r="AQ56" i="18"/>
  <c r="AA35" i="18"/>
  <c r="G62" i="21"/>
  <c r="BJ36" i="21"/>
  <c r="AA12" i="21"/>
  <c r="AB35" i="18"/>
  <c r="G67" i="21"/>
  <c r="BJ16" i="21"/>
  <c r="AW77" i="18"/>
  <c r="N66" i="18"/>
  <c r="BS53" i="21"/>
  <c r="BR50" i="21"/>
  <c r="AH60" i="18"/>
  <c r="BC17" i="18"/>
  <c r="V18" i="21"/>
  <c r="AC14" i="18"/>
  <c r="BQ73" i="18"/>
  <c r="AW70" i="21"/>
  <c r="O12" i="21"/>
  <c r="AH58" i="18"/>
  <c r="AI68" i="18"/>
  <c r="BL35" i="21"/>
  <c r="AW62" i="21"/>
  <c r="F52" i="21"/>
  <c r="H55" i="18"/>
  <c r="AB53" i="18"/>
  <c r="M66" i="18"/>
  <c r="BQ21" i="21"/>
  <c r="AB5" i="18"/>
  <c r="AH20" i="21"/>
  <c r="AH48" i="18"/>
  <c r="N26" i="21"/>
  <c r="AO69" i="21"/>
  <c r="AP20" i="21"/>
  <c r="AW46" i="18"/>
  <c r="BE74" i="21"/>
  <c r="BJ52" i="18"/>
  <c r="O58" i="21"/>
  <c r="G27" i="18"/>
  <c r="BD50" i="18"/>
  <c r="F48" i="21"/>
  <c r="BC69" i="21"/>
  <c r="BL13" i="21"/>
  <c r="U62" i="21"/>
  <c r="V27" i="18"/>
  <c r="H48" i="21"/>
  <c r="BK59" i="18"/>
  <c r="M28" i="18"/>
  <c r="BR70" i="21"/>
  <c r="BD66" i="21"/>
  <c r="AV69" i="21"/>
  <c r="BJ37" i="21"/>
  <c r="BE52" i="21"/>
  <c r="T56" i="21"/>
  <c r="N34" i="18"/>
  <c r="U66" i="21"/>
  <c r="AO62" i="21"/>
  <c r="AQ6" i="18"/>
  <c r="O55" i="21"/>
  <c r="T24" i="21"/>
  <c r="BL8" i="21"/>
  <c r="AI67" i="18"/>
  <c r="AB29" i="21"/>
  <c r="AC56" i="18"/>
  <c r="H8" i="21"/>
  <c r="BQ43" i="18"/>
  <c r="O67" i="18"/>
  <c r="O34" i="18"/>
  <c r="AA53" i="21"/>
  <c r="AP25" i="18"/>
  <c r="BD57" i="21"/>
  <c r="V5" i="18"/>
  <c r="BS14" i="21"/>
  <c r="AQ36" i="21"/>
  <c r="O45" i="21"/>
  <c r="AB8" i="21"/>
  <c r="AX37" i="21"/>
  <c r="F45" i="18"/>
  <c r="H59" i="18"/>
  <c r="T38" i="21"/>
  <c r="BR14" i="18"/>
  <c r="O32" i="18"/>
  <c r="AH35" i="18"/>
  <c r="M26" i="18"/>
  <c r="AI30" i="18"/>
  <c r="O48" i="18"/>
  <c r="O36" i="21"/>
  <c r="AJ45" i="18"/>
  <c r="O14" i="21"/>
  <c r="BK34" i="21"/>
  <c r="AB50" i="21"/>
  <c r="G42" i="18"/>
  <c r="N22" i="21"/>
  <c r="BR46" i="21"/>
  <c r="BQ43" i="21"/>
  <c r="O26" i="21"/>
  <c r="O15" i="18"/>
  <c r="AO56" i="18"/>
  <c r="AO66" i="21"/>
  <c r="BS32" i="21"/>
  <c r="BR27" i="18"/>
  <c r="AX57" i="21"/>
  <c r="BS73" i="18"/>
  <c r="AJ15" i="18"/>
  <c r="AB23" i="18"/>
  <c r="BD35" i="18"/>
  <c r="G26" i="21"/>
  <c r="AO47" i="21"/>
  <c r="O10" i="21"/>
  <c r="BE65" i="21"/>
  <c r="F72" i="21"/>
  <c r="BJ5" i="18"/>
  <c r="AA34" i="18"/>
  <c r="AA68" i="18"/>
  <c r="AX48" i="21"/>
  <c r="BR32" i="18"/>
  <c r="AQ52" i="21"/>
  <c r="H51" i="18"/>
  <c r="AV63" i="18"/>
  <c r="AJ50" i="21"/>
  <c r="BD72" i="21"/>
  <c r="AB63" i="21"/>
  <c r="N68" i="21"/>
  <c r="O41" i="18"/>
  <c r="BE18" i="21"/>
  <c r="BQ71" i="18"/>
  <c r="AB63" i="18"/>
  <c r="N49" i="18"/>
  <c r="U60" i="21"/>
  <c r="N9" i="21"/>
  <c r="G45" i="21"/>
  <c r="AV21" i="18"/>
  <c r="M49" i="18"/>
  <c r="BE67" i="21"/>
  <c r="AW16" i="18"/>
  <c r="U73" i="21"/>
  <c r="AV8" i="18"/>
  <c r="N11" i="21"/>
  <c r="BJ12" i="21"/>
  <c r="AA43" i="21"/>
  <c r="AO64" i="21"/>
  <c r="AW12" i="21"/>
  <c r="AQ26" i="21"/>
  <c r="AV11" i="18"/>
  <c r="AC7" i="21"/>
  <c r="AW11" i="21"/>
  <c r="AW64" i="21"/>
  <c r="BE47" i="21"/>
  <c r="O73" i="21"/>
  <c r="BE71" i="21"/>
  <c r="AV23" i="21"/>
  <c r="AP75" i="21"/>
  <c r="AX70" i="18"/>
  <c r="AP71" i="21"/>
  <c r="N43" i="18"/>
  <c r="AW17" i="18"/>
  <c r="AC53" i="21"/>
  <c r="T70" i="18"/>
  <c r="AO7" i="18"/>
  <c r="U76" i="21"/>
  <c r="AH60" i="21"/>
  <c r="AQ72" i="18"/>
  <c r="BQ14" i="21"/>
  <c r="AQ52" i="18"/>
  <c r="G25" i="18"/>
  <c r="AW18" i="21"/>
  <c r="AP73" i="21"/>
  <c r="AJ28" i="21"/>
  <c r="AQ73" i="18"/>
  <c r="H13" i="18"/>
  <c r="AV17" i="21"/>
  <c r="BR20" i="18"/>
  <c r="AV36" i="21"/>
  <c r="BD73" i="21"/>
  <c r="BE28" i="18"/>
  <c r="O16" i="21"/>
  <c r="AQ13" i="21"/>
  <c r="F65" i="18"/>
  <c r="O30" i="21"/>
  <c r="BS54" i="18"/>
  <c r="H66" i="18"/>
  <c r="BE7" i="21"/>
  <c r="AJ55" i="21"/>
  <c r="G55" i="21"/>
  <c r="AH19" i="18"/>
  <c r="BE67" i="18"/>
  <c r="O28" i="18"/>
  <c r="AA53" i="18"/>
  <c r="BC63" i="21"/>
  <c r="AX72" i="21"/>
  <c r="AO58" i="18"/>
  <c r="M25" i="21"/>
  <c r="BS13" i="21"/>
  <c r="BL67" i="21"/>
  <c r="H46" i="18"/>
  <c r="AH14" i="18"/>
  <c r="AX26" i="18"/>
  <c r="BE16" i="21"/>
  <c r="BS75" i="18"/>
  <c r="BQ52" i="21"/>
  <c r="AX27" i="18"/>
  <c r="T60" i="18"/>
  <c r="AJ42" i="18"/>
  <c r="AC45" i="21"/>
  <c r="H49" i="18"/>
  <c r="BC52" i="21"/>
  <c r="AC50" i="21"/>
  <c r="AV64" i="18"/>
  <c r="F70" i="21"/>
  <c r="H53" i="21"/>
  <c r="M67" i="18"/>
  <c r="BL10" i="18"/>
  <c r="V45" i="21"/>
  <c r="U48" i="18"/>
  <c r="BL33" i="21"/>
  <c r="BK43" i="21"/>
  <c r="BL68" i="18"/>
  <c r="G32" i="18"/>
  <c r="G47" i="18"/>
  <c r="BQ61" i="21"/>
  <c r="AQ26" i="18"/>
  <c r="M44" i="18"/>
  <c r="AW53" i="18"/>
  <c r="M18" i="21"/>
  <c r="T7" i="21"/>
  <c r="N42" i="21"/>
  <c r="AP77" i="18"/>
  <c r="AQ40" i="21"/>
  <c r="BQ15" i="21"/>
  <c r="G18" i="18"/>
  <c r="U53" i="21"/>
  <c r="BK22" i="18"/>
  <c r="BE11" i="21"/>
  <c r="BE61" i="21"/>
  <c r="G20" i="21"/>
  <c r="AJ69" i="21"/>
  <c r="AQ30" i="18"/>
  <c r="V69" i="18"/>
  <c r="AB66" i="21"/>
  <c r="AW41" i="18"/>
  <c r="AA30" i="21"/>
  <c r="AC33" i="21"/>
  <c r="BC12" i="18"/>
  <c r="BL65" i="21"/>
  <c r="AW5" i="18"/>
  <c r="BS16" i="21"/>
  <c r="BQ41" i="18"/>
  <c r="BS34" i="18"/>
  <c r="AP40" i="18"/>
  <c r="BK38" i="21"/>
  <c r="AH54" i="18"/>
  <c r="U28" i="21"/>
  <c r="U17" i="18"/>
  <c r="BC32" i="21"/>
  <c r="BQ38" i="18"/>
  <c r="AW14" i="18"/>
  <c r="AX57" i="18"/>
  <c r="BQ59" i="18"/>
  <c r="AV39" i="21"/>
  <c r="G52" i="18"/>
  <c r="AI30" i="21"/>
  <c r="H62" i="18"/>
  <c r="AA23" i="18"/>
  <c r="AJ34" i="18"/>
  <c r="V39" i="21"/>
  <c r="F67" i="21"/>
  <c r="BR67" i="18"/>
  <c r="BC66" i="21"/>
  <c r="BD39" i="18"/>
  <c r="AV28" i="18"/>
  <c r="AX15" i="18"/>
  <c r="BD41" i="21"/>
  <c r="BQ20" i="21"/>
  <c r="N20" i="18"/>
  <c r="BC60" i="18"/>
  <c r="BS47" i="21"/>
  <c r="F22" i="21"/>
  <c r="BD30" i="21"/>
  <c r="BL19" i="21"/>
  <c r="AJ66" i="21"/>
  <c r="AJ38" i="21"/>
  <c r="AC59" i="18"/>
  <c r="AX30" i="21"/>
  <c r="G12" i="21"/>
  <c r="BJ38" i="18"/>
  <c r="BD38" i="21"/>
  <c r="BC36" i="18"/>
  <c r="AI49" i="21"/>
  <c r="AC36" i="18"/>
  <c r="N57" i="21"/>
  <c r="AI62" i="21"/>
  <c r="BS30" i="18"/>
  <c r="BD51" i="21"/>
  <c r="BQ77" i="21"/>
  <c r="BQ31" i="21"/>
  <c r="BL64" i="21"/>
  <c r="BR53" i="18"/>
  <c r="N21" i="18"/>
  <c r="G64" i="18"/>
  <c r="BD42" i="21"/>
  <c r="AA42" i="18"/>
  <c r="BS44" i="21"/>
  <c r="U53" i="18"/>
  <c r="AW41" i="21"/>
  <c r="BJ74" i="18"/>
  <c r="BQ40" i="21"/>
  <c r="G51" i="21"/>
  <c r="V9" i="18"/>
  <c r="AQ48" i="18"/>
  <c r="BE45" i="18"/>
  <c r="AA56" i="18"/>
  <c r="AJ43" i="18"/>
  <c r="BC46" i="21"/>
  <c r="AB26" i="21"/>
  <c r="AQ69" i="18"/>
  <c r="BQ20" i="18"/>
  <c r="BL67" i="18"/>
  <c r="BE48" i="18"/>
  <c r="BE9" i="18"/>
  <c r="BC74" i="18"/>
  <c r="F21" i="21"/>
  <c r="F19" i="18"/>
  <c r="O68" i="21"/>
  <c r="AA77" i="18"/>
  <c r="AQ31" i="21"/>
  <c r="BD64" i="18"/>
  <c r="AW50" i="21"/>
  <c r="BK48" i="18"/>
  <c r="AW27" i="18"/>
  <c r="AO23" i="21"/>
  <c r="AI23" i="18"/>
  <c r="N52" i="21"/>
  <c r="BJ8" i="18"/>
  <c r="T51" i="21"/>
  <c r="BJ49" i="18"/>
  <c r="AJ19" i="21"/>
  <c r="AB14" i="21"/>
  <c r="T25" i="21"/>
  <c r="AQ32" i="21"/>
  <c r="F42" i="21"/>
  <c r="BE5" i="18"/>
  <c r="AI40" i="18"/>
  <c r="T48" i="21"/>
  <c r="BK57" i="21"/>
  <c r="BR52" i="21"/>
  <c r="T53" i="18"/>
  <c r="BS15" i="18"/>
  <c r="AB18" i="18"/>
  <c r="H12" i="18"/>
  <c r="AX62" i="18"/>
  <c r="AA22" i="18"/>
  <c r="BR62" i="18"/>
  <c r="O44" i="21"/>
  <c r="G11" i="21"/>
  <c r="AV57" i="18"/>
  <c r="V29" i="18"/>
  <c r="BK68" i="21"/>
  <c r="BL65" i="18"/>
  <c r="H57" i="21"/>
  <c r="AO60" i="21"/>
  <c r="AX35" i="18"/>
  <c r="AC75" i="21"/>
  <c r="M71" i="18"/>
  <c r="AO41" i="21"/>
  <c r="AB44" i="21"/>
  <c r="U14" i="18"/>
  <c r="N6" i="21"/>
  <c r="AX48" i="18"/>
  <c r="U41" i="18"/>
  <c r="AP15" i="21"/>
  <c r="M23" i="21"/>
  <c r="AC45" i="18"/>
  <c r="H64" i="18"/>
  <c r="N15" i="18"/>
  <c r="BE54" i="21"/>
  <c r="AP33" i="21"/>
  <c r="U68" i="21"/>
  <c r="BE7" i="18"/>
  <c r="AP5" i="21"/>
  <c r="AH53" i="18"/>
  <c r="AP37" i="21"/>
  <c r="AV44" i="21"/>
  <c r="M73" i="21"/>
  <c r="AV76" i="21"/>
  <c r="AH77" i="21"/>
  <c r="AW38" i="21"/>
  <c r="AP43" i="21"/>
  <c r="BK25" i="21"/>
  <c r="AO5" i="21"/>
  <c r="BE72" i="18"/>
  <c r="BK46" i="21"/>
  <c r="AA5" i="18"/>
  <c r="AI62" i="18"/>
  <c r="V11" i="18"/>
  <c r="BR15" i="18"/>
  <c r="AJ67" i="21"/>
  <c r="AC30" i="21"/>
  <c r="AH74" i="18"/>
  <c r="AA27" i="18"/>
  <c r="T39" i="18"/>
  <c r="AI73" i="18"/>
  <c r="M75" i="18"/>
  <c r="AH28" i="21"/>
  <c r="BL6" i="18"/>
  <c r="U58" i="21"/>
  <c r="M62" i="18"/>
  <c r="BL10" i="21"/>
  <c r="AQ58" i="18"/>
  <c r="BR28" i="21"/>
  <c r="AP18" i="21"/>
  <c r="V63" i="21"/>
  <c r="BL62" i="21"/>
  <c r="BL29" i="18"/>
  <c r="BC38" i="18"/>
  <c r="BQ45" i="21"/>
  <c r="BD57" i="18"/>
  <c r="U33" i="18"/>
  <c r="AC7" i="18"/>
  <c r="BS24" i="21"/>
  <c r="M66" i="21"/>
  <c r="BE14" i="18"/>
  <c r="AQ13" i="18"/>
  <c r="BQ32" i="21"/>
  <c r="AB67" i="21"/>
  <c r="BE26" i="18"/>
  <c r="BE36" i="21"/>
  <c r="AH65" i="18"/>
  <c r="BK37" i="18"/>
  <c r="BD16" i="21"/>
  <c r="BR72" i="18"/>
  <c r="BL71" i="18"/>
  <c r="AC44" i="21"/>
  <c r="O38" i="18"/>
  <c r="AQ71" i="18"/>
  <c r="H28" i="21"/>
  <c r="BD61" i="21"/>
  <c r="AC48" i="18"/>
  <c r="AB15" i="18"/>
  <c r="O64" i="21"/>
  <c r="BL45" i="21"/>
  <c r="BL75" i="18"/>
  <c r="N30" i="21"/>
  <c r="BK18" i="21"/>
  <c r="AX69" i="21"/>
  <c r="M21" i="21"/>
  <c r="BR38" i="18"/>
  <c r="BC28" i="18"/>
  <c r="AA50" i="18"/>
  <c r="BL72" i="18"/>
  <c r="BK63" i="18"/>
  <c r="F38" i="21"/>
  <c r="AH6" i="18"/>
  <c r="H72" i="21"/>
  <c r="AI14" i="21"/>
  <c r="AO36" i="21"/>
  <c r="AX74" i="21"/>
  <c r="AX54" i="21"/>
  <c r="O63" i="21"/>
  <c r="AV41" i="21"/>
  <c r="AO33" i="18"/>
  <c r="BD45" i="18"/>
  <c r="AB9" i="21"/>
  <c r="U59" i="21"/>
  <c r="T69" i="21"/>
  <c r="AQ68" i="18"/>
  <c r="AV62" i="18"/>
  <c r="AO21" i="18"/>
  <c r="AP35" i="18"/>
  <c r="BC14" i="18"/>
  <c r="BE29" i="18"/>
  <c r="AO67" i="18"/>
  <c r="AA20" i="18"/>
  <c r="G18" i="21"/>
  <c r="T67" i="21"/>
  <c r="BL22" i="18"/>
  <c r="AP63" i="21"/>
  <c r="V12" i="18"/>
  <c r="AQ42" i="18"/>
  <c r="AQ29" i="18"/>
  <c r="V19" i="18"/>
  <c r="BC67" i="18"/>
  <c r="M8" i="21"/>
  <c r="AH5" i="21"/>
  <c r="AX66" i="18"/>
  <c r="BC55" i="18"/>
  <c r="BK61" i="21"/>
  <c r="V38" i="21"/>
  <c r="BR59" i="18"/>
  <c r="AP12" i="18"/>
  <c r="G61" i="18"/>
  <c r="AC68" i="21"/>
  <c r="BJ22" i="18"/>
  <c r="BK5" i="21"/>
  <c r="H36" i="21"/>
  <c r="N22" i="18"/>
  <c r="AP31" i="18"/>
  <c r="H11" i="18"/>
  <c r="BL58" i="21"/>
  <c r="H66" i="21"/>
  <c r="AB33" i="18"/>
  <c r="N5" i="18"/>
  <c r="V74" i="18"/>
  <c r="BK77" i="21"/>
  <c r="BD56" i="18"/>
  <c r="AP54" i="21"/>
  <c r="BE48" i="21"/>
  <c r="T49" i="18"/>
  <c r="G30" i="18"/>
  <c r="F61" i="21"/>
  <c r="BQ25" i="21"/>
  <c r="AC16" i="18"/>
  <c r="AB61" i="18"/>
  <c r="O37" i="18"/>
  <c r="V59" i="18"/>
  <c r="BD67" i="21"/>
  <c r="AA47" i="18"/>
  <c r="F6" i="18"/>
  <c r="G19" i="18"/>
  <c r="M26" i="21"/>
  <c r="BS62" i="21"/>
  <c r="BJ17" i="21"/>
  <c r="AC41" i="21"/>
  <c r="AW23" i="21"/>
  <c r="BJ70" i="21"/>
  <c r="M63" i="18"/>
  <c r="AX50" i="21"/>
  <c r="N71" i="18"/>
  <c r="G40" i="21"/>
  <c r="T26" i="21"/>
  <c r="BE29" i="21"/>
  <c r="AW12" i="18"/>
  <c r="F15" i="21"/>
  <c r="O60" i="18"/>
  <c r="AW42" i="21"/>
  <c r="AP27" i="18"/>
  <c r="BS64" i="21"/>
  <c r="O61" i="21"/>
  <c r="BK9" i="18"/>
  <c r="AJ16" i="18"/>
  <c r="BR37" i="18"/>
  <c r="AC64" i="21"/>
  <c r="AP18" i="18"/>
  <c r="F23" i="18"/>
  <c r="BS63" i="21"/>
  <c r="F9" i="21"/>
  <c r="BE23" i="21"/>
  <c r="AH31" i="18"/>
  <c r="O43" i="18"/>
  <c r="T23" i="18"/>
  <c r="AH67" i="18"/>
  <c r="BJ73" i="21"/>
  <c r="N67" i="21"/>
  <c r="V25" i="21"/>
  <c r="BD26" i="21"/>
  <c r="U62" i="18"/>
  <c r="BR14" i="21"/>
  <c r="F36" i="21"/>
  <c r="BQ51" i="21"/>
  <c r="AQ24" i="21"/>
  <c r="N17" i="21"/>
  <c r="AJ51" i="21"/>
  <c r="V43" i="21"/>
  <c r="N51" i="18"/>
  <c r="BK9" i="21"/>
  <c r="T57" i="18"/>
  <c r="O49" i="21"/>
  <c r="AV59" i="21"/>
  <c r="T27" i="21"/>
  <c r="AP23" i="21"/>
  <c r="AC22" i="21"/>
  <c r="AW63" i="18"/>
  <c r="AW35" i="18"/>
  <c r="AH71" i="21"/>
  <c r="F24" i="21"/>
  <c r="AX69" i="18"/>
  <c r="AX18" i="18"/>
  <c r="U42" i="21"/>
  <c r="O6" i="21"/>
  <c r="BD77" i="18"/>
  <c r="AH72" i="21"/>
  <c r="BQ50" i="21"/>
  <c r="AQ41" i="21"/>
  <c r="BS29" i="21"/>
  <c r="BE38" i="21"/>
  <c r="AW73" i="18"/>
  <c r="AO50" i="18"/>
  <c r="F11" i="18"/>
  <c r="AC20" i="21"/>
  <c r="BD18" i="21"/>
  <c r="M59" i="18"/>
  <c r="H65" i="21"/>
  <c r="BK30" i="18"/>
  <c r="AJ61" i="18"/>
  <c r="AO74" i="18"/>
  <c r="AW62" i="18"/>
  <c r="BE13" i="18"/>
  <c r="BD58" i="18"/>
  <c r="BQ65" i="21"/>
  <c r="BS51" i="21"/>
  <c r="V17" i="18"/>
  <c r="AW49" i="18"/>
  <c r="N21" i="21"/>
  <c r="BQ44" i="21"/>
  <c r="M53" i="21"/>
  <c r="U39" i="18"/>
  <c r="AX71" i="18"/>
  <c r="AQ46" i="21"/>
  <c r="AV60" i="21"/>
  <c r="AP56" i="18"/>
  <c r="AB17" i="18"/>
  <c r="AA46" i="21"/>
  <c r="AV50" i="21"/>
  <c r="H42" i="18"/>
  <c r="AB58" i="21"/>
  <c r="T12" i="18"/>
  <c r="BD20" i="21"/>
  <c r="AJ9" i="21"/>
  <c r="N31" i="18"/>
  <c r="AC17" i="18"/>
  <c r="H14" i="21"/>
  <c r="AH22" i="21"/>
  <c r="G27" i="21"/>
  <c r="G29" i="18"/>
  <c r="M68" i="21"/>
  <c r="AW14" i="21"/>
  <c r="V22" i="18"/>
  <c r="BK54" i="18"/>
  <c r="AC46" i="21"/>
  <c r="V38" i="18"/>
  <c r="BL23" i="21"/>
  <c r="AH67" i="21"/>
  <c r="T21" i="18"/>
  <c r="M75" i="21"/>
  <c r="V60" i="21"/>
  <c r="BJ25" i="18"/>
  <c r="G43" i="18"/>
  <c r="AQ39" i="21"/>
  <c r="AH26" i="18"/>
  <c r="AV48" i="18"/>
  <c r="AW59" i="21"/>
  <c r="BK53" i="18"/>
  <c r="AH65" i="21"/>
  <c r="N58" i="21"/>
  <c r="BC76" i="21"/>
  <c r="F50" i="21"/>
  <c r="O71" i="21"/>
  <c r="AJ31" i="18"/>
  <c r="AO28" i="18"/>
  <c r="AI68" i="21"/>
  <c r="AV67" i="21"/>
  <c r="AI22" i="21"/>
  <c r="AQ21" i="21"/>
  <c r="V75" i="18"/>
  <c r="AJ41" i="21"/>
  <c r="U27" i="18"/>
  <c r="BJ64" i="18"/>
  <c r="BL53" i="18"/>
  <c r="M68" i="18"/>
  <c r="BQ36" i="18"/>
  <c r="BS19" i="18"/>
  <c r="AB48" i="21"/>
  <c r="AH62" i="18"/>
  <c r="AV30" i="21"/>
  <c r="AV14" i="21"/>
  <c r="BK35" i="18"/>
  <c r="AO14" i="21"/>
  <c r="AH33" i="21"/>
  <c r="AJ36" i="18"/>
  <c r="T71" i="18"/>
  <c r="BK52" i="21"/>
  <c r="AQ50" i="18"/>
  <c r="AW32" i="18"/>
  <c r="AA48" i="18"/>
  <c r="BK20" i="18"/>
  <c r="BJ42" i="21"/>
  <c r="BR7" i="18"/>
  <c r="AO30" i="21"/>
  <c r="AQ57" i="18"/>
  <c r="BS40" i="21"/>
  <c r="AI66" i="18"/>
  <c r="BJ51" i="21"/>
  <c r="BJ70" i="18"/>
  <c r="BL42" i="21"/>
  <c r="BJ19" i="18"/>
  <c r="AX47" i="21"/>
  <c r="AH42" i="21"/>
  <c r="BE30" i="21"/>
  <c r="AH34" i="18"/>
  <c r="M17" i="18"/>
  <c r="AO68" i="21"/>
  <c r="H13" i="21"/>
  <c r="AB30" i="18"/>
  <c r="BL18" i="21"/>
  <c r="AC43" i="18"/>
  <c r="BQ55" i="21"/>
  <c r="BK55" i="21"/>
  <c r="BK55" i="18"/>
  <c r="BD62" i="21"/>
  <c r="AO11" i="21"/>
  <c r="AJ23" i="21"/>
  <c r="AP14" i="21"/>
  <c r="H30" i="18"/>
  <c r="AO65" i="18"/>
  <c r="BQ48" i="21"/>
  <c r="BC18" i="21"/>
  <c r="N7" i="21"/>
  <c r="T30" i="18"/>
  <c r="BL36" i="18"/>
  <c r="AJ8" i="21"/>
  <c r="BD68" i="21"/>
  <c r="N55" i="21"/>
  <c r="BJ57" i="18"/>
  <c r="AW72" i="18"/>
  <c r="O71" i="18"/>
  <c r="F55" i="18"/>
  <c r="BC49" i="18"/>
  <c r="T68" i="18"/>
  <c r="BR68" i="18"/>
  <c r="BD51" i="18"/>
  <c r="T15" i="21"/>
  <c r="BS65" i="21"/>
  <c r="BK35" i="21"/>
  <c r="AB10" i="18"/>
  <c r="BS26" i="21"/>
  <c r="N71" i="21"/>
  <c r="BD45" i="21"/>
  <c r="AJ34" i="21"/>
  <c r="BC19" i="21"/>
  <c r="F29" i="21"/>
  <c r="N14" i="21"/>
  <c r="O50" i="18"/>
  <c r="AI56" i="21"/>
  <c r="AO67" i="21"/>
  <c r="V8" i="18"/>
  <c r="AB51" i="21"/>
  <c r="AH22" i="18"/>
  <c r="AQ43" i="18"/>
  <c r="AO35" i="18"/>
  <c r="BR61" i="18"/>
  <c r="BS55" i="18"/>
  <c r="AV65" i="21"/>
  <c r="O29" i="21"/>
  <c r="V13" i="18"/>
  <c r="G26" i="18"/>
  <c r="BJ31" i="21"/>
  <c r="BL35" i="18"/>
  <c r="AQ14" i="21"/>
  <c r="AH52" i="21"/>
  <c r="T16" i="21"/>
  <c r="F38" i="18"/>
  <c r="BR22" i="18"/>
  <c r="AP72" i="18"/>
  <c r="AA33" i="18"/>
  <c r="BJ32" i="21"/>
  <c r="AV74" i="21"/>
  <c r="AB30" i="21"/>
  <c r="AJ5" i="21"/>
  <c r="AI9" i="21"/>
  <c r="BE60" i="21"/>
  <c r="AC6" i="21"/>
  <c r="BQ37" i="18"/>
  <c r="AQ27" i="18"/>
  <c r="G77" i="21"/>
  <c r="AO28" i="21"/>
  <c r="BC64" i="21"/>
  <c r="BS24" i="18"/>
  <c r="BC11" i="21"/>
  <c r="BQ11" i="21"/>
  <c r="BC16" i="18"/>
  <c r="BC7" i="18"/>
  <c r="V75" i="21"/>
  <c r="AV26" i="18"/>
  <c r="U35" i="18"/>
  <c r="H63" i="18"/>
  <c r="AX64" i="18"/>
  <c r="N34" i="21"/>
  <c r="BC37" i="18"/>
  <c r="AX43" i="21"/>
  <c r="BQ21" i="18"/>
  <c r="U39" i="21"/>
  <c r="AP15" i="18"/>
  <c r="M36" i="18"/>
  <c r="M65" i="21"/>
  <c r="V46" i="18"/>
  <c r="AQ37" i="21"/>
  <c r="AW21" i="21"/>
  <c r="O17" i="21"/>
  <c r="BE42" i="18"/>
  <c r="AO54" i="21"/>
  <c r="F27" i="18"/>
  <c r="BR51" i="21"/>
  <c r="M32" i="18"/>
  <c r="H64" i="21"/>
  <c r="AA37" i="21"/>
  <c r="AW60" i="21"/>
  <c r="G34" i="21"/>
  <c r="BQ59" i="21"/>
  <c r="BJ60" i="18"/>
  <c r="AI59" i="21"/>
  <c r="AW71" i="21"/>
  <c r="AP47" i="18"/>
  <c r="BR59" i="21"/>
  <c r="AB11" i="21"/>
  <c r="BR8" i="18"/>
  <c r="T6" i="21"/>
  <c r="BL74" i="18"/>
  <c r="BK41" i="21"/>
  <c r="N63" i="18"/>
  <c r="BQ39" i="21"/>
  <c r="AV20" i="18"/>
  <c r="BC27" i="18"/>
  <c r="V44" i="21"/>
  <c r="BJ5" i="21"/>
  <c r="AH72" i="18"/>
  <c r="AP49" i="18"/>
  <c r="AP32" i="18"/>
  <c r="M52" i="21"/>
  <c r="N41" i="21"/>
  <c r="BS18" i="18"/>
  <c r="BL14" i="18"/>
  <c r="AX5" i="21"/>
  <c r="BC42" i="18"/>
  <c r="AJ58" i="21"/>
  <c r="AB55" i="18"/>
  <c r="AP70" i="18"/>
  <c r="BD21" i="21"/>
  <c r="AC72" i="21"/>
  <c r="AW65" i="18"/>
  <c r="G25" i="21"/>
  <c r="AC46" i="18"/>
  <c r="BQ6" i="21"/>
  <c r="AB74" i="18"/>
  <c r="BK10" i="21"/>
  <c r="AA14" i="21"/>
  <c r="AX59" i="21"/>
  <c r="G53" i="21"/>
  <c r="AH36" i="18"/>
  <c r="BL28" i="21"/>
  <c r="BJ76" i="18"/>
  <c r="BJ24" i="21"/>
  <c r="AB61" i="21"/>
  <c r="AA64" i="21"/>
  <c r="F24" i="18"/>
  <c r="BR17" i="18"/>
  <c r="V39" i="18"/>
  <c r="AI5" i="18"/>
  <c r="BS20" i="18"/>
  <c r="BE6" i="18"/>
  <c r="BQ6" i="18"/>
  <c r="H22" i="21"/>
  <c r="BK42" i="18"/>
  <c r="BJ6" i="21"/>
  <c r="BC65" i="21"/>
  <c r="H38" i="21"/>
  <c r="N51" i="21"/>
  <c r="BC68" i="21"/>
  <c r="AP48" i="18"/>
  <c r="AC22" i="18"/>
  <c r="BJ23" i="21"/>
  <c r="V42" i="18"/>
  <c r="AO63" i="21"/>
  <c r="H54" i="18"/>
  <c r="AB67" i="18"/>
  <c r="M19" i="21"/>
  <c r="M29" i="18"/>
  <c r="BS18" i="21"/>
  <c r="O54" i="21"/>
  <c r="BJ26" i="21"/>
  <c r="BS19" i="21"/>
  <c r="O19" i="21"/>
  <c r="AI15" i="18"/>
  <c r="BL25" i="21"/>
  <c r="BJ50" i="21"/>
  <c r="BD68" i="18"/>
  <c r="M24" i="18"/>
  <c r="F32" i="18"/>
  <c r="BK47" i="21"/>
  <c r="M55" i="21"/>
  <c r="BJ60" i="21"/>
  <c r="AX52" i="21"/>
  <c r="AA45" i="21"/>
  <c r="BR13" i="18"/>
  <c r="BR75" i="18"/>
  <c r="AJ46" i="21"/>
  <c r="BD49" i="21"/>
  <c r="BR23" i="18"/>
  <c r="AV12" i="18"/>
  <c r="AO54" i="18"/>
  <c r="BC40" i="18"/>
  <c r="N75" i="21"/>
  <c r="AX15" i="21"/>
  <c r="U43" i="18"/>
  <c r="N46" i="18"/>
  <c r="AW58" i="18"/>
  <c r="BL17" i="18"/>
  <c r="AV61" i="21"/>
  <c r="AO37" i="18"/>
  <c r="BE35" i="18"/>
  <c r="BE45" i="21"/>
  <c r="AQ39" i="18"/>
  <c r="AW55" i="21"/>
  <c r="AB16" i="21"/>
  <c r="BE43" i="18"/>
  <c r="BE9" i="21"/>
  <c r="BE39" i="18"/>
  <c r="H60" i="21"/>
  <c r="AH49" i="21"/>
  <c r="AI58" i="18"/>
  <c r="AH55" i="18"/>
  <c r="O75" i="18"/>
  <c r="M22" i="18"/>
  <c r="AP17" i="21"/>
  <c r="G9" i="18"/>
  <c r="BR39" i="21"/>
  <c r="AJ47" i="21"/>
  <c r="BQ11" i="18"/>
  <c r="M11" i="21"/>
  <c r="BD37" i="21"/>
  <c r="BS7" i="21"/>
  <c r="O30" i="18"/>
  <c r="AQ37" i="18"/>
  <c r="BD28" i="21"/>
  <c r="M9" i="21"/>
  <c r="BK75" i="21"/>
  <c r="BS41" i="21"/>
  <c r="M33" i="18"/>
  <c r="BS41" i="18"/>
  <c r="AW6" i="21"/>
  <c r="N29" i="21"/>
  <c r="AI57" i="21"/>
  <c r="H23" i="18"/>
  <c r="BL8" i="18"/>
  <c r="AW47" i="21"/>
  <c r="AW6" i="18"/>
  <c r="BJ63" i="21"/>
  <c r="AW32" i="21"/>
  <c r="BL69" i="18"/>
  <c r="M36" i="21"/>
  <c r="BC75" i="21"/>
  <c r="BJ54" i="21"/>
  <c r="BS39" i="21"/>
  <c r="AI13" i="21"/>
  <c r="N42" i="18"/>
  <c r="AJ71" i="21"/>
  <c r="N24" i="21"/>
  <c r="BS61" i="18"/>
  <c r="N73" i="18"/>
  <c r="H61" i="21"/>
  <c r="AB44" i="18"/>
  <c r="BE57" i="21"/>
  <c r="G10" i="18"/>
  <c r="AV55" i="21"/>
  <c r="AB64" i="18"/>
  <c r="AC71" i="18"/>
  <c r="F51" i="21"/>
  <c r="AB21" i="21"/>
  <c r="AH40" i="21"/>
  <c r="AJ75" i="18"/>
  <c r="AX38" i="21"/>
  <c r="BJ52" i="21"/>
  <c r="AC53" i="18"/>
  <c r="BK19" i="18"/>
  <c r="N48" i="21"/>
  <c r="AJ29" i="21"/>
  <c r="AQ62" i="21"/>
  <c r="AB7" i="18"/>
  <c r="F50" i="18"/>
  <c r="BQ60" i="18"/>
  <c r="AP51" i="18"/>
  <c r="V15" i="18"/>
  <c r="AX68" i="21"/>
  <c r="BR54" i="21"/>
  <c r="H21" i="18"/>
  <c r="BJ74" i="21"/>
  <c r="T42" i="18"/>
  <c r="BL68" i="21"/>
  <c r="BE51" i="21"/>
  <c r="BQ46" i="21"/>
  <c r="H75" i="21"/>
  <c r="AC14" i="21"/>
  <c r="T17" i="18"/>
  <c r="BJ66" i="18"/>
  <c r="AQ7" i="18"/>
  <c r="BK56" i="21"/>
  <c r="BK69" i="18"/>
  <c r="AI10" i="18"/>
  <c r="BS55" i="21"/>
  <c r="T75" i="18"/>
  <c r="BQ38" i="21"/>
  <c r="BJ62" i="18"/>
  <c r="AJ57" i="21"/>
  <c r="AO29" i="21"/>
  <c r="G71" i="18"/>
  <c r="BC9" i="18"/>
  <c r="V29" i="21"/>
  <c r="BJ72" i="21"/>
  <c r="AH17" i="18"/>
  <c r="T32" i="21"/>
  <c r="F20" i="18"/>
  <c r="AX55" i="21"/>
  <c r="BS68" i="18"/>
  <c r="T8" i="21"/>
  <c r="U11" i="18"/>
  <c r="BK14" i="21"/>
  <c r="AI10" i="21"/>
  <c r="AV6" i="18"/>
  <c r="BE22" i="18"/>
  <c r="AB71" i="21"/>
  <c r="U21" i="18"/>
  <c r="N37" i="18"/>
  <c r="BJ17" i="18"/>
  <c r="F68" i="21"/>
  <c r="G7" i="18"/>
  <c r="AB49" i="21"/>
  <c r="U37" i="18"/>
  <c r="H26" i="21"/>
  <c r="V70" i="18"/>
  <c r="G20" i="18"/>
  <c r="BD34" i="18"/>
  <c r="BQ8" i="18"/>
  <c r="BS21" i="18"/>
  <c r="BS5" i="21"/>
  <c r="AI45" i="18"/>
  <c r="AI46" i="18"/>
  <c r="BE55" i="21"/>
  <c r="O48" i="21"/>
  <c r="G76" i="21"/>
  <c r="BC55" i="21"/>
  <c r="AH45" i="21"/>
  <c r="AQ35" i="21"/>
  <c r="H14" i="18"/>
  <c r="G21" i="18"/>
  <c r="AJ35" i="18"/>
  <c r="U70" i="18"/>
  <c r="BL14" i="21"/>
  <c r="BR27" i="21"/>
  <c r="H11" i="21"/>
  <c r="AH59" i="21"/>
  <c r="N12" i="21"/>
  <c r="F43" i="21"/>
  <c r="T5" i="18"/>
  <c r="G37" i="21"/>
  <c r="AI33" i="21"/>
  <c r="AX11" i="18"/>
  <c r="AB13" i="21"/>
  <c r="AH37" i="18"/>
  <c r="BL66" i="18"/>
  <c r="AW53" i="21"/>
  <c r="AH55" i="21"/>
  <c r="AI17" i="18"/>
  <c r="BJ18" i="21"/>
  <c r="BR57" i="18"/>
  <c r="M33" i="21"/>
  <c r="F63" i="18"/>
  <c r="BD5" i="18"/>
  <c r="V61" i="18"/>
  <c r="AQ75" i="21"/>
  <c r="BE31" i="21"/>
  <c r="AP31" i="21"/>
  <c r="V23" i="21"/>
  <c r="AP53" i="18"/>
  <c r="BJ28" i="18"/>
  <c r="AO6" i="18"/>
  <c r="AQ15" i="21"/>
  <c r="H40" i="18"/>
  <c r="BC56" i="21"/>
  <c r="M30" i="21"/>
  <c r="BE76" i="18"/>
  <c r="AI63" i="21"/>
  <c r="T5" i="21"/>
  <c r="AH44" i="21"/>
  <c r="AI56" i="18"/>
  <c r="U37" i="21"/>
  <c r="O69" i="21"/>
  <c r="AP5" i="18"/>
  <c r="T12" i="21"/>
  <c r="BE37" i="21"/>
  <c r="AA60" i="18"/>
  <c r="G77" i="18"/>
  <c r="BS23" i="21"/>
  <c r="AJ19" i="18"/>
  <c r="AC10" i="18"/>
  <c r="AW50" i="18"/>
  <c r="T66" i="18"/>
  <c r="BD18" i="18"/>
  <c r="BC9" i="21"/>
  <c r="AA15" i="21"/>
  <c r="BR75" i="21"/>
  <c r="BL55" i="18"/>
  <c r="BQ58" i="18"/>
  <c r="AO17" i="18"/>
  <c r="F73" i="18"/>
  <c r="AI39" i="21"/>
  <c r="AJ5" i="18"/>
  <c r="AH24" i="21"/>
  <c r="AO42" i="18"/>
  <c r="AI48" i="18"/>
  <c r="AJ50" i="18"/>
  <c r="AO38" i="18"/>
  <c r="AB41" i="18"/>
  <c r="BQ18" i="21"/>
  <c r="AA16" i="18"/>
  <c r="AQ45" i="18"/>
  <c r="V7" i="18"/>
  <c r="BL70" i="21"/>
  <c r="AB49" i="18"/>
  <c r="AA51" i="21"/>
  <c r="BS68" i="21"/>
  <c r="U28" i="18"/>
  <c r="O37" i="21"/>
  <c r="BC41" i="18"/>
  <c r="AB42" i="21"/>
  <c r="AC35" i="18"/>
  <c r="F37" i="21"/>
  <c r="M54" i="18"/>
  <c r="BS69" i="18"/>
  <c r="V36" i="18"/>
  <c r="BK36" i="18"/>
  <c r="AB32" i="18"/>
  <c r="AJ54" i="18"/>
  <c r="V53" i="18"/>
  <c r="M6" i="18"/>
  <c r="AV22" i="21"/>
  <c r="AC5" i="18"/>
  <c r="BR76" i="18"/>
  <c r="N23" i="18"/>
  <c r="U71" i="21"/>
  <c r="BD65" i="21"/>
  <c r="N73" i="21"/>
  <c r="AO12" i="21"/>
  <c r="U67" i="18"/>
  <c r="AJ13" i="18"/>
  <c r="V58" i="21"/>
  <c r="AH17" i="21"/>
  <c r="G15" i="21"/>
  <c r="AO57" i="21"/>
  <c r="U68" i="18"/>
  <c r="AO46" i="18"/>
  <c r="N58" i="18"/>
  <c r="BR55" i="21"/>
  <c r="BR29" i="21"/>
  <c r="U50" i="21"/>
  <c r="N44" i="18"/>
  <c r="AJ37" i="21"/>
  <c r="O61" i="18"/>
  <c r="AO40" i="21"/>
  <c r="F65" i="21"/>
  <c r="AX72" i="18"/>
  <c r="AP40" i="21"/>
  <c r="BE19" i="21"/>
  <c r="BR69" i="18"/>
  <c r="BQ26" i="18"/>
  <c r="BJ77" i="18"/>
  <c r="AO55" i="21"/>
  <c r="O8" i="18"/>
  <c r="BC49" i="21"/>
  <c r="AB37" i="18"/>
  <c r="U14" i="21"/>
  <c r="AA43" i="18"/>
  <c r="H74" i="18"/>
  <c r="H17" i="18"/>
  <c r="BQ24" i="21"/>
  <c r="BD23" i="18"/>
  <c r="AO26" i="21"/>
  <c r="AA27" i="21"/>
  <c r="BD71" i="18"/>
  <c r="BC69" i="18"/>
  <c r="H68" i="21"/>
  <c r="BJ10" i="18"/>
  <c r="O70" i="21"/>
  <c r="AW64" i="18"/>
  <c r="AA45" i="18"/>
  <c r="BL60" i="21"/>
  <c r="AX41" i="21"/>
  <c r="BS42" i="18"/>
  <c r="AC67" i="21"/>
  <c r="AX22" i="18"/>
  <c r="BD50" i="21"/>
  <c r="BR11" i="18"/>
  <c r="AH16" i="21"/>
  <c r="AX21" i="21"/>
  <c r="AO55" i="18"/>
  <c r="AH50" i="21"/>
  <c r="AI60" i="21"/>
  <c r="BD70" i="21"/>
  <c r="BR46" i="18"/>
  <c r="U13" i="21"/>
  <c r="V47" i="18"/>
  <c r="AO32" i="21"/>
  <c r="AI69" i="18"/>
  <c r="BD20" i="18"/>
  <c r="BJ14" i="21"/>
  <c r="AX10" i="18"/>
  <c r="AP11" i="18"/>
  <c r="AH35" i="21"/>
  <c r="BD24" i="18"/>
  <c r="M50" i="21"/>
  <c r="U19" i="18"/>
  <c r="U8" i="18"/>
  <c r="N10" i="21"/>
  <c r="AV60" i="18"/>
  <c r="T26" i="18"/>
  <c r="AO27" i="18"/>
  <c r="AW15" i="21"/>
  <c r="AJ41" i="18"/>
  <c r="BS70" i="21"/>
  <c r="AJ73" i="18"/>
  <c r="AW56" i="18"/>
  <c r="BD73" i="18"/>
  <c r="BE10" i="21"/>
  <c r="BQ47" i="18"/>
  <c r="BC77" i="18"/>
  <c r="AQ6" i="21"/>
  <c r="U20" i="21"/>
  <c r="AO77" i="18"/>
  <c r="BJ45" i="21"/>
  <c r="AP76" i="21"/>
  <c r="BD17" i="18"/>
  <c r="AQ76" i="21"/>
  <c r="BE41" i="18"/>
  <c r="O65" i="21"/>
  <c r="BD32" i="21"/>
  <c r="T20" i="21"/>
  <c r="H26" i="18"/>
  <c r="AC38" i="18"/>
  <c r="V56" i="21"/>
  <c r="AH21" i="21"/>
  <c r="BJ61" i="21"/>
  <c r="BE59" i="18"/>
  <c r="AO21" i="21"/>
  <c r="N50" i="21"/>
  <c r="AV15" i="21"/>
  <c r="AH77" i="18"/>
  <c r="AJ14" i="21"/>
  <c r="AP22" i="21"/>
  <c r="BS36" i="18"/>
  <c r="N56" i="21"/>
  <c r="AP32" i="21"/>
  <c r="AA25" i="21"/>
  <c r="AQ29" i="21"/>
  <c r="O57" i="21"/>
  <c r="BE34" i="18"/>
  <c r="BJ59" i="18"/>
  <c r="BQ27" i="18"/>
  <c r="BS72" i="18"/>
  <c r="AA28" i="21"/>
  <c r="AQ44" i="21"/>
  <c r="BK74" i="21"/>
  <c r="G12" i="18"/>
  <c r="N74" i="21"/>
  <c r="T70" i="21"/>
  <c r="AW37" i="18"/>
  <c r="H52" i="21"/>
  <c r="AQ10" i="18"/>
  <c r="BL60" i="18"/>
  <c r="M72" i="21"/>
  <c r="BD12" i="18"/>
  <c r="G60" i="21"/>
  <c r="AW31" i="18"/>
  <c r="BL48" i="21"/>
  <c r="BD46" i="18"/>
  <c r="N29" i="18"/>
  <c r="BJ48" i="21"/>
  <c r="M71" i="21"/>
  <c r="BS27" i="18"/>
  <c r="BR74" i="18"/>
  <c r="AV74" i="18"/>
  <c r="AV32" i="21"/>
  <c r="G14" i="21"/>
  <c r="V53" i="21"/>
  <c r="AV48" i="21"/>
  <c r="AW23" i="18"/>
  <c r="BQ17" i="18"/>
  <c r="AX21" i="18"/>
  <c r="O67" i="21"/>
  <c r="U19" i="21"/>
  <c r="O39" i="18"/>
  <c r="BJ49" i="21"/>
  <c r="G35" i="18"/>
  <c r="BE57" i="18"/>
  <c r="BD75" i="21"/>
  <c r="BS10" i="18"/>
  <c r="G75" i="21"/>
  <c r="AQ60" i="18"/>
  <c r="AO66" i="18"/>
  <c r="BC24" i="21"/>
  <c r="F46" i="21"/>
  <c r="BD39" i="21"/>
  <c r="H54" i="21"/>
  <c r="G74" i="18"/>
  <c r="N53" i="18"/>
  <c r="U29" i="18"/>
  <c r="AB36" i="18"/>
  <c r="F34" i="18"/>
  <c r="T43" i="21"/>
  <c r="AJ14" i="18"/>
  <c r="BC14" i="21"/>
  <c r="AI46" i="21"/>
  <c r="AV63" i="21"/>
  <c r="AX75" i="21"/>
  <c r="AB65" i="18"/>
  <c r="AO31" i="21"/>
  <c r="F43" i="18"/>
  <c r="H68" i="18"/>
  <c r="AW34" i="18"/>
  <c r="BC71" i="18"/>
  <c r="U43" i="21"/>
  <c r="AQ11" i="18"/>
  <c r="BL32" i="21"/>
  <c r="T64" i="18"/>
  <c r="G19" i="21"/>
  <c r="BQ75" i="21"/>
  <c r="AA25" i="18"/>
  <c r="AJ22" i="18"/>
  <c r="AO8" i="21"/>
  <c r="O63" i="18"/>
  <c r="G58" i="18"/>
  <c r="AH73" i="18"/>
  <c r="AC62" i="18"/>
  <c r="O35" i="18"/>
  <c r="AB77" i="21"/>
  <c r="BD60" i="18"/>
  <c r="AQ61" i="18"/>
  <c r="BD7" i="18"/>
  <c r="BE68" i="21"/>
  <c r="BC66" i="18"/>
  <c r="G17" i="21"/>
  <c r="BJ56" i="21"/>
  <c r="BC31" i="18"/>
  <c r="AV65" i="18"/>
  <c r="M9" i="18"/>
  <c r="BK64" i="21"/>
  <c r="U24" i="18"/>
  <c r="AP9" i="21"/>
  <c r="N38" i="18"/>
  <c r="BC51" i="18"/>
  <c r="AX24" i="21"/>
  <c r="BK57" i="18"/>
  <c r="BR24" i="18"/>
  <c r="M47" i="21"/>
  <c r="AO19" i="18"/>
  <c r="V52" i="18"/>
  <c r="AV29" i="18"/>
  <c r="H17" i="21"/>
  <c r="M43" i="21"/>
  <c r="O9" i="21"/>
  <c r="AI23" i="21"/>
  <c r="BQ56" i="21"/>
  <c r="BR41" i="21"/>
  <c r="V55" i="21"/>
  <c r="AQ7" i="21"/>
  <c r="BL40" i="18"/>
  <c r="AQ9" i="21"/>
  <c r="AQ55" i="18"/>
  <c r="G68" i="18"/>
  <c r="BK41" i="18"/>
  <c r="AB24" i="21"/>
  <c r="H35" i="18"/>
  <c r="O36" i="18"/>
  <c r="AJ33" i="18"/>
  <c r="T62" i="18"/>
  <c r="U15" i="18"/>
  <c r="BK8" i="21"/>
  <c r="BK49" i="21"/>
  <c r="AX36" i="18"/>
  <c r="AB16" i="18"/>
  <c r="BL66" i="21"/>
  <c r="BK15" i="18"/>
  <c r="H57" i="18"/>
  <c r="BL9" i="21"/>
  <c r="BQ55" i="18"/>
  <c r="BR33" i="21"/>
  <c r="BJ62" i="21"/>
  <c r="BJ44" i="21"/>
  <c r="U31" i="18"/>
  <c r="AV5" i="21"/>
  <c r="M16" i="21"/>
  <c r="AI16" i="21"/>
  <c r="U25" i="21"/>
  <c r="AV68" i="21"/>
  <c r="M28" i="21"/>
  <c r="AB32" i="21"/>
  <c r="AJ59" i="18"/>
  <c r="AW76" i="18"/>
  <c r="AX58" i="18"/>
  <c r="BL27" i="18"/>
  <c r="G36" i="18"/>
  <c r="M24" i="21"/>
  <c r="BK27" i="21"/>
  <c r="BC28" i="21"/>
  <c r="AJ76" i="18"/>
  <c r="AV20" i="21"/>
  <c r="BE71" i="18"/>
  <c r="BE44" i="21"/>
  <c r="BR26" i="18"/>
  <c r="BK65" i="18"/>
  <c r="AV73" i="21"/>
  <c r="AV19" i="21"/>
  <c r="AI7" i="21"/>
  <c r="H55" i="21"/>
  <c r="BS49" i="21"/>
  <c r="F56" i="21"/>
  <c r="BJ59" i="21"/>
  <c r="AW44" i="18"/>
  <c r="AC19" i="18"/>
  <c r="AO10" i="21"/>
  <c r="O52" i="21"/>
  <c r="BJ43" i="18"/>
  <c r="BD27" i="18"/>
  <c r="BD36" i="18"/>
  <c r="AC21" i="18"/>
  <c r="AH8" i="18"/>
  <c r="AJ53" i="21"/>
  <c r="BL16" i="18"/>
  <c r="M38" i="18"/>
  <c r="AP11" i="21"/>
  <c r="H20" i="18"/>
  <c r="U73" i="18"/>
  <c r="AC65" i="21"/>
  <c r="AX33" i="21"/>
  <c r="AV30" i="18"/>
  <c r="AX70" i="21"/>
  <c r="AV70" i="21"/>
  <c r="BR12" i="18"/>
  <c r="BL44" i="18"/>
  <c r="BE12" i="21"/>
  <c r="N54" i="21"/>
  <c r="T58" i="18"/>
  <c r="AQ49" i="18"/>
  <c r="AA47" i="21"/>
  <c r="BK6" i="21"/>
  <c r="T61" i="21"/>
  <c r="AH9" i="18"/>
  <c r="G71" i="21"/>
  <c r="BD19" i="18"/>
  <c r="BQ63" i="18"/>
  <c r="M20" i="18"/>
  <c r="AW33" i="18"/>
  <c r="BC27" i="21"/>
  <c r="G40" i="18"/>
  <c r="BE53" i="21"/>
  <c r="M15" i="18"/>
  <c r="BR62" i="21"/>
  <c r="AJ74" i="18"/>
  <c r="N5" i="21"/>
  <c r="G24" i="18"/>
  <c r="AJ52" i="21"/>
  <c r="AI58" i="21"/>
  <c r="H24" i="18"/>
  <c r="AI52" i="18"/>
  <c r="BK45" i="18"/>
  <c r="AW58" i="21"/>
  <c r="U55" i="18"/>
  <c r="AA54" i="18"/>
  <c r="F60" i="21"/>
  <c r="AA58" i="21"/>
  <c r="AC9" i="21"/>
  <c r="AV12" i="21"/>
  <c r="AI75" i="21"/>
  <c r="BJ64" i="21"/>
  <c r="BL56" i="18"/>
  <c r="AB72" i="18"/>
  <c r="BR77" i="21"/>
  <c r="BJ8" i="21"/>
  <c r="AC69" i="18"/>
  <c r="AW61" i="18"/>
  <c r="N43" i="21"/>
  <c r="BR40" i="18"/>
  <c r="AC62" i="21"/>
  <c r="AC47" i="18"/>
  <c r="M70" i="18"/>
  <c r="AC9" i="18"/>
  <c r="BS56" i="18"/>
  <c r="AP55" i="18"/>
  <c r="T41" i="18"/>
  <c r="AW22" i="18"/>
  <c r="AQ33" i="21"/>
  <c r="BC58" i="18"/>
  <c r="BR32" i="21"/>
  <c r="M37" i="21"/>
  <c r="BD16" i="18"/>
  <c r="AC55" i="21"/>
  <c r="BE56" i="18"/>
  <c r="AH11" i="21"/>
  <c r="V13" i="21"/>
  <c r="BR21" i="21"/>
  <c r="AJ6" i="18"/>
  <c r="AV42" i="18"/>
  <c r="AV22" i="18"/>
  <c r="U41" i="21"/>
  <c r="G66" i="21"/>
  <c r="AA77" i="21"/>
  <c r="BQ39" i="18"/>
  <c r="M52" i="18"/>
  <c r="AO23" i="18"/>
  <c r="V43" i="18"/>
  <c r="BD43" i="21"/>
  <c r="H60" i="18"/>
  <c r="BR16" i="21"/>
  <c r="AI34" i="18"/>
  <c r="AC26" i="18"/>
  <c r="AJ11" i="18"/>
  <c r="V65" i="21"/>
  <c r="T49" i="21"/>
  <c r="AO19" i="21"/>
  <c r="BQ77" i="18"/>
  <c r="AH30" i="18"/>
  <c r="BS74" i="21"/>
  <c r="AO61" i="18"/>
  <c r="BR50" i="18"/>
  <c r="BC10" i="21"/>
  <c r="BR36" i="18"/>
  <c r="AC27" i="18"/>
  <c r="AA40" i="21"/>
  <c r="BJ15" i="18"/>
  <c r="AQ17" i="18"/>
  <c r="AP37" i="18"/>
  <c r="N76" i="21"/>
  <c r="BC45" i="18"/>
  <c r="AX28" i="21"/>
  <c r="AX67" i="21"/>
  <c r="H45" i="21"/>
  <c r="G65" i="21"/>
  <c r="U9" i="18"/>
  <c r="AC11" i="18"/>
  <c r="N65" i="21"/>
  <c r="BR8" i="21"/>
  <c r="AJ39" i="18"/>
  <c r="BE12" i="18"/>
  <c r="BC59" i="18"/>
  <c r="AB72" i="21"/>
  <c r="AP35" i="21"/>
  <c r="O64" i="18"/>
  <c r="BQ64" i="21"/>
  <c r="AO58" i="21"/>
  <c r="AV34" i="21"/>
  <c r="BK21" i="21"/>
  <c r="AX43" i="18"/>
  <c r="AI14" i="18"/>
  <c r="N25" i="18"/>
  <c r="AI76" i="21"/>
  <c r="AH75" i="18"/>
  <c r="BR19" i="21"/>
  <c r="V22" i="21"/>
  <c r="AO71" i="21"/>
  <c r="AC5" i="21"/>
  <c r="AC59" i="21"/>
  <c r="AP75" i="18"/>
  <c r="AH51" i="18"/>
  <c r="BR28" i="18"/>
  <c r="BC29" i="18"/>
  <c r="AP16" i="18"/>
  <c r="AH25" i="18"/>
  <c r="T42" i="21"/>
  <c r="N57" i="18"/>
  <c r="AI61" i="21"/>
  <c r="BJ14" i="18"/>
  <c r="AQ22" i="18"/>
  <c r="AH30" i="21"/>
  <c r="BE35" i="21"/>
  <c r="AV58" i="21"/>
  <c r="BR30" i="21"/>
  <c r="T30" i="21"/>
  <c r="BE50" i="21"/>
  <c r="AW52" i="18"/>
  <c r="AI65" i="21"/>
  <c r="BJ69" i="18"/>
  <c r="H67" i="18"/>
  <c r="U44" i="21"/>
  <c r="AJ51" i="18"/>
  <c r="AO43" i="21"/>
  <c r="BC5" i="18"/>
  <c r="AB35" i="21"/>
  <c r="AO59" i="21"/>
  <c r="G53" i="18"/>
  <c r="BK56" i="18"/>
  <c r="AA32" i="18"/>
  <c r="BS74" i="18"/>
  <c r="AJ47" i="18"/>
  <c r="H5" i="18"/>
  <c r="AJ31" i="21"/>
  <c r="V58" i="18"/>
  <c r="BQ28" i="21"/>
  <c r="F13" i="21"/>
  <c r="M47" i="18"/>
  <c r="AV54" i="21"/>
  <c r="BD53" i="21"/>
  <c r="T38" i="18"/>
  <c r="M54" i="21"/>
  <c r="AA21" i="18"/>
  <c r="AH66" i="18"/>
  <c r="AQ75" i="18"/>
  <c r="AH47" i="21"/>
  <c r="BQ25" i="18"/>
  <c r="BL76" i="18"/>
  <c r="H62" i="21"/>
  <c r="AJ11" i="21"/>
  <c r="AQ63" i="18"/>
  <c r="AX24" i="18"/>
  <c r="BQ76" i="18"/>
  <c r="M76" i="18"/>
  <c r="T14" i="21"/>
  <c r="T15" i="18"/>
  <c r="BQ72" i="21"/>
  <c r="U77" i="18"/>
  <c r="F57" i="21"/>
  <c r="N9" i="18"/>
  <c r="O40" i="18"/>
  <c r="AI77" i="18"/>
  <c r="BQ54" i="21"/>
  <c r="AI41" i="21"/>
  <c r="BS57" i="21"/>
  <c r="G72" i="18"/>
  <c r="AX20" i="18"/>
  <c r="AV61" i="18"/>
  <c r="BR24" i="21"/>
  <c r="BR63" i="21"/>
  <c r="O22" i="21"/>
  <c r="BR65" i="18"/>
  <c r="AV6" i="21"/>
  <c r="AB39" i="21"/>
  <c r="AJ46" i="18"/>
  <c r="AH49" i="18"/>
  <c r="AO26" i="18"/>
  <c r="AP68" i="21"/>
  <c r="AH54" i="21"/>
  <c r="AQ56" i="21"/>
  <c r="U75" i="18"/>
  <c r="AJ27" i="18"/>
  <c r="AB62" i="18"/>
  <c r="O72" i="21"/>
  <c r="AX41" i="18"/>
  <c r="F29" i="18"/>
  <c r="AC60" i="18"/>
  <c r="N33" i="18"/>
  <c r="M46" i="21"/>
  <c r="O14" i="18"/>
  <c r="BJ35" i="18"/>
  <c r="BR38" i="21"/>
  <c r="BE17" i="21"/>
  <c r="H28" i="18"/>
  <c r="AB26" i="18"/>
  <c r="BK60" i="18"/>
  <c r="V72" i="18"/>
  <c r="AH74" i="21"/>
  <c r="AA54" i="21"/>
  <c r="AX40" i="18"/>
  <c r="AH24" i="18"/>
  <c r="AV56" i="21"/>
  <c r="BD29" i="21"/>
  <c r="BQ30" i="18"/>
  <c r="AP36" i="18"/>
  <c r="AP57" i="21"/>
  <c r="BE27" i="21"/>
  <c r="AC66" i="21"/>
  <c r="BD29" i="18"/>
  <c r="BL5" i="18"/>
  <c r="N7" i="18"/>
  <c r="BS45" i="18"/>
  <c r="T17" i="21"/>
  <c r="BD25" i="21"/>
  <c r="T9" i="21"/>
  <c r="N16" i="18"/>
  <c r="H21" i="21"/>
  <c r="V71" i="18"/>
  <c r="AO29" i="18"/>
  <c r="BJ55" i="21"/>
  <c r="V73" i="18"/>
  <c r="BJ41" i="18"/>
  <c r="F53" i="18"/>
  <c r="BQ23" i="21"/>
  <c r="T65" i="18"/>
  <c r="AB10" i="21"/>
  <c r="AQ25" i="21"/>
  <c r="AO15" i="18"/>
  <c r="V10" i="18"/>
  <c r="BC56" i="18"/>
  <c r="N66" i="21"/>
  <c r="AP29" i="21"/>
  <c r="AC37" i="18"/>
  <c r="AX50" i="18"/>
  <c r="AO49" i="21"/>
  <c r="H27" i="21"/>
  <c r="BE37" i="18"/>
  <c r="O20" i="21"/>
  <c r="T74" i="18"/>
  <c r="AX46" i="18"/>
  <c r="BQ42" i="18"/>
  <c r="N61" i="21"/>
  <c r="AC28" i="21"/>
  <c r="BR31" i="21"/>
  <c r="AJ25" i="21"/>
  <c r="U69" i="21"/>
  <c r="BD69" i="18"/>
  <c r="AW68" i="18"/>
  <c r="H71" i="18"/>
  <c r="H25" i="18"/>
  <c r="BK42" i="21"/>
  <c r="N62" i="21"/>
  <c r="F63" i="21"/>
  <c r="AP16" i="21"/>
  <c r="AA20" i="21"/>
  <c r="BR73" i="21"/>
  <c r="AC67" i="18"/>
  <c r="V11" i="21"/>
  <c r="K101" i="26"/>
  <c r="K102" i="26"/>
  <c r="K98" i="26"/>
  <c r="K99" i="26"/>
  <c r="K100" i="26"/>
  <c r="AW20" i="35"/>
  <c r="AX20" i="35"/>
  <c r="O87" i="20"/>
  <c r="BA87" i="20" s="1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BA62" i="20" s="1"/>
  <c r="M50" i="20"/>
  <c r="O50" i="20"/>
  <c r="BA50" i="20" s="1"/>
  <c r="O57" i="20"/>
  <c r="BA57" i="20" s="1"/>
  <c r="M57" i="20"/>
  <c r="O80" i="20"/>
  <c r="BA80" i="20" s="1"/>
  <c r="M80" i="20"/>
  <c r="M22" i="20"/>
  <c r="O22" i="20"/>
  <c r="BA22" i="20" s="1"/>
  <c r="M86" i="20"/>
  <c r="O86" i="20"/>
  <c r="BA86" i="20" s="1"/>
  <c r="O44" i="20"/>
  <c r="BA44" i="20" s="1"/>
  <c r="M44" i="20"/>
  <c r="O24" i="20"/>
  <c r="BA24" i="20" s="1"/>
  <c r="M24" i="20"/>
  <c r="O51" i="20"/>
  <c r="BA51" i="20" s="1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BA16" i="20" s="1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BA59" i="20" s="1"/>
  <c r="M59" i="20"/>
  <c r="O64" i="20"/>
  <c r="BA64" i="20" s="1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BA84" i="20" s="1"/>
  <c r="M84" i="20"/>
  <c r="O25" i="20"/>
  <c r="BA25" i="20" s="1"/>
  <c r="M25" i="20"/>
  <c r="O29" i="20"/>
  <c r="BA29" i="20" s="1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BA45" i="20" s="1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BA69" i="20" s="1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C36" i="20"/>
  <c r="BB30" i="20"/>
  <c r="BC79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20" i="35" l="1"/>
  <c r="AY5" i="35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BH41" i="18" a="1"/>
  <c r="AT25" i="18" a="1"/>
  <c r="AU7" i="21" a="1"/>
  <c r="BO42" i="18" a="1"/>
  <c r="AU73" i="21" a="1"/>
  <c r="AN69" i="21" a="1"/>
  <c r="E49" i="18" a="1"/>
  <c r="BA54" i="21" a="1"/>
  <c r="E34" i="18" a="1"/>
  <c r="Y57" i="21" a="1"/>
  <c r="BH12" i="18" a="1"/>
  <c r="S23" i="18" a="1"/>
  <c r="S37" i="21" a="1"/>
  <c r="R60" i="18" a="1"/>
  <c r="L75" i="18" a="1"/>
  <c r="K41" i="18" a="1"/>
  <c r="BO30" i="21" a="1"/>
  <c r="Y73" i="18" a="1"/>
  <c r="L74" i="21" a="1"/>
  <c r="BH15" i="18" a="1"/>
  <c r="BO35" i="18" a="1"/>
  <c r="BI21" i="21" a="1"/>
  <c r="BA15" i="21" a="1"/>
  <c r="BI22" i="21" a="1"/>
  <c r="BI57" i="21" a="1"/>
  <c r="Z5" i="21" a="1"/>
  <c r="Z72" i="18" a="1"/>
  <c r="AM52" i="21" a="1"/>
  <c r="BB70" i="18" a="1"/>
  <c r="E43" i="18" a="1"/>
  <c r="L38" i="18" a="1"/>
  <c r="Y26" i="21" a="1"/>
  <c r="L53" i="21" a="1"/>
  <c r="AN43" i="18" a="1"/>
  <c r="L19" i="21" a="1"/>
  <c r="E42" i="21" a="1"/>
  <c r="BA38" i="18" a="1"/>
  <c r="AT29" i="18" a="1"/>
  <c r="D41" i="18" a="1"/>
  <c r="BH65" i="18" a="1"/>
  <c r="BA18" i="18" a="1"/>
  <c r="L58" i="18" a="1"/>
  <c r="E28" i="18" a="1"/>
  <c r="AN38" i="21" a="1"/>
  <c r="AN25" i="18" a="1"/>
  <c r="BP77" i="21" a="1"/>
  <c r="AN33" i="21" a="1"/>
  <c r="BP59" i="18" a="1"/>
  <c r="AT17" i="18" a="1"/>
  <c r="E53" i="18" a="1"/>
  <c r="BH77" i="18" a="1"/>
  <c r="BP9" i="18" a="1"/>
  <c r="BI64" i="18" a="1"/>
  <c r="BB61" i="21" a="1"/>
  <c r="BO56" i="21" a="1"/>
  <c r="AN61" i="21" a="1"/>
  <c r="BO43" i="18" a="1"/>
  <c r="K21" i="21" a="1"/>
  <c r="D7" i="18" a="1"/>
  <c r="R42" i="18" a="1"/>
  <c r="BP18" i="21" a="1"/>
  <c r="BP70" i="21" a="1"/>
  <c r="AU76" i="18" a="1"/>
  <c r="E65" i="18" a="1"/>
  <c r="AF69" i="18" a="1"/>
  <c r="AN16" i="18" a="1"/>
  <c r="Y41" i="18" a="1"/>
  <c r="L55" i="21" a="1"/>
  <c r="S18" i="18" a="1"/>
  <c r="BA32" i="21" a="1"/>
  <c r="BH31" i="18" a="1"/>
  <c r="S14" i="21" a="1"/>
  <c r="BI43" i="21" a="1"/>
  <c r="BI62" i="21" a="1"/>
  <c r="BH67" i="21" a="1"/>
  <c r="AN28" i="21" a="1"/>
  <c r="BP50" i="18" a="1"/>
  <c r="AU13" i="18" a="1"/>
  <c r="K24" i="18" a="1"/>
  <c r="BB16" i="21" a="1"/>
  <c r="Z6" i="21" a="1"/>
  <c r="AT29" i="21" a="1"/>
  <c r="K20" i="21" a="1"/>
  <c r="BA19" i="18" a="1"/>
  <c r="E16" i="21" a="1"/>
  <c r="AG28" i="21" a="1"/>
  <c r="L7" i="18" a="1"/>
  <c r="BP69" i="21" a="1"/>
  <c r="AF45" i="21" a="1"/>
  <c r="BP41" i="21" a="1"/>
  <c r="S51" i="18" a="1"/>
  <c r="D46" i="18" a="1"/>
  <c r="BH46" i="18" a="1"/>
  <c r="BO39" i="21" a="1"/>
  <c r="R30" i="18" a="1"/>
  <c r="BH23" i="21" a="1"/>
  <c r="BI66" i="18" a="1"/>
  <c r="E28" i="21" a="1"/>
  <c r="AF28" i="18" a="1"/>
  <c r="BB9" i="18" a="1"/>
  <c r="R7" i="18" a="1"/>
  <c r="S31" i="21" a="1"/>
  <c r="Z30" i="18" a="1"/>
  <c r="BB6" i="21" a="1"/>
  <c r="BI75" i="18" a="1"/>
  <c r="BB77" i="18" a="1"/>
  <c r="AU7" i="18" a="1"/>
  <c r="S50" i="21" a="1"/>
  <c r="BO44" i="21" a="1"/>
  <c r="Y67" i="18" a="1"/>
  <c r="BH44" i="18" a="1"/>
  <c r="Z67" i="18" a="1"/>
  <c r="AG33" i="18" a="1"/>
  <c r="AN21" i="21" a="1"/>
  <c r="AM33" i="18" a="1"/>
  <c r="AU41" i="18" a="1"/>
  <c r="L20" i="18" a="1"/>
  <c r="AN45" i="21" a="1"/>
  <c r="AM62" i="18" a="1"/>
  <c r="Y11" i="18" a="1"/>
  <c r="BA5" i="18" a="1"/>
  <c r="AN39" i="21" a="1"/>
  <c r="BB25" i="21" a="1"/>
  <c r="S77" i="18" a="1"/>
  <c r="R62" i="21" a="1"/>
  <c r="AN23" i="21" a="1"/>
  <c r="L22" i="21" a="1"/>
  <c r="BA61" i="18" a="1"/>
  <c r="BH43" i="18" a="1"/>
  <c r="BH30" i="21" a="1"/>
  <c r="AM38" i="21" a="1"/>
  <c r="Y54" i="18" a="1"/>
  <c r="BI12" i="21" a="1"/>
  <c r="BO40" i="18" a="1"/>
  <c r="AF41" i="18" a="1"/>
  <c r="AF55" i="21" a="1"/>
  <c r="D29" i="18" a="1"/>
  <c r="BA30" i="18" a="1"/>
  <c r="AM56" i="21" a="1"/>
  <c r="Z33" i="18" a="1"/>
  <c r="AG34" i="21" a="1"/>
  <c r="AM21" i="21" a="1"/>
  <c r="BB41" i="18" a="1"/>
  <c r="BI54" i="18" a="1"/>
  <c r="R28" i="21" a="1"/>
  <c r="AG40" i="21" a="1"/>
  <c r="AM29" i="21" a="1"/>
  <c r="BP21" i="18" a="1"/>
  <c r="BA26" i="21" a="1"/>
  <c r="D51" i="21" a="1"/>
  <c r="AT26" i="21" a="1"/>
  <c r="S12" i="18" a="1"/>
  <c r="Z7" i="18" a="1"/>
  <c r="AT10" i="21" a="1"/>
  <c r="BO60" i="21" a="1"/>
  <c r="D43" i="18" a="1"/>
  <c r="AU60" i="18" a="1"/>
  <c r="AU48" i="18" a="1"/>
  <c r="BB55" i="18" a="1"/>
  <c r="AU59" i="21" a="1"/>
  <c r="BH49" i="18" a="1"/>
  <c r="AN24" i="21" a="1"/>
  <c r="AF15" i="21" a="1"/>
  <c r="AT16" i="21" a="1"/>
  <c r="K65" i="18" a="1"/>
  <c r="BA77" i="21" a="1"/>
  <c r="AT52" i="18" a="1"/>
  <c r="BO47" i="18" a="1"/>
  <c r="AG65" i="18" a="1"/>
  <c r="AN65" i="18" a="1"/>
  <c r="BO61" i="21" a="1"/>
  <c r="Z8" i="18" a="1"/>
  <c r="K29" i="21" a="1"/>
  <c r="AG77" i="18" a="1"/>
  <c r="L6" i="18" a="1"/>
  <c r="BB38" i="18" a="1"/>
  <c r="AF65" i="21" a="1"/>
  <c r="BA16" i="18" a="1"/>
  <c r="K10" i="21" a="1"/>
  <c r="K10" i="18" a="1"/>
  <c r="BH32" i="18" a="1"/>
  <c r="BB53" i="18" a="1"/>
  <c r="E16" i="18" a="1"/>
  <c r="D13" i="21" a="1"/>
  <c r="Z50" i="18" a="1"/>
  <c r="BB67" i="21" a="1"/>
  <c r="AN40" i="21" a="1"/>
  <c r="E69" i="18" a="1"/>
  <c r="S71" i="18" a="1"/>
  <c r="AT28" i="21" a="1"/>
  <c r="BH29" i="21" a="1"/>
  <c r="K69" i="18" a="1"/>
  <c r="K15" i="21" a="1"/>
  <c r="BA64" i="18" a="1"/>
  <c r="E75" i="21" a="1"/>
  <c r="S66" i="21" a="1"/>
  <c r="BI31" i="18" a="1"/>
  <c r="AT44" i="21" a="1"/>
  <c r="AG11" i="21" a="1"/>
  <c r="BA62" i="18" a="1"/>
  <c r="AG11" i="18" a="1"/>
  <c r="AT9" i="21" a="1"/>
  <c r="AN8" i="21" a="1"/>
  <c r="AG70" i="18" a="1"/>
  <c r="E44" i="18" a="1"/>
  <c r="AM24" i="21" a="1"/>
  <c r="AG28" i="18" a="1"/>
  <c r="D11" i="21" a="1"/>
  <c r="Y27" i="21" a="1"/>
  <c r="AG58" i="18" a="1"/>
  <c r="AU17" i="18" a="1"/>
  <c r="S57" i="21" a="1"/>
  <c r="D35" i="21" a="1"/>
  <c r="BA48" i="18" a="1"/>
  <c r="BI15" i="18" a="1"/>
  <c r="BA10" i="18" a="1"/>
  <c r="AU20" i="18" a="1"/>
  <c r="BP64" i="21" a="1"/>
  <c r="D15" i="18" a="1"/>
  <c r="BO57" i="18" a="1"/>
  <c r="L9" i="21" a="1"/>
  <c r="Y10" i="18" a="1"/>
  <c r="BI5" i="18" a="1"/>
  <c r="AU13" i="21" a="1"/>
  <c r="BH17" i="21" a="1"/>
  <c r="AM14" i="21" a="1"/>
  <c r="AT45" i="21" a="1"/>
  <c r="BB56" i="18" a="1"/>
  <c r="R45" i="21" a="1"/>
  <c r="BO13" i="18" a="1"/>
  <c r="AU10" i="18" a="1"/>
  <c r="BO51" i="21" a="1"/>
  <c r="BP27" i="21" a="1"/>
  <c r="BB26" i="21" a="1"/>
  <c r="S70" i="18" a="1"/>
  <c r="AF61" i="21" a="1"/>
  <c r="BI55" i="21" a="1"/>
  <c r="E50" i="21" a="1"/>
  <c r="BP52" i="18" a="1"/>
  <c r="L50" i="21" a="1"/>
  <c r="BA51" i="21" a="1"/>
  <c r="R76" i="18" a="1"/>
  <c r="E22" i="21" a="1"/>
  <c r="BP58" i="18" a="1"/>
  <c r="AN61" i="18" a="1"/>
  <c r="BI74" i="21" a="1"/>
  <c r="BP60" i="18" a="1"/>
  <c r="BO36" i="21" a="1"/>
  <c r="D60" i="18" a="1"/>
  <c r="AG74" i="18" a="1"/>
  <c r="AN15" i="21" a="1"/>
  <c r="S19" i="21" a="1"/>
  <c r="BO52" i="21" a="1"/>
  <c r="AM43" i="21" a="1"/>
  <c r="AN62" i="21" a="1"/>
  <c r="AT55" i="18" a="1"/>
  <c r="AN43" i="21" a="1"/>
  <c r="AG19" i="21" a="1"/>
  <c r="AF46" i="18" a="1"/>
  <c r="D59" i="18" a="1"/>
  <c r="K73" i="18" a="1"/>
  <c r="AN64" i="21" a="1"/>
  <c r="BO27" i="21" a="1"/>
  <c r="AG67" i="21" a="1"/>
  <c r="AF77" i="21" a="1"/>
  <c r="AN62" i="18" a="1"/>
  <c r="BA23" i="18" a="1"/>
  <c r="BA28" i="18" a="1"/>
  <c r="BO77" i="18" a="1"/>
  <c r="AM26" i="21" a="1"/>
  <c r="Z71" i="21" a="1"/>
  <c r="BO45" i="21" a="1"/>
  <c r="S50" i="18" a="1"/>
  <c r="AU54" i="21" a="1"/>
  <c r="Z35" i="21" a="1"/>
  <c r="K75" i="18" a="1"/>
  <c r="AM22" i="18" a="1"/>
  <c r="Y17" i="21" a="1"/>
  <c r="Z53" i="21" a="1"/>
  <c r="E38" i="18" a="1"/>
  <c r="Z31" i="18" a="1"/>
  <c r="BI5" i="21" a="1"/>
  <c r="AM16" i="21" a="1"/>
  <c r="BH11" i="21" a="1"/>
  <c r="S21" i="18" a="1"/>
  <c r="L15" i="18" a="1"/>
  <c r="S17" i="21" a="1"/>
  <c r="BI30" i="21" a="1"/>
  <c r="L27" i="21" a="1"/>
  <c r="E31" i="18" a="1"/>
  <c r="AF16" i="18" a="1"/>
  <c r="AM19" i="21" a="1"/>
  <c r="D66" i="18" a="1"/>
  <c r="BA24" i="18" a="1"/>
  <c r="AT65" i="18" a="1"/>
  <c r="AM9" i="21" a="1"/>
  <c r="BA36" i="21" a="1"/>
  <c r="S22" i="21" a="1"/>
  <c r="AG52" i="18" a="1"/>
  <c r="E67" i="18" a="1"/>
  <c r="BH20" i="18" a="1"/>
  <c r="AN51" i="18" a="1"/>
  <c r="R53" i="18" a="1"/>
  <c r="S28" i="18" a="1"/>
  <c r="D26" i="21" a="1"/>
  <c r="AG17" i="18" a="1"/>
  <c r="S61" i="21" a="1"/>
  <c r="L10" i="18" a="1"/>
  <c r="AU66" i="18" a="1"/>
  <c r="K14" i="21" a="1"/>
  <c r="E36" i="21" a="1"/>
  <c r="Y48" i="21" a="1"/>
  <c r="BO19" i="21" a="1"/>
  <c r="AM63" i="18" a="1"/>
  <c r="K22" i="18" a="1"/>
  <c r="AF36" i="18" a="1"/>
  <c r="S66" i="18" a="1"/>
  <c r="E19" i="21" a="1"/>
  <c r="S17" i="18" a="1"/>
  <c r="AG66" i="21" a="1"/>
  <c r="K40" i="21" a="1"/>
  <c r="BI77" i="21" a="1"/>
  <c r="AF43" i="21" a="1"/>
  <c r="AU50" i="18" a="1"/>
  <c r="AT16" i="18" a="1"/>
  <c r="K21" i="18" a="1"/>
  <c r="L42" i="21" a="1"/>
  <c r="S10" i="21" a="1"/>
  <c r="AT18" i="18" a="1"/>
  <c r="E12" i="18" a="1"/>
  <c r="BP62" i="21" a="1"/>
  <c r="E36" i="18" a="1"/>
  <c r="D67" i="21" a="1"/>
  <c r="AF33" i="21" a="1"/>
  <c r="BP34" i="21" a="1"/>
  <c r="AU57" i="21" a="1"/>
  <c r="K37" i="18" a="1"/>
  <c r="K13" i="21" a="1"/>
  <c r="BO67" i="18" a="1"/>
  <c r="S46" i="18" a="1"/>
  <c r="D75" i="18" a="1"/>
  <c r="D77" i="18" a="1"/>
  <c r="R32" i="18" a="1"/>
  <c r="AT60" i="21" a="1"/>
  <c r="BP39" i="21" a="1"/>
  <c r="E17" i="21" a="1"/>
  <c r="AF49" i="21" a="1"/>
  <c r="BA29" i="18" a="1"/>
  <c r="Y39" i="21" a="1"/>
  <c r="AF38" i="21" a="1"/>
  <c r="AF10" i="21" a="1"/>
  <c r="Z75" i="18" a="1"/>
  <c r="AT5" i="21" a="1"/>
  <c r="R9" i="21" a="1"/>
  <c r="D25" i="18" a="1"/>
  <c r="AT61" i="18" a="1"/>
  <c r="BH57" i="18" a="1"/>
  <c r="BI76" i="18" a="1"/>
  <c r="S30" i="21" a="1"/>
  <c r="AM8" i="21" a="1"/>
  <c r="K39" i="21" a="1"/>
  <c r="AT23" i="21" a="1"/>
  <c r="Y31" i="21" a="1"/>
  <c r="D58" i="21" a="1"/>
  <c r="BP59" i="21" a="1"/>
  <c r="AM71" i="21" a="1"/>
  <c r="BB46" i="18" a="1"/>
  <c r="AF68" i="21" a="1"/>
  <c r="BH13" i="18" a="1"/>
  <c r="BA9" i="21" a="1"/>
  <c r="AM36" i="21" a="1"/>
  <c r="BA31" i="18" a="1"/>
  <c r="AN59" i="18" a="1"/>
  <c r="E63" i="21" a="1"/>
  <c r="BP35" i="21" a="1"/>
  <c r="BA39" i="21" a="1"/>
  <c r="D61" i="21" a="1"/>
  <c r="Y18" i="18" a="1"/>
  <c r="AU70" i="18" a="1"/>
  <c r="Z27" i="21" a="1"/>
  <c r="BB21" i="18" a="1"/>
  <c r="Y40" i="18" a="1"/>
  <c r="AM47" i="18" a="1"/>
  <c r="AN67" i="18" a="1"/>
  <c r="BB49" i="18" a="1"/>
  <c r="L47" i="21" a="1"/>
  <c r="R26" i="21" a="1"/>
  <c r="AG42" i="21" a="1"/>
  <c r="BH55" i="18" a="1"/>
  <c r="BO57" i="21" a="1"/>
  <c r="L60" i="18" a="1"/>
  <c r="Y64" i="21" a="1"/>
  <c r="K12" i="18" a="1"/>
  <c r="BI13" i="18" a="1"/>
  <c r="E64" i="18" a="1"/>
  <c r="BH47" i="21" a="1"/>
  <c r="BA42" i="21" a="1"/>
  <c r="AM73" i="18" a="1"/>
  <c r="AU60" i="21" a="1"/>
  <c r="S52" i="18" a="1"/>
  <c r="S36" i="18" a="1"/>
  <c r="R46" i="21" a="1"/>
  <c r="BO5" i="18" a="1"/>
  <c r="Y9" i="21" a="1"/>
  <c r="Z65" i="21" a="1"/>
  <c r="D27" i="18" a="1"/>
  <c r="BO55" i="18" a="1"/>
  <c r="K48" i="21" a="1"/>
  <c r="L54" i="21" a="1"/>
  <c r="D25" i="21" a="1"/>
  <c r="AG76" i="18" a="1"/>
  <c r="BI7" i="18" a="1"/>
  <c r="K24" i="21" a="1"/>
  <c r="BA59" i="21" a="1"/>
  <c r="D53" i="21" a="1"/>
  <c r="AU23" i="21" a="1"/>
  <c r="BI53" i="18" a="1"/>
  <c r="R15" i="18" a="1"/>
  <c r="AG6" i="21" a="1"/>
  <c r="AT8" i="18" a="1"/>
  <c r="BO6" i="18" a="1"/>
  <c r="BA46" i="18" a="1"/>
  <c r="E60" i="21" a="1"/>
  <c r="AF20" i="18" a="1"/>
  <c r="Z35" i="18" a="1"/>
  <c r="E51" i="21" a="1"/>
  <c r="AF38" i="18" a="1"/>
  <c r="BA58" i="21" a="1"/>
  <c r="AF23" i="21" a="1"/>
  <c r="AM44" i="18" a="1"/>
  <c r="BA52" i="18" a="1"/>
  <c r="AU9" i="21" a="1"/>
  <c r="BH66" i="18" a="1"/>
  <c r="AU40" i="18" a="1"/>
  <c r="L13" i="21" a="1"/>
  <c r="AF57" i="21" a="1"/>
  <c r="AG22" i="18" a="1"/>
  <c r="L63" i="21" a="1"/>
  <c r="S40" i="21" a="1"/>
  <c r="AT62" i="18" a="1"/>
  <c r="D61" i="18" a="1"/>
  <c r="BH36" i="18" a="1"/>
  <c r="BB65" i="21" a="1"/>
  <c r="BI72" i="21" a="1"/>
  <c r="BH9" i="18" a="1"/>
  <c r="K61" i="21" a="1"/>
  <c r="BO54" i="18" a="1"/>
  <c r="AF48" i="21" a="1"/>
  <c r="BA69" i="18" a="1"/>
  <c r="R6" i="21" a="1"/>
  <c r="S49" i="21" a="1"/>
  <c r="BI59" i="21" a="1"/>
  <c r="AF24" i="18" a="1"/>
  <c r="AM43" i="18" a="1"/>
  <c r="L9" i="18" a="1"/>
  <c r="BI58" i="18" a="1"/>
  <c r="AN54" i="18" a="1"/>
  <c r="D11" i="18" a="1"/>
  <c r="E32" i="18" a="1"/>
  <c r="S70" i="21" a="1"/>
  <c r="BH10" i="21" a="1"/>
  <c r="D13" i="18" a="1"/>
  <c r="BP64" i="18" a="1"/>
  <c r="BB71" i="18" a="1"/>
  <c r="BA61" i="21" a="1"/>
  <c r="S13" i="21" a="1"/>
  <c r="AG27" i="21" a="1"/>
  <c r="AU61" i="21" a="1"/>
  <c r="BP53" i="18" a="1"/>
  <c r="S6" i="18" a="1"/>
  <c r="L34" i="18" a="1"/>
  <c r="E13" i="21" a="1"/>
  <c r="BP70" i="18" a="1"/>
  <c r="AT50" i="21" a="1"/>
  <c r="BH73" i="18" a="1"/>
  <c r="D57" i="18" a="1"/>
  <c r="AU56" i="21" a="1"/>
  <c r="K38" i="18" a="1"/>
  <c r="E72" i="21" a="1"/>
  <c r="AF47" i="21" a="1"/>
  <c r="L24" i="18" a="1"/>
  <c r="BB75" i="21" a="1"/>
  <c r="AM74" i="18" a="1"/>
  <c r="K55" i="21" a="1"/>
  <c r="K27" i="18" a="1"/>
  <c r="BI53" i="21" a="1"/>
  <c r="BB48" i="21" a="1"/>
  <c r="Y30" i="21" a="1"/>
  <c r="AG65" i="21" a="1"/>
  <c r="Y55" i="18" a="1"/>
  <c r="AG35" i="18" a="1"/>
  <c r="BB35" i="18" a="1"/>
  <c r="BB21" i="21" a="1"/>
  <c r="D46" i="21" a="1"/>
  <c r="Z39" i="18" a="1"/>
  <c r="R49" i="21" a="1"/>
  <c r="BP68" i="18" a="1"/>
  <c r="BO13" i="21" a="1"/>
  <c r="BA31" i="21" a="1"/>
  <c r="R24" i="18" a="1"/>
  <c r="L30" i="18" a="1"/>
  <c r="K66" i="21" a="1"/>
  <c r="AT51" i="18" a="1"/>
  <c r="BH18" i="18" a="1"/>
  <c r="R12" i="18" a="1"/>
  <c r="AM34" i="18" a="1"/>
  <c r="K61" i="18" a="1"/>
  <c r="S60" i="21" a="1"/>
  <c r="S34" i="18" a="1"/>
  <c r="BH47" i="18" a="1"/>
  <c r="AM50" i="21" a="1"/>
  <c r="BO28" i="18" a="1"/>
  <c r="BH14" i="18" a="1"/>
  <c r="BI66" i="21" a="1"/>
  <c r="BI58" i="21" a="1"/>
  <c r="AG31" i="21" a="1"/>
  <c r="BO74" i="21" a="1"/>
  <c r="BO18" i="21" a="1"/>
  <c r="BP48" i="21" a="1"/>
  <c r="BB33" i="21" a="1"/>
  <c r="Z40" i="21" a="1"/>
  <c r="BH21" i="21" a="1"/>
  <c r="AU59" i="18" a="1"/>
  <c r="BP19" i="18" a="1"/>
  <c r="AG69" i="21" a="1"/>
  <c r="BO58" i="18" a="1"/>
  <c r="K5" i="21" a="1"/>
  <c r="BI41" i="18" a="1"/>
  <c r="AU15" i="18" a="1"/>
  <c r="Y61" i="18" a="1"/>
  <c r="BI19" i="18" a="1"/>
  <c r="AN47" i="21" a="1"/>
  <c r="BB68" i="18" a="1"/>
  <c r="AF25" i="18" a="1"/>
  <c r="AT9" i="18" a="1"/>
  <c r="BP20" i="18" a="1"/>
  <c r="BO15" i="18" a="1"/>
  <c r="S6" i="21" a="1"/>
  <c r="AG59" i="18" a="1"/>
  <c r="BH41" i="21" a="1"/>
  <c r="K62" i="18" a="1"/>
  <c r="E71" i="18" a="1"/>
  <c r="AG47" i="21" a="1"/>
  <c r="AG17" i="21" a="1"/>
  <c r="BH74" i="21" a="1"/>
  <c r="AM59" i="18" a="1"/>
  <c r="BH44" i="21" a="1"/>
  <c r="Y31" i="18" a="1"/>
  <c r="AU15" i="21" a="1"/>
  <c r="BA8" i="21" a="1"/>
  <c r="BO7" i="21" a="1"/>
  <c r="R65" i="21" a="1"/>
  <c r="AT18" i="21" a="1"/>
  <c r="AN53" i="18" a="1"/>
  <c r="AT21" i="21" a="1"/>
  <c r="AF49" i="18" a="1"/>
  <c r="BH22" i="21" a="1"/>
  <c r="BH5" i="18" a="1"/>
  <c r="BA9" i="18" a="1"/>
  <c r="Y20" i="18" a="1"/>
  <c r="E62" i="21" a="1"/>
  <c r="R48" i="18" a="1"/>
  <c r="AM32" i="18" a="1"/>
  <c r="E47" i="21" a="1"/>
  <c r="BH24" i="21" a="1"/>
  <c r="D40" i="21" a="1"/>
  <c r="R19" i="21" a="1"/>
  <c r="AM77" i="21" a="1"/>
  <c r="R73" i="18" a="1"/>
  <c r="AU77" i="18" a="1"/>
  <c r="AU45" i="21" a="1"/>
  <c r="L64" i="18" a="1"/>
  <c r="Y68" i="21" a="1"/>
  <c r="AG42" i="18" a="1"/>
  <c r="BO8" i="21" a="1"/>
  <c r="AT27" i="18" a="1"/>
  <c r="AF39" i="21" a="1"/>
  <c r="BB50" i="21" a="1"/>
  <c r="AT38" i="21" a="1"/>
  <c r="Z46" i="21" a="1"/>
  <c r="BH29" i="18" a="1"/>
  <c r="AG48" i="18" a="1"/>
  <c r="Y21" i="18" a="1"/>
  <c r="K51" i="21" a="1"/>
  <c r="BP57" i="21" a="1"/>
  <c r="R43" i="21" a="1"/>
  <c r="K31" i="18" a="1"/>
  <c r="S43" i="18" a="1"/>
  <c r="AN65" i="21" a="1"/>
  <c r="BH69" i="18" a="1"/>
  <c r="K34" i="18" a="1"/>
  <c r="Y54" i="21" a="1"/>
  <c r="AT41" i="21" a="1"/>
  <c r="R13" i="18" a="1"/>
  <c r="K60" i="18" a="1"/>
  <c r="AG16" i="21" a="1"/>
  <c r="BH30" i="18" a="1"/>
  <c r="S46" i="21" a="1"/>
  <c r="AN67" i="21" a="1"/>
  <c r="AF44" i="18" a="1"/>
  <c r="AU32" i="18" a="1"/>
  <c r="R36" i="21" a="1"/>
  <c r="AF8" i="21" a="1"/>
  <c r="AN47" i="18" a="1"/>
  <c r="E18" i="18" a="1"/>
  <c r="L11" i="21" a="1"/>
  <c r="BH22" i="18" a="1"/>
  <c r="BB24" i="18" a="1"/>
  <c r="BI46" i="21" a="1"/>
  <c r="K11" i="21" a="1"/>
  <c r="R19" i="18" a="1"/>
  <c r="AM73" i="21" a="1"/>
  <c r="K25" i="18" a="1"/>
  <c r="K5" i="18" a="1"/>
  <c r="BP18" i="18" a="1"/>
  <c r="R40" i="21" a="1"/>
  <c r="Y32" i="21" a="1"/>
  <c r="S74" i="18" a="1"/>
  <c r="BB32" i="21" a="1"/>
  <c r="AT40" i="18" a="1"/>
  <c r="BI7" i="21" a="1"/>
  <c r="K57" i="18" a="1"/>
  <c r="R14" i="18" a="1"/>
  <c r="BO11" i="21" a="1"/>
  <c r="AT67" i="21" a="1"/>
  <c r="D29" i="21" a="1"/>
  <c r="AF27" i="21" a="1"/>
  <c r="S5" i="18" a="1"/>
  <c r="BO23" i="21" a="1"/>
  <c r="E39" i="18" a="1"/>
  <c r="BP51" i="18" a="1"/>
  <c r="E51" i="18" a="1"/>
  <c r="BO59" i="21" a="1"/>
  <c r="AF12" i="21" a="1"/>
  <c r="E61" i="18" a="1"/>
  <c r="AF51" i="21" a="1"/>
  <c r="BP34" i="18" a="1"/>
  <c r="AU25" i="21" a="1"/>
  <c r="BA70" i="18" a="1"/>
  <c r="AU39" i="21" a="1"/>
  <c r="BO58" i="21" a="1"/>
  <c r="AT48" i="21" a="1"/>
  <c r="BB43" i="21" a="1"/>
  <c r="AF70" i="21" a="1"/>
  <c r="AT36" i="18" a="1"/>
  <c r="BI13" i="21" a="1"/>
  <c r="AU52" i="18" a="1"/>
  <c r="BH73" i="21" a="1"/>
  <c r="S64" i="21" a="1"/>
  <c r="BH54" i="18" a="1"/>
  <c r="R63" i="18" a="1"/>
  <c r="AU53" i="21" a="1"/>
  <c r="BB68" i="21" a="1"/>
  <c r="BP23" i="18" a="1"/>
  <c r="AF43" i="18" a="1"/>
  <c r="Z55" i="18" a="1"/>
  <c r="AF40" i="21" a="1"/>
  <c r="K64" i="21" a="1"/>
  <c r="D38" i="18" a="1"/>
  <c r="Y11" i="21" a="1"/>
  <c r="S8" i="18" a="1"/>
  <c r="R22" i="21" a="1"/>
  <c r="AN42" i="18" a="1"/>
  <c r="Z43" i="18" a="1"/>
  <c r="BI45" i="18" a="1"/>
  <c r="Y7" i="21" a="1"/>
  <c r="R33" i="18" a="1"/>
  <c r="BA74" i="21" a="1"/>
  <c r="AM31" i="18" a="1"/>
  <c r="AF30" i="18" a="1"/>
  <c r="AM55" i="21" a="1"/>
  <c r="AG5" i="18" a="1"/>
  <c r="Z42" i="21" a="1"/>
  <c r="AM68" i="21" a="1"/>
  <c r="AN21" i="18" a="1"/>
  <c r="R34" i="21" a="1"/>
  <c r="AU37" i="18" a="1"/>
  <c r="Y35" i="18" a="1"/>
  <c r="L56" i="18" a="1"/>
  <c r="K7" i="21" a="1"/>
  <c r="AT38" i="18" a="1"/>
  <c r="AU38" i="21" a="1"/>
  <c r="R10" i="18" a="1"/>
  <c r="BA12" i="21" a="1"/>
  <c r="R69" i="18" a="1"/>
  <c r="AM67" i="21" a="1"/>
  <c r="AN37" i="18" a="1"/>
  <c r="AF9" i="21" a="1"/>
  <c r="S31" i="18" a="1"/>
  <c r="K43" i="21" a="1"/>
  <c r="AF54" i="21" a="1"/>
  <c r="Z34" i="18" a="1"/>
  <c r="AU45" i="18" a="1"/>
  <c r="BP32" i="21" a="1"/>
  <c r="D9" i="18" a="1"/>
  <c r="R40" i="18" a="1"/>
  <c r="AM58" i="18" a="1"/>
  <c r="AT73" i="18" a="1"/>
  <c r="R56" i="21" a="1"/>
  <c r="Z44" i="21" a="1"/>
  <c r="D16" i="18" a="1"/>
  <c r="AN63" i="18" a="1"/>
  <c r="AT49" i="18" a="1"/>
  <c r="AF34" i="21" a="1"/>
  <c r="S48" i="18" a="1"/>
  <c r="S26" i="18" a="1"/>
  <c r="BA64" i="21" a="1"/>
  <c r="S42" i="18" a="1"/>
  <c r="BO12" i="18" a="1"/>
  <c r="Y12" i="18" a="1"/>
  <c r="BP31" i="18" a="1"/>
  <c r="AT17" i="21" a="1"/>
  <c r="D70" i="18" a="1"/>
  <c r="BI31" i="21" a="1"/>
  <c r="AN53" i="21" a="1"/>
  <c r="BB6" i="18" a="1"/>
  <c r="L23" i="18" a="1"/>
  <c r="BH70" i="18" a="1"/>
  <c r="Y71" i="18" a="1"/>
  <c r="Z28" i="18" a="1"/>
  <c r="D39" i="21" a="1"/>
  <c r="AG14" i="18" a="1"/>
  <c r="BO68" i="18" a="1"/>
  <c r="E73" i="21" a="1"/>
  <c r="L49" i="21" a="1"/>
  <c r="BA33" i="21" a="1"/>
  <c r="Y14" i="21" a="1"/>
  <c r="AG8" i="18" a="1"/>
  <c r="K16" i="18" a="1"/>
  <c r="S69" i="18" a="1"/>
  <c r="AU24" i="18" a="1"/>
  <c r="AG21" i="21" a="1"/>
  <c r="Z25" i="21" a="1"/>
  <c r="AM64" i="21" a="1"/>
  <c r="AT54" i="21" a="1"/>
  <c r="S40" i="18" a="1"/>
  <c r="S57" i="18" a="1"/>
  <c r="BA73" i="21" a="1"/>
  <c r="BO65" i="21" a="1"/>
  <c r="Z10" i="18" a="1"/>
  <c r="BP5" i="21" a="1"/>
  <c r="BI68" i="21" a="1"/>
  <c r="BP22" i="18" a="1"/>
  <c r="BH40" i="18" a="1"/>
  <c r="AN37" i="21" a="1"/>
  <c r="AN58" i="18" a="1"/>
  <c r="BO54" i="21" a="1"/>
  <c r="BA44" i="21" a="1"/>
  <c r="L21" i="18" a="1"/>
  <c r="AM49" i="21" a="1"/>
  <c r="K72" i="21" a="1"/>
  <c r="D53" i="18" a="1"/>
  <c r="BA25" i="18" a="1"/>
  <c r="Z38" i="18" a="1"/>
  <c r="D52" i="21" a="1"/>
  <c r="Y13" i="21" a="1"/>
  <c r="AT11" i="21" a="1"/>
  <c r="AU48" i="21" a="1"/>
  <c r="L25" i="18" a="1"/>
  <c r="BA40" i="18" a="1"/>
  <c r="AT42" i="21" a="1"/>
  <c r="AM42" i="18" a="1"/>
  <c r="AN56" i="18" a="1"/>
  <c r="Y66" i="21" a="1"/>
  <c r="AM45" i="18" a="1"/>
  <c r="AM17" i="18" a="1"/>
  <c r="L29" i="21" a="1"/>
  <c r="BI48" i="18" a="1"/>
  <c r="BI28" i="18" a="1"/>
  <c r="AG39" i="18" a="1"/>
  <c r="AG75" i="21" a="1"/>
  <c r="D70" i="21" a="1"/>
  <c r="E58" i="21" a="1"/>
  <c r="Z70" i="21" a="1"/>
  <c r="BH54" i="21" a="1"/>
  <c r="AT39" i="18" a="1"/>
  <c r="Y53" i="21" a="1"/>
  <c r="BB14" i="21" a="1"/>
  <c r="AF66" i="18" a="1"/>
  <c r="AM45" i="21" a="1"/>
  <c r="Y18" i="21" a="1"/>
  <c r="AU23" i="18" a="1"/>
  <c r="AT56" i="21" a="1"/>
  <c r="BO48" i="21" a="1"/>
  <c r="AG38" i="18" a="1"/>
  <c r="AU14" i="21" a="1"/>
  <c r="BO67" i="21" a="1"/>
  <c r="BO10" i="21" a="1"/>
  <c r="K30" i="21" a="1"/>
  <c r="AM27" i="18" a="1"/>
  <c r="BO10" i="18" a="1"/>
  <c r="Y9" i="18" a="1"/>
  <c r="BA60" i="21" a="1"/>
  <c r="AF30" i="21" a="1"/>
  <c r="BA40" i="21" a="1"/>
  <c r="AN57" i="18" a="1"/>
  <c r="D40" i="18" a="1"/>
  <c r="E70" i="21" a="1"/>
  <c r="BI52" i="21" a="1"/>
  <c r="AT57" i="18" a="1"/>
  <c r="AU6" i="21" a="1"/>
  <c r="BI39" i="18" a="1"/>
  <c r="AU9" i="18" a="1"/>
  <c r="R9" i="18" a="1"/>
  <c r="AG72" i="18" a="1"/>
  <c r="Y63" i="18" a="1"/>
  <c r="AT58" i="21" a="1"/>
  <c r="R52" i="21" a="1"/>
  <c r="BI32" i="18" a="1"/>
  <c r="D16" i="21" a="1"/>
  <c r="BO33" i="18" a="1"/>
  <c r="D72" i="18" a="1"/>
  <c r="AG55" i="21" a="1"/>
  <c r="AT77" i="21" a="1"/>
  <c r="E17" i="18" a="1"/>
  <c r="L76" i="18" a="1"/>
  <c r="Y20" i="21" a="1"/>
  <c r="BB62" i="18" a="1"/>
  <c r="BH68" i="18" a="1"/>
  <c r="K38" i="21" a="1"/>
  <c r="L57" i="21" a="1"/>
  <c r="L27" i="18" a="1"/>
  <c r="S28" i="21" a="1"/>
  <c r="BB31" i="21" a="1"/>
  <c r="E7" i="21" a="1"/>
  <c r="D30" i="18" a="1"/>
  <c r="Z26" i="21" a="1"/>
  <c r="AU65" i="21" a="1"/>
  <c r="Z47" i="18" a="1"/>
  <c r="BA7" i="21" a="1"/>
  <c r="K71" i="21" a="1"/>
  <c r="S12" i="21" a="1"/>
  <c r="BB55" i="21" a="1"/>
  <c r="AN31" i="18" a="1"/>
  <c r="E14" i="21" a="1"/>
  <c r="AG23" i="18" a="1"/>
  <c r="BI39" i="21" a="1"/>
  <c r="D57" i="21" a="1"/>
  <c r="D49" i="18" a="1"/>
  <c r="BH76" i="21" a="1"/>
  <c r="BA72" i="18" a="1"/>
  <c r="BI11" i="18" a="1"/>
  <c r="AN34" i="18" a="1"/>
  <c r="R53" i="21" a="1"/>
  <c r="AU43" i="21" a="1"/>
  <c r="BO19" i="18" a="1"/>
  <c r="AM53" i="18" a="1"/>
  <c r="D24" i="21" a="1"/>
  <c r="AM38" i="18" a="1"/>
  <c r="AU61" i="18" a="1"/>
  <c r="BO77" i="21" a="1"/>
  <c r="R44" i="21" a="1"/>
  <c r="BH19" i="18" a="1"/>
  <c r="K25" i="21" a="1"/>
  <c r="BH51" i="21" a="1"/>
  <c r="Z20" i="21" a="1"/>
  <c r="Y59" i="21" a="1"/>
  <c r="AU25" i="18" a="1"/>
  <c r="D28" i="21" a="1"/>
  <c r="AN55" i="18" a="1"/>
  <c r="AG52" i="21" a="1"/>
  <c r="L5" i="18" a="1"/>
  <c r="Z9" i="18" a="1"/>
  <c r="S56" i="21" a="1"/>
  <c r="R71" i="21" a="1"/>
  <c r="K29" i="18" a="1"/>
  <c r="Z71" i="18" a="1"/>
  <c r="L59" i="21" a="1"/>
  <c r="AT12" i="18" a="1"/>
  <c r="K64" i="18" a="1"/>
  <c r="L70" i="18" a="1"/>
  <c r="AT41" i="18" a="1"/>
  <c r="Y19" i="18" a="1"/>
  <c r="BP69" i="18" a="1"/>
  <c r="Y63" i="21" a="1"/>
  <c r="R13" i="21" a="1"/>
  <c r="AM76" i="21" a="1"/>
  <c r="AM66" i="21" a="1"/>
  <c r="AF46" i="21" a="1"/>
  <c r="S20" i="18" a="1"/>
  <c r="AN73" i="21" a="1"/>
  <c r="BP49" i="21" a="1"/>
  <c r="AU72" i="18" a="1"/>
  <c r="S27" i="18" a="1"/>
  <c r="AT15" i="21" a="1"/>
  <c r="Y15" i="21" a="1"/>
  <c r="BP68" i="21" a="1"/>
  <c r="R77" i="18" a="1"/>
  <c r="AU33" i="21" a="1"/>
  <c r="D68" i="18" a="1"/>
  <c r="AN74" i="18" a="1"/>
  <c r="BH63" i="18" a="1"/>
  <c r="AU46" i="21" a="1"/>
  <c r="S37" i="18" a="1"/>
  <c r="R54" i="18" a="1"/>
  <c r="Z73" i="21" a="1"/>
  <c r="BO35" i="21" a="1"/>
  <c r="E52" i="21" a="1"/>
  <c r="AT74" i="21" a="1"/>
  <c r="BI67" i="21" a="1"/>
  <c r="R11" i="21" a="1"/>
  <c r="K19" i="18" a="1"/>
  <c r="AT44" i="18" a="1"/>
  <c r="BP10" i="21" a="1"/>
  <c r="L29" i="18" a="1"/>
  <c r="AN46" i="21" a="1"/>
  <c r="D77" i="21" a="1"/>
  <c r="K45" i="21" a="1"/>
  <c r="R21" i="21" a="1"/>
  <c r="BP41" i="18" a="1"/>
  <c r="S10" i="18" a="1"/>
  <c r="AT63" i="21" a="1"/>
  <c r="AF75" i="18" a="1"/>
  <c r="D36" i="21" a="1"/>
  <c r="E23" i="18" a="1"/>
  <c r="AG45" i="21" a="1"/>
  <c r="BA23" i="21" a="1"/>
  <c r="AN24" i="18" a="1"/>
  <c r="S29" i="18" a="1"/>
  <c r="BB53" i="21" a="1"/>
  <c r="BB34" i="18" a="1"/>
  <c r="BA67" i="21" a="1"/>
  <c r="BA28" i="21" a="1"/>
  <c r="AT11" i="18" a="1"/>
  <c r="AN77" i="18" a="1"/>
  <c r="S8" i="21" a="1"/>
  <c r="E65" i="21" a="1"/>
  <c r="BO6" i="21" a="1"/>
  <c r="K9" i="21" a="1"/>
  <c r="L44" i="18" a="1"/>
  <c r="BP6" i="21" a="1"/>
  <c r="BH11" i="18" a="1"/>
  <c r="D19" i="18" a="1"/>
  <c r="BA22" i="21" a="1"/>
  <c r="BP74" i="21" a="1"/>
  <c r="BI22" i="18" a="1"/>
  <c r="BH61" i="18" a="1"/>
  <c r="AF15" i="18" a="1"/>
  <c r="BP63" i="21" a="1"/>
  <c r="BA51" i="18" a="1"/>
  <c r="R39" i="18" a="1"/>
  <c r="BI51" i="18" a="1"/>
  <c r="AF51" i="18" a="1"/>
  <c r="S73" i="21" a="1"/>
  <c r="BB31" i="18" a="1"/>
  <c r="AG26" i="18" a="1"/>
  <c r="K46" i="18" a="1"/>
  <c r="AN66" i="18" a="1"/>
  <c r="BB26" i="18" a="1"/>
  <c r="Z41" i="18" a="1"/>
  <c r="BP43" i="18" a="1"/>
  <c r="D18" i="21" a="1"/>
  <c r="D72" i="21" a="1"/>
  <c r="AF71" i="18" a="1"/>
  <c r="Z56" i="21" a="1"/>
  <c r="AU29" i="18" a="1"/>
  <c r="Y5" i="18" a="1"/>
  <c r="AT54" i="18" a="1"/>
  <c r="BI29" i="18" a="1"/>
  <c r="L45" i="18" a="1"/>
  <c r="L68" i="21" a="1"/>
  <c r="S35" i="21" a="1"/>
  <c r="Z61" i="21" a="1"/>
  <c r="AF53" i="21" a="1"/>
  <c r="E21" i="21" a="1"/>
  <c r="Y59" i="18" a="1"/>
  <c r="BI12" i="18" a="1"/>
  <c r="BP30" i="18" a="1"/>
  <c r="AF50" i="21" a="1"/>
  <c r="BA65" i="21" a="1"/>
  <c r="BP7" i="18" a="1"/>
  <c r="BI45" i="21" a="1"/>
  <c r="AF12" i="18" a="1"/>
  <c r="BO72" i="21" a="1"/>
  <c r="AG24" i="21" a="1"/>
  <c r="E68" i="18" a="1"/>
  <c r="E8" i="18" a="1"/>
  <c r="BO62" i="21" a="1"/>
  <c r="AN41" i="21" a="1"/>
  <c r="D55" i="18" a="1"/>
  <c r="AF58" i="18" a="1"/>
  <c r="BO73" i="21" a="1"/>
  <c r="AG71" i="18" a="1"/>
  <c r="Z29" i="18" a="1"/>
  <c r="S19" i="18" a="1"/>
  <c r="BH33" i="21" a="1"/>
  <c r="AN9" i="21" a="1"/>
  <c r="AM54" i="18" a="1"/>
  <c r="AG32" i="18" a="1"/>
  <c r="Y21" i="21" a="1"/>
  <c r="Z56" i="18" a="1"/>
  <c r="BB77" i="21" a="1"/>
  <c r="R38" i="21" a="1"/>
  <c r="AF56" i="21" a="1"/>
  <c r="BO74" i="18" a="1"/>
  <c r="BA77" i="18" a="1"/>
  <c r="BI40" i="18" a="1"/>
  <c r="L67" i="21" a="1"/>
  <c r="BA59" i="18" a="1"/>
  <c r="Y62" i="21" a="1"/>
  <c r="S16" i="21" a="1"/>
  <c r="Z62" i="18" a="1"/>
  <c r="E58" i="18" a="1"/>
  <c r="AM33" i="21" a="1"/>
  <c r="R69" i="21" a="1"/>
  <c r="BI34" i="18" a="1"/>
  <c r="Z23" i="18" a="1"/>
  <c r="BO31" i="21" a="1"/>
  <c r="AM28" i="18" a="1"/>
  <c r="R49" i="18" a="1"/>
  <c r="BH64" i="18" a="1"/>
  <c r="AF9" i="18" a="1"/>
  <c r="BP11" i="18" a="1"/>
  <c r="BO32" i="18" a="1"/>
  <c r="BB74" i="18" a="1"/>
  <c r="BH8" i="18" a="1"/>
  <c r="AG19" i="18" a="1"/>
  <c r="BH5" i="21" a="1"/>
  <c r="BA56" i="18" a="1"/>
  <c r="BP42" i="18" a="1"/>
  <c r="AF18" i="18" a="1"/>
  <c r="BP54" i="21" a="1"/>
  <c r="L76" i="21" a="1"/>
  <c r="AT26" i="18" a="1"/>
  <c r="R77" i="21" a="1"/>
  <c r="BB70" i="21" a="1"/>
  <c r="BA14" i="21" a="1"/>
  <c r="K60" i="21" a="1"/>
  <c r="Z59" i="18" a="1"/>
  <c r="BH58" i="18" a="1"/>
  <c r="L12" i="18" a="1"/>
  <c r="E34" i="21" a="1"/>
  <c r="AM28" i="21" a="1"/>
  <c r="S7" i="21" a="1"/>
  <c r="AF22" i="21" a="1"/>
  <c r="L72" i="18" a="1"/>
  <c r="AU5" i="18" a="1"/>
  <c r="S26" i="21" a="1"/>
  <c r="BP40" i="18" a="1"/>
  <c r="L46" i="21" a="1"/>
  <c r="BP24" i="18" a="1"/>
  <c r="AT62" i="21" a="1"/>
  <c r="AM68" i="18" a="1"/>
  <c r="BI8" i="21" a="1"/>
  <c r="D21" i="18" a="1"/>
  <c r="Y58" i="18" a="1"/>
  <c r="BP56" i="21" a="1"/>
  <c r="L71" i="18" a="1"/>
  <c r="Y64" i="18" a="1"/>
  <c r="D45" i="21" a="1"/>
  <c r="D5" i="21" a="1"/>
  <c r="Y16" i="18" a="1"/>
  <c r="Z16" i="18" a="1"/>
  <c r="S5" i="21" a="1"/>
  <c r="BO61" i="18" a="1"/>
  <c r="S76" i="18" a="1"/>
  <c r="AF22" i="18" a="1"/>
  <c r="E45" i="18" a="1"/>
  <c r="AU18" i="21" a="1"/>
  <c r="L18" i="21" a="1"/>
  <c r="AU5" i="21" a="1"/>
  <c r="AF36" i="21" a="1"/>
  <c r="Z67" i="21" a="1"/>
  <c r="L12" i="21" a="1"/>
  <c r="K68" i="21" a="1"/>
  <c r="AG15" i="21" a="1"/>
  <c r="Y76" i="21" a="1"/>
  <c r="R36" i="18" a="1"/>
  <c r="BH72" i="18" a="1"/>
  <c r="BB11" i="18" a="1"/>
  <c r="AG20" i="18" a="1"/>
  <c r="BI20" i="21" a="1"/>
  <c r="AM32" i="21" a="1"/>
  <c r="D19" i="21" a="1"/>
  <c r="AN41" i="18" a="1"/>
  <c r="BP14" i="18" a="1"/>
  <c r="D31" i="18" a="1"/>
  <c r="BO49" i="18" a="1"/>
  <c r="AF72" i="21" a="1"/>
  <c r="R8" i="21" a="1"/>
  <c r="R70" i="21" a="1"/>
  <c r="Y75" i="18" a="1"/>
  <c r="R63" i="21" a="1"/>
  <c r="AU26" i="18" a="1"/>
  <c r="Y69" i="18" a="1"/>
  <c r="BB10" i="18" a="1"/>
  <c r="K43" i="18" a="1"/>
  <c r="S58" i="18" a="1"/>
  <c r="BB44" i="21" a="1"/>
  <c r="AG54" i="18" a="1"/>
  <c r="BO60" i="18" a="1"/>
  <c r="Z60" i="21" a="1"/>
  <c r="AG49" i="21" a="1"/>
  <c r="BI10" i="21" a="1"/>
  <c r="E56" i="18" a="1"/>
  <c r="BP46" i="18" a="1"/>
  <c r="E54" i="21" a="1"/>
  <c r="E27" i="21" a="1"/>
  <c r="Y37" i="18" a="1"/>
  <c r="S9" i="21" a="1"/>
  <c r="D10" i="21" a="1"/>
  <c r="AN22" i="21" a="1"/>
  <c r="BA22" i="18" a="1"/>
  <c r="BB36" i="18" a="1"/>
  <c r="AN6" i="18" a="1"/>
  <c r="L64" i="21" a="1"/>
  <c r="BH57" i="21" a="1"/>
  <c r="AM20" i="18" a="1"/>
  <c r="BA6" i="21" a="1"/>
  <c r="E6" i="18" a="1"/>
  <c r="AT58" i="18" a="1"/>
  <c r="BH6" i="21" a="1"/>
  <c r="BP37" i="21" a="1"/>
  <c r="AT10" i="18" a="1"/>
  <c r="BH20" i="21" a="1"/>
  <c r="AF37" i="18" a="1"/>
  <c r="AG44" i="18" a="1"/>
  <c r="Y72" i="18" a="1"/>
  <c r="L40" i="21" a="1"/>
  <c r="AU72" i="21" a="1"/>
  <c r="AF67" i="18" a="1"/>
  <c r="BP61" i="21" a="1"/>
  <c r="Z50" i="21" a="1"/>
  <c r="S43" i="21" a="1"/>
  <c r="K9" i="18" a="1"/>
  <c r="E77" i="21" a="1"/>
  <c r="AG39" i="21" a="1"/>
  <c r="Z16" i="21" a="1"/>
  <c r="AT23" i="18" a="1"/>
  <c r="BB52" i="21" a="1"/>
  <c r="BB17" i="18" a="1"/>
  <c r="S44" i="18" a="1"/>
  <c r="D55" i="21" a="1"/>
  <c r="E59" i="18" a="1"/>
  <c r="BH72" i="21" a="1"/>
  <c r="Y43" i="21" a="1"/>
  <c r="D43" i="21" a="1"/>
  <c r="AG61" i="21" a="1"/>
  <c r="R23" i="21" a="1"/>
  <c r="AU16" i="21" a="1"/>
  <c r="BA12" i="18" a="1"/>
  <c r="S41" i="18" a="1"/>
  <c r="S60" i="18" a="1"/>
  <c r="R20" i="21" a="1"/>
  <c r="AT30" i="21" a="1"/>
  <c r="E40" i="21" a="1"/>
  <c r="AN48" i="21" a="1"/>
  <c r="S33" i="21" a="1"/>
  <c r="D14" i="18" a="1"/>
  <c r="BO7" i="18" a="1"/>
  <c r="D37" i="18" a="1"/>
  <c r="BA27" i="18" a="1"/>
  <c r="K35" i="21" a="1"/>
  <c r="Y70" i="18" a="1"/>
  <c r="D26" i="18" a="1"/>
  <c r="BB12" i="18" a="1"/>
  <c r="K76" i="21" a="1"/>
  <c r="BA27" i="21" a="1"/>
  <c r="L11" i="18" a="1"/>
  <c r="Y53" i="18" a="1"/>
  <c r="Z34" i="21" a="1"/>
  <c r="R17" i="21" a="1"/>
  <c r="AG68" i="18" a="1"/>
  <c r="AU76" i="21" a="1"/>
  <c r="D23" i="21" a="1"/>
  <c r="S29" i="21" a="1"/>
  <c r="Z30" i="21" a="1"/>
  <c r="S54" i="18" a="1"/>
  <c r="AT47" i="21" a="1"/>
  <c r="AF14" i="21" a="1"/>
  <c r="E20" i="21" a="1"/>
  <c r="Y30" i="18" a="1"/>
  <c r="AG46" i="21" a="1"/>
  <c r="AN49" i="21" a="1"/>
  <c r="L75" i="21" a="1"/>
  <c r="K22" i="21" a="1"/>
  <c r="D64" i="18" a="1"/>
  <c r="BA66" i="21" a="1"/>
  <c r="AU49" i="18" a="1"/>
  <c r="Y62" i="18" a="1"/>
  <c r="BB20" i="21" a="1"/>
  <c r="BA38" i="21" a="1"/>
  <c r="R50" i="21" a="1"/>
  <c r="BH6" i="18" a="1"/>
  <c r="AU29" i="21" a="1"/>
  <c r="D6" i="21" a="1"/>
  <c r="L7" i="21" a="1"/>
  <c r="E40" i="18" a="1"/>
  <c r="R51" i="18" a="1"/>
  <c r="AG29" i="18" a="1"/>
  <c r="AF7" i="18" a="1"/>
  <c r="R15" i="21" a="1"/>
  <c r="AU28" i="21" a="1"/>
  <c r="D65" i="18" a="1"/>
  <c r="K53" i="21" a="1"/>
  <c r="BH42" i="18" a="1"/>
  <c r="AT48" i="18" a="1"/>
  <c r="AF19" i="18" a="1"/>
  <c r="Y17" i="18" a="1"/>
  <c r="BH26" i="21" a="1"/>
  <c r="AM5" i="18" a="1"/>
  <c r="S30" i="18" a="1"/>
  <c r="AN18" i="18" a="1"/>
  <c r="AU73" i="18" a="1"/>
  <c r="AG74" i="21" a="1"/>
  <c r="Z42" i="18" a="1"/>
  <c r="Y65" i="21" a="1"/>
  <c r="BH66" i="21" a="1"/>
  <c r="E55" i="18" a="1"/>
  <c r="R57" i="18" a="1"/>
  <c r="BI32" i="21" a="1"/>
  <c r="AU8" i="21" a="1"/>
  <c r="BA33" i="18" a="1"/>
  <c r="AF33" i="18" a="1"/>
  <c r="BH34" i="18" a="1"/>
  <c r="E7" i="18" a="1"/>
  <c r="AT50" i="18" a="1"/>
  <c r="AN35" i="21" a="1"/>
  <c r="K18" i="21" a="1"/>
  <c r="BH32" i="21" a="1"/>
  <c r="BH39" i="18" a="1"/>
  <c r="BP49" i="18" a="1"/>
  <c r="Y38" i="21" a="1"/>
  <c r="BI33" i="18" a="1"/>
  <c r="BB64" i="21" a="1"/>
  <c r="Y56" i="21" a="1"/>
  <c r="Y52" i="21" a="1"/>
  <c r="L57" i="18" a="1"/>
  <c r="BO46" i="21" a="1"/>
  <c r="AM18" i="21" a="1"/>
  <c r="L37" i="18" a="1"/>
  <c r="R50" i="18" a="1"/>
  <c r="Z45" i="21" a="1"/>
  <c r="BA70" i="21" a="1"/>
  <c r="BB13" i="18" a="1"/>
  <c r="BI9" i="21" a="1"/>
  <c r="L46" i="18" a="1"/>
  <c r="BH18" i="21" a="1"/>
  <c r="BP28" i="18" a="1"/>
  <c r="AF62" i="21" a="1"/>
  <c r="E55" i="21" a="1"/>
  <c r="BO71" i="21" a="1"/>
  <c r="BI23" i="21" a="1"/>
  <c r="E37" i="18" a="1"/>
  <c r="AG47" i="18" a="1"/>
  <c r="BI36" i="21" a="1"/>
  <c r="L65" i="21" a="1"/>
  <c r="BI70" i="21" a="1"/>
  <c r="AT45" i="18" a="1"/>
  <c r="AT61" i="21" a="1"/>
  <c r="AN71" i="21" a="1"/>
  <c r="AM72" i="21" a="1"/>
  <c r="BP16" i="18" a="1"/>
  <c r="K63" i="21" a="1"/>
  <c r="D18" i="18" a="1"/>
  <c r="L62" i="21" a="1"/>
  <c r="S54" i="21" a="1"/>
  <c r="BI71" i="21" a="1"/>
  <c r="BO45" i="18" a="1"/>
  <c r="Z58" i="18" a="1"/>
  <c r="BI50" i="21" a="1"/>
  <c r="BP52" i="21" a="1"/>
  <c r="AT37" i="21" a="1"/>
  <c r="BP61" i="18" a="1"/>
  <c r="Z23" i="21" a="1"/>
  <c r="BP54" i="18" a="1"/>
  <c r="R29" i="21" a="1"/>
  <c r="AU21" i="18" a="1"/>
  <c r="E33" i="21" a="1"/>
  <c r="AU58" i="21" a="1"/>
  <c r="AM61" i="18" a="1"/>
  <c r="BP38" i="18" a="1"/>
  <c r="L77" i="21" a="1"/>
  <c r="BI47" i="21" a="1"/>
  <c r="K15" i="18" a="1"/>
  <c r="AU17" i="21" a="1"/>
  <c r="D31" i="21" a="1"/>
  <c r="BA48" i="21" a="1"/>
  <c r="S65" i="21" a="1"/>
  <c r="AN34" i="21" a="1"/>
  <c r="AN29" i="21" a="1"/>
  <c r="S51" i="21" a="1"/>
  <c r="AM75" i="18" a="1"/>
  <c r="S11" i="21" a="1"/>
  <c r="BH21" i="18" a="1"/>
  <c r="Z19" i="18" a="1"/>
  <c r="AT20" i="21" a="1"/>
  <c r="E32" i="21" a="1"/>
  <c r="BB41" i="21" a="1"/>
  <c r="BI55" i="18" a="1"/>
  <c r="D56" i="18" a="1"/>
  <c r="E15" i="18" a="1"/>
  <c r="R47" i="18" a="1"/>
  <c r="L66" i="21" a="1"/>
  <c r="AM72" i="18" a="1"/>
  <c r="D15" i="21" a="1"/>
  <c r="BI41" i="21" a="1"/>
  <c r="Z36" i="18" a="1"/>
  <c r="AF29" i="21" a="1"/>
  <c r="D10" i="18" a="1"/>
  <c r="Y57" i="18" a="1"/>
  <c r="L20" i="21" a="1"/>
  <c r="AT46" i="21" a="1"/>
  <c r="BI11" i="21" a="1"/>
  <c r="AF60" i="21" a="1"/>
  <c r="BI38" i="21" a="1"/>
  <c r="L60" i="21" a="1"/>
  <c r="D7" i="21" a="1"/>
  <c r="AT63" i="18" a="1"/>
  <c r="BB5" i="18" a="1"/>
  <c r="AM15" i="18" a="1"/>
  <c r="BO76" i="18" a="1"/>
  <c r="R35" i="18" a="1"/>
  <c r="BP65" i="18" a="1"/>
  <c r="AN50" i="18" a="1"/>
  <c r="Z19" i="21" a="1"/>
  <c r="BI63" i="18" a="1"/>
  <c r="Y13" i="18" a="1"/>
  <c r="AU63" i="18" a="1"/>
  <c r="AF19" i="21" a="1"/>
  <c r="AG44" i="21" a="1"/>
  <c r="BB59" i="21" a="1"/>
  <c r="BP71" i="21" a="1"/>
  <c r="K56" i="21" a="1"/>
  <c r="K28" i="18" a="1"/>
  <c r="S38" i="21" a="1"/>
  <c r="L69" i="18" a="1"/>
  <c r="BP26" i="21" a="1"/>
  <c r="Y66" i="18" a="1"/>
  <c r="BH76" i="18" a="1"/>
  <c r="BI24" i="18" a="1"/>
  <c r="E5" i="18" a="1"/>
  <c r="AG9" i="18" a="1"/>
  <c r="AF58" i="21" a="1"/>
  <c r="Y22" i="18" a="1"/>
  <c r="D73" i="21" a="1"/>
  <c r="S72" i="18" a="1"/>
  <c r="AU27" i="21" a="1"/>
  <c r="AG41" i="18" a="1"/>
  <c r="S18" i="21" a="1"/>
  <c r="BO42" i="21" a="1"/>
  <c r="BI52" i="18" a="1"/>
  <c r="S65" i="18" a="1"/>
  <c r="AN18" i="21" a="1"/>
  <c r="AN49" i="18" a="1"/>
  <c r="Z12" i="18" a="1"/>
  <c r="BA13" i="18" a="1"/>
  <c r="R38" i="18" a="1"/>
  <c r="K17" i="18" a="1"/>
  <c r="D59" i="21" a="1"/>
  <c r="BA14" i="18" a="1"/>
  <c r="AM70" i="18" a="1"/>
  <c r="BI20" i="18" a="1"/>
  <c r="S76" i="21" a="1"/>
  <c r="K18" i="18" a="1"/>
  <c r="S32" i="21" a="1"/>
  <c r="E59" i="21" a="1"/>
  <c r="AT53" i="18" a="1"/>
  <c r="BP55" i="21" a="1"/>
  <c r="BP60" i="21" a="1"/>
  <c r="AG59" i="21" a="1"/>
  <c r="E10" i="21" a="1"/>
  <c r="AG45" i="18" a="1"/>
  <c r="AT7" i="21" a="1"/>
  <c r="BH28" i="18" a="1"/>
  <c r="AF42" i="18" a="1"/>
  <c r="BH59" i="18" a="1"/>
  <c r="Y77" i="21" a="1"/>
  <c r="Y72" i="21" a="1"/>
  <c r="S59" i="18" a="1"/>
  <c r="Z64" i="21" a="1"/>
  <c r="AT59" i="18" a="1"/>
  <c r="BB7" i="18" a="1"/>
  <c r="BA35" i="18" a="1"/>
  <c r="AG63" i="21" a="1"/>
  <c r="AF5" i="21" a="1"/>
  <c r="BB27" i="18" a="1"/>
  <c r="Y60" i="18" a="1"/>
  <c r="AT25" i="21" a="1"/>
  <c r="BO26" i="21" a="1"/>
  <c r="AF11" i="18" a="1"/>
  <c r="BA26" i="18" a="1"/>
  <c r="AT43" i="21" a="1"/>
  <c r="AU43" i="18" a="1"/>
  <c r="AM57" i="18" a="1"/>
  <c r="BH56" i="18" a="1"/>
  <c r="R59" i="18" a="1"/>
  <c r="AT60" i="18" a="1"/>
  <c r="D76" i="21" a="1"/>
  <c r="BP57" i="18" a="1"/>
  <c r="D65" i="21" a="1"/>
  <c r="S34" i="21" a="1"/>
  <c r="D36" i="18" a="1"/>
  <c r="AT75" i="18" a="1"/>
  <c r="AG64" i="21" a="1"/>
  <c r="AF5" i="18" a="1"/>
  <c r="Y42" i="18" a="1"/>
  <c r="K16" i="21" a="1"/>
  <c r="AG26" i="21" a="1"/>
  <c r="K36" i="18" a="1"/>
  <c r="L6" i="21" a="1"/>
  <c r="AG51" i="18" a="1"/>
  <c r="L51" i="18" a="1"/>
  <c r="S41" i="21" a="1"/>
  <c r="AF61" i="18" a="1"/>
  <c r="AM17" i="21" a="1"/>
  <c r="BO71" i="18" a="1"/>
  <c r="K12" i="21" a="1"/>
  <c r="E66" i="21" a="1"/>
  <c r="AG68" i="21" a="1"/>
  <c r="L14" i="21" a="1"/>
  <c r="BB49" i="21" a="1"/>
  <c r="AF63" i="21" a="1"/>
  <c r="Y49" i="18" a="1"/>
  <c r="D62" i="21" a="1"/>
  <c r="AT70" i="21" a="1"/>
  <c r="AF60" i="18" a="1"/>
  <c r="S27" i="21" a="1"/>
  <c r="E13" i="18" a="1"/>
  <c r="AT49" i="21" a="1"/>
  <c r="AM48" i="21" a="1"/>
  <c r="BH43" i="21" a="1"/>
  <c r="AN63" i="21" a="1"/>
  <c r="BA44" i="18" a="1"/>
  <c r="Y10" i="21" a="1"/>
  <c r="K33" i="18" a="1"/>
  <c r="AT33" i="18" a="1"/>
  <c r="E46" i="18" a="1"/>
  <c r="K31" i="21" a="1"/>
  <c r="Z41" i="21" a="1"/>
  <c r="BO50" i="21" a="1"/>
  <c r="Y74" i="18" a="1"/>
  <c r="BA11" i="21" a="1"/>
  <c r="R75" i="18" a="1"/>
  <c r="Y47" i="18" a="1"/>
  <c r="AG70" i="21" a="1"/>
  <c r="E61" i="21" a="1"/>
  <c r="BP36" i="21" a="1"/>
  <c r="S74" i="21" a="1"/>
  <c r="BI17" i="21" a="1"/>
  <c r="R12" i="21" a="1"/>
  <c r="AG12" i="21" a="1"/>
  <c r="D76" i="18" a="1"/>
  <c r="AM18" i="18" a="1"/>
  <c r="AN46" i="18" a="1"/>
  <c r="R51" i="21" a="1"/>
  <c r="AG71" i="21" a="1"/>
  <c r="K39" i="18" a="1"/>
  <c r="E48" i="21" a="1"/>
  <c r="K32" i="21" a="1"/>
  <c r="L15" i="21" a="1"/>
  <c r="S36" i="21" a="1"/>
  <c r="BH34" i="21" a="1"/>
  <c r="AM67" i="18" a="1"/>
  <c r="BA20" i="18" a="1"/>
  <c r="AM37" i="21" a="1"/>
  <c r="AU67" i="18" a="1"/>
  <c r="AU62" i="21" a="1"/>
  <c r="BI65" i="18" a="1"/>
  <c r="Y25" i="18" a="1"/>
  <c r="E14" i="18" a="1"/>
  <c r="BB72" i="21" a="1"/>
  <c r="Z49" i="18" a="1"/>
  <c r="L74" i="18" a="1"/>
  <c r="AU64" i="18" a="1"/>
  <c r="BI15" i="21" a="1"/>
  <c r="AU34" i="18" a="1"/>
  <c r="R54" i="21" a="1"/>
  <c r="AN42" i="21" a="1"/>
  <c r="E9" i="18" a="1"/>
  <c r="L28" i="18" a="1"/>
  <c r="BI37" i="21" a="1"/>
  <c r="E45" i="21" a="1"/>
  <c r="AN40" i="18" a="1"/>
  <c r="AT37" i="18" a="1"/>
  <c r="BO33" i="21" a="1"/>
  <c r="Z61" i="18" a="1"/>
  <c r="BO34" i="18" a="1"/>
  <c r="AU8" i="18" a="1"/>
  <c r="AT8" i="21" a="1"/>
  <c r="AF73" i="21" a="1"/>
  <c r="AG10" i="21" a="1"/>
  <c r="L55" i="18" a="1"/>
  <c r="S7" i="18" a="1"/>
  <c r="L37" i="21" a="1"/>
  <c r="Z15" i="21" a="1"/>
  <c r="Z6" i="18" a="1"/>
  <c r="E74" i="18" a="1"/>
  <c r="BB13" i="21" a="1"/>
  <c r="S49" i="18" a="1"/>
  <c r="BP24" i="21" a="1"/>
  <c r="BH68" i="21" a="1"/>
  <c r="BO29" i="21" a="1"/>
  <c r="BI10" i="18" a="1"/>
  <c r="BP10" i="18" a="1"/>
  <c r="BB36" i="21" a="1"/>
  <c r="AF21" i="21" a="1"/>
  <c r="AF28" i="21" a="1"/>
  <c r="Y8" i="18" a="1"/>
  <c r="BA54" i="18" a="1"/>
  <c r="K59" i="21" a="1"/>
  <c r="AN70" i="21" a="1"/>
  <c r="BA43" i="18" a="1"/>
  <c r="BP47" i="18" a="1"/>
  <c r="AU75" i="18" a="1"/>
  <c r="L16" i="21" a="1"/>
  <c r="E37" i="21" a="1"/>
  <c r="AG50" i="21" a="1"/>
  <c r="BB7" i="21" a="1"/>
  <c r="BO52" i="18" a="1"/>
  <c r="S15" i="18" a="1"/>
  <c r="Z7" i="21" a="1"/>
  <c r="BI62" i="18" a="1"/>
  <c r="BB58" i="21" a="1"/>
  <c r="L43" i="18" a="1"/>
  <c r="AN14" i="21" a="1"/>
  <c r="E76" i="18" a="1"/>
  <c r="AF31" i="18" a="1"/>
  <c r="S72" i="21" a="1"/>
  <c r="AM25" i="18" a="1"/>
  <c r="BA50" i="21" a="1"/>
  <c r="BI76" i="21" a="1"/>
  <c r="AN13" i="21" a="1"/>
  <c r="Y51" i="18" a="1"/>
  <c r="AG16" i="18" a="1"/>
  <c r="AU21" i="21" a="1"/>
  <c r="E60" i="18" a="1"/>
  <c r="AM5" i="21" a="1"/>
  <c r="R41" i="18" a="1"/>
  <c r="AN52" i="18" a="1"/>
  <c r="AT68" i="21" a="1"/>
  <c r="R46" i="18" a="1"/>
  <c r="AM70" i="21" a="1"/>
  <c r="AT14" i="18" a="1"/>
  <c r="L41" i="21" a="1"/>
  <c r="AF40" i="18" a="1"/>
  <c r="S73" i="18" a="1"/>
  <c r="BI73" i="18" a="1"/>
  <c r="Y32" i="18" a="1"/>
  <c r="S68" i="21" a="1"/>
  <c r="S53" i="21" a="1"/>
  <c r="AN5" i="21" a="1"/>
  <c r="E56" i="21" a="1"/>
  <c r="AM52" i="18" a="1"/>
  <c r="BH64" i="21" a="1"/>
  <c r="D63" i="21" a="1"/>
  <c r="E33" i="18" a="1"/>
  <c r="R6" i="18" a="1"/>
  <c r="E26" i="21" a="1"/>
  <c r="AU62" i="18" a="1"/>
  <c r="AF59" i="21" a="1"/>
  <c r="BI68" i="18" a="1"/>
  <c r="BB5" i="21" a="1"/>
  <c r="BA68" i="18" a="1"/>
  <c r="BI9" i="18" a="1"/>
  <c r="BH45" i="21" a="1"/>
  <c r="BP74" i="18" a="1"/>
  <c r="Y33" i="21" a="1"/>
  <c r="BI74" i="18" a="1"/>
  <c r="BP65" i="21" a="1"/>
  <c r="Z64" i="18" a="1"/>
  <c r="AG27" i="18" a="1"/>
  <c r="AF39" i="18" a="1"/>
  <c r="AG58" i="21" a="1"/>
  <c r="BI43" i="18" a="1"/>
  <c r="BP45" i="21" a="1"/>
  <c r="BH74" i="18" a="1"/>
  <c r="Z73" i="18" a="1"/>
  <c r="BH16" i="18" a="1"/>
  <c r="AM40" i="21" a="1"/>
  <c r="BO8" i="18" a="1"/>
  <c r="BI38" i="18" a="1"/>
  <c r="BB39" i="21" a="1"/>
  <c r="AU64" i="21" a="1"/>
  <c r="Y24" i="21" a="1"/>
  <c r="BO12" i="21" a="1"/>
  <c r="BA47" i="18" a="1"/>
  <c r="D8" i="18" a="1"/>
  <c r="BI16" i="18" a="1"/>
  <c r="AM47" i="21" a="1"/>
  <c r="AT35" i="21" a="1"/>
  <c r="E31" i="21" a="1"/>
  <c r="BA25" i="21" a="1"/>
  <c r="AM36" i="18" a="1"/>
  <c r="BH77" i="21" a="1"/>
  <c r="BA65" i="18" a="1"/>
  <c r="AT55" i="21" a="1"/>
  <c r="BP21" i="21" a="1"/>
  <c r="S23" i="21" a="1"/>
  <c r="BP76" i="18" a="1"/>
  <c r="AM77" i="18" a="1"/>
  <c r="AF24" i="21" a="1"/>
  <c r="BP13" i="18" a="1"/>
  <c r="AG57" i="18" a="1"/>
  <c r="Y29" i="21" a="1"/>
  <c r="BO75" i="21" a="1"/>
  <c r="BH62" i="21" a="1"/>
  <c r="BB14" i="18" a="1"/>
  <c r="AN19" i="18" a="1"/>
  <c r="AN51" i="21" a="1"/>
  <c r="AU40" i="21" a="1"/>
  <c r="BH38" i="18" a="1"/>
  <c r="BB64" i="18" a="1"/>
  <c r="AG30" i="18" a="1"/>
  <c r="AG48" i="21" a="1"/>
  <c r="BO15" i="21" a="1"/>
  <c r="AG22" i="21" a="1"/>
  <c r="K20" i="18" a="1"/>
  <c r="R43" i="18" a="1"/>
  <c r="Z13" i="21" a="1"/>
  <c r="AN33" i="18" a="1"/>
  <c r="Y58" i="21" a="1"/>
  <c r="Y15" i="18" a="1"/>
  <c r="L39" i="21" a="1"/>
  <c r="BO37" i="21" a="1"/>
  <c r="AU18" i="18" a="1"/>
  <c r="BO41" i="18" a="1"/>
  <c r="AF16" i="21" a="1"/>
  <c r="BB72" i="18" a="1"/>
  <c r="S45" i="21" a="1"/>
  <c r="AN11" i="18" a="1"/>
  <c r="K58" i="21" a="1"/>
  <c r="AU11" i="18" a="1"/>
  <c r="R20" i="18" a="1"/>
  <c r="Z77" i="18" a="1"/>
  <c r="R8" i="18" a="1"/>
  <c r="AF57" i="18" a="1"/>
  <c r="Y34" i="21" a="1"/>
  <c r="Y36" i="21" a="1"/>
  <c r="AT28" i="18" a="1"/>
  <c r="BO40" i="21" a="1"/>
  <c r="AU42" i="18" a="1"/>
  <c r="AT59" i="21" a="1"/>
  <c r="BO23" i="18" a="1"/>
  <c r="Z66" i="21" a="1"/>
  <c r="BB29" i="21" a="1"/>
  <c r="Z37" i="18" a="1"/>
  <c r="K52" i="21" a="1"/>
  <c r="BB11" i="21" a="1"/>
  <c r="BB44" i="18" a="1"/>
  <c r="S22" i="18" a="1"/>
  <c r="R58" i="21" a="1"/>
  <c r="BP27" i="18" a="1"/>
  <c r="AT68" i="18" a="1"/>
  <c r="BP25" i="21" a="1"/>
  <c r="BH16" i="21" a="1"/>
  <c r="Y45" i="18" a="1"/>
  <c r="BA57" i="21" a="1"/>
  <c r="AM21" i="18" a="1"/>
  <c r="K53" i="18" a="1"/>
  <c r="R39" i="21" a="1"/>
  <c r="BO49" i="21" a="1"/>
  <c r="L33" i="21" a="1"/>
  <c r="AF54" i="18" a="1"/>
  <c r="BB48" i="18" a="1"/>
  <c r="AG5" i="21" a="1"/>
  <c r="K8" i="18" a="1"/>
  <c r="K57" i="21" a="1"/>
  <c r="AF6" i="18" a="1"/>
  <c r="R61" i="21" a="1"/>
  <c r="R71" i="18" a="1"/>
  <c r="AG56" i="21" a="1"/>
  <c r="BB76" i="21" a="1"/>
  <c r="AT56" i="18" a="1"/>
  <c r="Y25" i="21" a="1"/>
  <c r="D52" i="18" a="1"/>
  <c r="E9" i="21" a="1"/>
  <c r="AF29" i="18" a="1"/>
  <c r="AG24" i="18" a="1"/>
  <c r="Y41" i="21" a="1"/>
  <c r="AF45" i="18" a="1"/>
  <c r="BO25" i="21" a="1"/>
  <c r="BO22" i="18" a="1"/>
  <c r="AT19" i="21" a="1"/>
  <c r="AU55" i="21" a="1"/>
  <c r="Z37" i="21" a="1"/>
  <c r="E5" i="21" a="1"/>
  <c r="AT42" i="18" a="1"/>
  <c r="BO75" i="18" a="1"/>
  <c r="AN72" i="18" a="1"/>
  <c r="BH25" i="18" a="1"/>
  <c r="AN77" i="21" a="1"/>
  <c r="AG53" i="18" a="1"/>
  <c r="AF65" i="18" a="1"/>
  <c r="BB25" i="18" a="1"/>
  <c r="K50" i="21" a="1"/>
  <c r="BI14" i="21" a="1"/>
  <c r="AF35" i="21" a="1"/>
  <c r="Z52" i="21" a="1"/>
  <c r="Y26" i="18" a="1"/>
  <c r="K23" i="18" a="1"/>
  <c r="BO26" i="18" a="1"/>
  <c r="E30" i="21" a="1"/>
  <c r="BA7" i="18" a="1"/>
  <c r="E74" i="21" a="1"/>
  <c r="AU36" i="18" a="1"/>
  <c r="AU56" i="18" a="1"/>
  <c r="BA58" i="18" a="1"/>
  <c r="AT14" i="21" a="1"/>
  <c r="S61" i="18" a="1"/>
  <c r="BH50" i="21" a="1"/>
  <c r="AM30" i="21" a="1"/>
  <c r="AF20" i="21" a="1"/>
  <c r="Z47" i="21" a="1"/>
  <c r="K6" i="21" a="1"/>
  <c r="D66" i="21" a="1"/>
  <c r="Y23" i="21" a="1"/>
  <c r="BH62" i="18" a="1"/>
  <c r="AT34" i="21" a="1"/>
  <c r="E72" i="18" a="1"/>
  <c r="AN30" i="21" a="1"/>
  <c r="AT6" i="21" a="1"/>
  <c r="AN30" i="18" a="1"/>
  <c r="E50" i="18" a="1"/>
  <c r="BI27" i="21" a="1"/>
  <c r="AU20" i="21" a="1"/>
  <c r="AN26" i="18" a="1"/>
  <c r="Z62" i="21" a="1"/>
  <c r="E11" i="21" a="1"/>
  <c r="AG75" i="18" a="1"/>
  <c r="Z11" i="18" a="1"/>
  <c r="D74" i="21" a="1"/>
  <c r="BI69" i="18" a="1"/>
  <c r="E25" i="21" a="1"/>
  <c r="AU69" i="21" a="1"/>
  <c r="BB61" i="18" a="1"/>
  <c r="L42" i="18" a="1"/>
  <c r="E20" i="18" a="1"/>
  <c r="BB17" i="21" a="1"/>
  <c r="BB37" i="21" a="1"/>
  <c r="BB38" i="21" a="1"/>
  <c r="BP8" i="21" a="1"/>
  <c r="AF31" i="21" a="1"/>
  <c r="S33" i="18" a="1"/>
  <c r="AT51" i="21" a="1"/>
  <c r="E12" i="21" a="1"/>
  <c r="BI33" i="21" a="1"/>
  <c r="Y38" i="18" a="1"/>
  <c r="BI37" i="18" a="1"/>
  <c r="D67" i="18" a="1"/>
  <c r="Y52" i="18" a="1"/>
  <c r="BI21" i="18" a="1"/>
  <c r="BB67" i="18" a="1"/>
  <c r="AN76" i="18" a="1"/>
  <c r="BH55" i="21" a="1"/>
  <c r="L32" i="21" a="1"/>
  <c r="AN38" i="18" a="1"/>
  <c r="BH65" i="21" a="1"/>
  <c r="K46" i="21" a="1"/>
  <c r="AF67" i="21" a="1"/>
  <c r="AM23" i="21" a="1"/>
  <c r="BB75" i="18" a="1"/>
  <c r="BO55" i="21" a="1"/>
  <c r="Z28" i="21" a="1"/>
  <c r="AT13" i="18" a="1"/>
  <c r="K70" i="18" a="1"/>
  <c r="D20" i="21" a="1"/>
  <c r="S55" i="18" a="1"/>
  <c r="Y36" i="18" a="1"/>
  <c r="BP72" i="18" a="1"/>
  <c r="Y6" i="21" a="1"/>
  <c r="AU14" i="18" a="1"/>
  <c r="BB16" i="18" a="1"/>
  <c r="R18" i="21" a="1"/>
  <c r="L47" i="18" a="1"/>
  <c r="AN7" i="21" a="1"/>
  <c r="BP73" i="18" a="1"/>
  <c r="BP73" i="21" a="1"/>
  <c r="Z57" i="18" a="1"/>
  <c r="Z49" i="21" a="1"/>
  <c r="AF75" i="21" a="1"/>
  <c r="AN76" i="21" a="1"/>
  <c r="BB22" i="21" a="1"/>
  <c r="AM74" i="21" a="1"/>
  <c r="BH75" i="21" a="1"/>
  <c r="AF76" i="18" a="1"/>
  <c r="AM14" i="18" a="1"/>
  <c r="Z74" i="21" a="1"/>
  <c r="BP33" i="18" a="1"/>
  <c r="BA20" i="21" a="1"/>
  <c r="BI67" i="18" a="1"/>
  <c r="BP25" i="18" a="1"/>
  <c r="AF32" i="18" a="1"/>
  <c r="L50" i="18" a="1"/>
  <c r="R29" i="18" a="1"/>
  <c r="AG54" i="21" a="1"/>
  <c r="BI72" i="18" a="1"/>
  <c r="AG18" i="18" a="1"/>
  <c r="AG57" i="21" a="1"/>
  <c r="AU51" i="21" a="1"/>
  <c r="BH53" i="21" a="1"/>
  <c r="BH51" i="18" a="1"/>
  <c r="L26" i="18" a="1"/>
  <c r="S9" i="18" a="1"/>
  <c r="Y42" i="21" a="1"/>
  <c r="AT74" i="18" a="1"/>
  <c r="K68" i="18" a="1"/>
  <c r="BA55" i="21" a="1"/>
  <c r="AG60" i="21" a="1"/>
  <c r="L35" i="21" a="1"/>
  <c r="D5" i="18" a="1"/>
  <c r="AM37" i="18" a="1"/>
  <c r="AN70" i="18" a="1"/>
  <c r="AG40" i="18" a="1"/>
  <c r="L25" i="21" a="1"/>
  <c r="AM11" i="18" a="1"/>
  <c r="L32" i="18" a="1"/>
  <c r="Y73" i="21" a="1"/>
  <c r="BO5" i="21" a="1"/>
  <c r="R64" i="18" a="1"/>
  <c r="BI71" i="18" a="1"/>
  <c r="BP56" i="18" a="1"/>
  <c r="BH40" i="21" a="1"/>
  <c r="BP55" i="18" a="1"/>
  <c r="BH26" i="18" a="1"/>
  <c r="AF27" i="18" a="1"/>
  <c r="BB37" i="18" a="1"/>
  <c r="S68" i="18" a="1"/>
  <c r="AM20" i="21" a="1"/>
  <c r="R10" i="21" a="1"/>
  <c r="K54" i="21" a="1"/>
  <c r="AM10" i="21" a="1"/>
  <c r="BI56" i="21" a="1"/>
  <c r="D54" i="21" a="1"/>
  <c r="BP37" i="18" a="1"/>
  <c r="BI50" i="18" a="1"/>
  <c r="BP42" i="21" a="1"/>
  <c r="AU26" i="21" a="1"/>
  <c r="BP13" i="21" a="1"/>
  <c r="BH19" i="21" a="1"/>
  <c r="BA53" i="18" a="1"/>
  <c r="R35" i="21" a="1"/>
  <c r="AF8" i="18" a="1"/>
  <c r="D38" i="21" a="1"/>
  <c r="BB62" i="21" a="1"/>
  <c r="BP47" i="21" a="1"/>
  <c r="AG73" i="18" a="1"/>
  <c r="BA34" i="18" a="1"/>
  <c r="BI23" i="18" a="1"/>
  <c r="E38" i="21" a="1"/>
  <c r="BH33" i="18" a="1"/>
  <c r="BI8" i="18" a="1"/>
  <c r="AG6" i="18" a="1"/>
  <c r="BI35" i="18" a="1"/>
  <c r="AG63" i="18" a="1"/>
  <c r="BH45" i="18" a="1"/>
  <c r="K55" i="18" a="1"/>
  <c r="S75" i="21" a="1"/>
  <c r="E42" i="18" a="1"/>
  <c r="BI60" i="21" a="1"/>
  <c r="AT72" i="21" a="1"/>
  <c r="AN5" i="18" a="1"/>
  <c r="AM31" i="21" a="1"/>
  <c r="K72" i="18" a="1"/>
  <c r="L66" i="18" a="1"/>
  <c r="AT27" i="21" a="1"/>
  <c r="AT73" i="21" a="1"/>
  <c r="E24" i="21" a="1"/>
  <c r="BA10" i="21" a="1"/>
  <c r="BB66" i="18" a="1"/>
  <c r="BB56" i="21" a="1"/>
  <c r="AN22" i="18" a="1"/>
  <c r="AG37" i="21" a="1"/>
  <c r="AU57" i="18" a="1"/>
  <c r="AG34" i="18" a="1"/>
  <c r="BB74" i="21" a="1"/>
  <c r="L28" i="21" a="1"/>
  <c r="AM41" i="18" a="1"/>
  <c r="AF52" i="21" a="1"/>
  <c r="AT75" i="21" a="1"/>
  <c r="BO22" i="21" a="1"/>
  <c r="AU10" i="21" a="1"/>
  <c r="L48" i="18" a="1"/>
  <c r="AG20" i="21" a="1"/>
  <c r="AT33" i="21" a="1"/>
  <c r="AN56" i="21" a="1"/>
  <c r="Z76" i="21" a="1"/>
  <c r="AU19" i="21" a="1"/>
  <c r="AG72" i="21" a="1"/>
  <c r="BP45" i="18" a="1"/>
  <c r="AF7" i="21" a="1"/>
  <c r="BH35" i="21" a="1"/>
  <c r="BA68" i="21" a="1"/>
  <c r="BP46" i="21" a="1"/>
  <c r="AG8" i="21" a="1"/>
  <c r="L72" i="21" a="1"/>
  <c r="Z48" i="18" a="1"/>
  <c r="BO11" i="18" a="1"/>
  <c r="BB39" i="18" a="1"/>
  <c r="BA13" i="21" a="1"/>
  <c r="AU12" i="21" a="1"/>
  <c r="AT5" i="18" a="1"/>
  <c r="Y16" i="21" a="1"/>
  <c r="BI25" i="21" a="1"/>
  <c r="AF23" i="18" a="1"/>
  <c r="BB9" i="21" a="1"/>
  <c r="BA21" i="21" a="1"/>
  <c r="AF41" i="21" a="1"/>
  <c r="D63" i="18" a="1"/>
  <c r="BB19" i="18" a="1"/>
  <c r="Y50" i="18" a="1"/>
  <c r="AF70" i="18" a="1"/>
  <c r="AN45" i="18" a="1"/>
  <c r="BI61" i="18" a="1"/>
  <c r="BB28" i="21" a="1"/>
  <c r="BB15" i="18" a="1"/>
  <c r="D39" i="18" a="1"/>
  <c r="S47" i="21" a="1"/>
  <c r="K26" i="18" a="1"/>
  <c r="K49" i="18" a="1"/>
  <c r="Y7" i="18" a="1"/>
  <c r="L51" i="21" a="1"/>
  <c r="BI47" i="18" a="1"/>
  <c r="AF35" i="18" a="1"/>
  <c r="E43" i="21" a="1"/>
  <c r="Z17" i="21" a="1"/>
  <c r="R24" i="21" a="1"/>
  <c r="S25" i="21" a="1"/>
  <c r="L77" i="18" a="1"/>
  <c r="Z53" i="18" a="1"/>
  <c r="BH25" i="21" a="1"/>
  <c r="BA8" i="18" a="1"/>
  <c r="R31" i="21" a="1"/>
  <c r="R70" i="18" a="1"/>
  <c r="AT31" i="21" a="1"/>
  <c r="D12" i="21" a="1"/>
  <c r="E23" i="21" a="1"/>
  <c r="BB8" i="21" a="1"/>
  <c r="Y71" i="21" a="1"/>
  <c r="BP15" i="21" a="1"/>
  <c r="Y33" i="18" a="1"/>
  <c r="AU53" i="18" a="1"/>
  <c r="BA11" i="18" a="1"/>
  <c r="R23" i="18" a="1"/>
  <c r="BP22" i="21" a="1"/>
  <c r="AM19" i="18" a="1"/>
  <c r="AG15" i="18" a="1"/>
  <c r="AT22" i="18" a="1"/>
  <c r="AF53" i="18" a="1"/>
  <c r="BB15" i="21" a="1"/>
  <c r="BO17" i="18" a="1"/>
  <c r="BA46" i="21" a="1"/>
  <c r="AU32" i="21" a="1"/>
  <c r="E57" i="18" a="1"/>
  <c r="BA66" i="18" a="1"/>
  <c r="S21" i="21" a="1"/>
  <c r="D37" i="21" a="1"/>
  <c r="R14" i="21" a="1"/>
  <c r="BO25" i="18" a="1"/>
  <c r="Y44" i="18" a="1"/>
  <c r="R16" i="21" a="1"/>
  <c r="AF21" i="18" a="1"/>
  <c r="AF69" i="21" a="1"/>
  <c r="AG25" i="18" a="1"/>
  <c r="E48" i="18" a="1"/>
  <c r="AM24" i="18" a="1"/>
  <c r="AF6" i="21" a="1"/>
  <c r="L22" i="18" a="1"/>
  <c r="BP17" i="18" a="1"/>
  <c r="L71" i="21" a="1"/>
  <c r="AM15" i="21" a="1"/>
  <c r="AM25" i="21" a="1"/>
  <c r="Z59" i="21" a="1"/>
  <c r="Y67" i="21" a="1"/>
  <c r="BB42" i="21" a="1"/>
  <c r="AU22" i="18" a="1"/>
  <c r="AF50" i="18" a="1"/>
  <c r="AF11" i="21" a="1"/>
  <c r="AN50" i="21" a="1"/>
  <c r="K54" i="18" a="1"/>
  <c r="AU75" i="21" a="1"/>
  <c r="BH14" i="21" a="1"/>
  <c r="BH71" i="18" a="1"/>
  <c r="Z24" i="18" a="1"/>
  <c r="AM66" i="18" a="1"/>
  <c r="R61" i="18" a="1"/>
  <c r="AT19" i="18" a="1"/>
  <c r="BA49" i="18" a="1"/>
  <c r="E46" i="21" a="1"/>
  <c r="AU31" i="18" a="1"/>
  <c r="R66" i="18" a="1"/>
  <c r="Y60" i="21" a="1"/>
  <c r="BO20" i="21" a="1"/>
  <c r="Z14" i="21" a="1"/>
  <c r="AG51" i="21" a="1"/>
  <c r="BB65" i="18" a="1"/>
  <c r="R5" i="21" a="1"/>
  <c r="AT65" i="21" a="1"/>
  <c r="AN10" i="18" a="1"/>
  <c r="R73" i="21" a="1"/>
  <c r="K71" i="18" a="1"/>
  <c r="AM62" i="21" a="1"/>
  <c r="BB69" i="21" a="1"/>
  <c r="BA76" i="21" a="1"/>
  <c r="BP72" i="21" a="1"/>
  <c r="BI19" i="21" a="1"/>
  <c r="BP23" i="21" a="1"/>
  <c r="AF63" i="18" a="1"/>
  <c r="R37" i="18" a="1"/>
  <c r="E15" i="21" a="1"/>
  <c r="K74" i="18" a="1"/>
  <c r="L31" i="18" a="1"/>
  <c r="E26" i="18" a="1"/>
  <c r="R48" i="21" a="1"/>
  <c r="AF77" i="18" a="1"/>
  <c r="Y22" i="21" a="1"/>
  <c r="AN71" i="18" a="1"/>
  <c r="Z51" i="21" a="1"/>
  <c r="AT76" i="18" a="1"/>
  <c r="Y19" i="21" a="1"/>
  <c r="AG50" i="18" a="1"/>
  <c r="AU47" i="21" a="1"/>
  <c r="AG9" i="21" a="1"/>
  <c r="L14" i="18" a="1"/>
  <c r="BO64" i="18" a="1"/>
  <c r="K36" i="21" a="1"/>
  <c r="BI77" i="18" a="1"/>
  <c r="BO68" i="21" a="1"/>
  <c r="AM56" i="18" a="1"/>
  <c r="Y49" i="21" a="1"/>
  <c r="AG36" i="21" a="1"/>
  <c r="Z69" i="18" a="1"/>
  <c r="AU47" i="18" a="1"/>
  <c r="E18" i="21" a="1"/>
  <c r="AN75" i="21" a="1"/>
  <c r="AG7" i="21" a="1"/>
  <c r="BP26" i="18" a="1"/>
  <c r="Z44" i="18" a="1"/>
  <c r="D12" i="18" a="1"/>
  <c r="Y74" i="21" a="1"/>
  <c r="Z45" i="18" a="1"/>
  <c r="AN64" i="18" a="1"/>
  <c r="BH48" i="21" a="1"/>
  <c r="E69" i="21" a="1"/>
  <c r="BO27" i="18" a="1"/>
  <c r="AT46" i="18" a="1"/>
  <c r="BB63" i="18" a="1"/>
  <c r="Z68" i="18" a="1"/>
  <c r="BO32" i="21" a="1"/>
  <c r="AM12" i="18" a="1"/>
  <c r="R68" i="18" a="1"/>
  <c r="BH61" i="21" a="1"/>
  <c r="AF55" i="18" a="1"/>
  <c r="AU38" i="18" a="1"/>
  <c r="AN55" i="21" a="1"/>
  <c r="S62" i="21" a="1"/>
  <c r="BO65" i="18" a="1"/>
  <c r="BI65" i="21" a="1"/>
  <c r="AM57" i="21" a="1"/>
  <c r="S45" i="18" a="1"/>
  <c r="BO48" i="18" a="1"/>
  <c r="AU30" i="21" a="1"/>
  <c r="AN13" i="18" a="1"/>
  <c r="Y46" i="21" a="1"/>
  <c r="AT64" i="18" a="1"/>
  <c r="AN35" i="18" a="1"/>
  <c r="Z32" i="21" a="1"/>
  <c r="AN29" i="18" a="1"/>
  <c r="L17" i="21" a="1"/>
  <c r="R5" i="18" a="1"/>
  <c r="S25" i="18" a="1"/>
  <c r="AG67" i="18" a="1"/>
  <c r="AM69" i="18" a="1"/>
  <c r="AN31" i="21" a="1"/>
  <c r="AT57" i="21" a="1"/>
  <c r="R7" i="21" a="1"/>
  <c r="BP75" i="21" a="1"/>
  <c r="AF13" i="21" a="1"/>
  <c r="AT53" i="21" a="1"/>
  <c r="BP30" i="21" a="1"/>
  <c r="AF73" i="18" a="1"/>
  <c r="AU28" i="18" a="1"/>
  <c r="BH9" i="21" a="1"/>
  <c r="BI25" i="18" a="1"/>
  <c r="AU71" i="18" a="1"/>
  <c r="AF56" i="18" a="1"/>
  <c r="Z5" i="18" a="1"/>
  <c r="BP50" i="21" a="1"/>
  <c r="AU70" i="21" a="1"/>
  <c r="E70" i="18" a="1"/>
  <c r="L43" i="21" a="1"/>
  <c r="S39" i="21" a="1"/>
  <c r="AM40" i="18" a="1"/>
  <c r="BO66" i="21" a="1"/>
  <c r="AT36" i="21" a="1"/>
  <c r="D64" i="21" a="1"/>
  <c r="E53" i="21" a="1"/>
  <c r="BP28" i="21" a="1"/>
  <c r="BP9" i="21" a="1"/>
  <c r="S35" i="18" a="1"/>
  <c r="AT24" i="21" a="1"/>
  <c r="D35" i="18" a="1"/>
  <c r="BP16" i="21" a="1"/>
  <c r="AU68" i="21" a="1"/>
  <c r="BO62" i="18" a="1"/>
  <c r="BA35" i="21" a="1"/>
  <c r="AT66" i="21" a="1"/>
  <c r="AF59" i="18" a="1"/>
  <c r="AT76" i="21" a="1"/>
  <c r="L56" i="21" a="1"/>
  <c r="AU22" i="21" a="1"/>
  <c r="Z57" i="21" a="1"/>
  <c r="BB33" i="18" a="1"/>
  <c r="S24" i="18" a="1"/>
  <c r="K67" i="21" a="1"/>
  <c r="BP71" i="18" a="1"/>
  <c r="BO64" i="21" a="1"/>
  <c r="R57" i="21" a="1"/>
  <c r="BO44" i="18" a="1"/>
  <c r="AM12" i="21" a="1"/>
  <c r="BI34" i="21" a="1"/>
  <c r="D56" i="21" a="1"/>
  <c r="K65" i="21" a="1"/>
  <c r="AN17" i="18" a="1"/>
  <c r="BH38" i="21" a="1"/>
  <c r="AN16" i="21" a="1"/>
  <c r="K42" i="18" a="1"/>
  <c r="E47" i="18" a="1"/>
  <c r="L52" i="18" a="1"/>
  <c r="BB35" i="21" a="1"/>
  <c r="L70" i="21" a="1"/>
  <c r="Z22" i="18" a="1"/>
  <c r="AN75" i="18" a="1"/>
  <c r="D71" i="18" a="1"/>
  <c r="AN26" i="21" a="1"/>
  <c r="Y35" i="21" a="1"/>
  <c r="AU24" i="21" a="1"/>
  <c r="AT47" i="18" a="1"/>
  <c r="BO16" i="18" a="1"/>
  <c r="AN8" i="18" a="1"/>
  <c r="BA34" i="21" a="1"/>
  <c r="S39" i="18" a="1"/>
  <c r="BO28" i="21" a="1"/>
  <c r="S32" i="18" a="1"/>
  <c r="BI73" i="21" a="1"/>
  <c r="BB27" i="21" a="1"/>
  <c r="BO63" i="21" a="1"/>
  <c r="AG64" i="18" a="1"/>
  <c r="BB69" i="18" a="1"/>
  <c r="BB40" i="21" a="1"/>
  <c r="AN60" i="18" a="1"/>
  <c r="BI27" i="18" a="1"/>
  <c r="L23" i="21" a="1"/>
  <c r="AU63" i="21" a="1"/>
  <c r="BB29" i="18" a="1"/>
  <c r="R34" i="18" a="1"/>
  <c r="K62" i="21" a="1"/>
  <c r="BB73" i="18" a="1"/>
  <c r="K41" i="21" a="1"/>
  <c r="D22" i="18" a="1"/>
  <c r="BH71" i="21" a="1"/>
  <c r="AT64" i="21" a="1"/>
  <c r="AU37" i="21" a="1"/>
  <c r="K67" i="18" a="1"/>
  <c r="BA60" i="18" a="1"/>
  <c r="AM30" i="18" a="1"/>
  <c r="AG73" i="21" a="1"/>
  <c r="BP40" i="21" a="1"/>
  <c r="Z27" i="18" a="1"/>
  <c r="BP12" i="18" a="1"/>
  <c r="BB42" i="18" a="1"/>
  <c r="AN28" i="18" a="1"/>
  <c r="BA24" i="21" a="1"/>
  <c r="BO21" i="21" a="1"/>
  <c r="K45" i="18" a="1"/>
  <c r="AF13" i="18" a="1"/>
  <c r="D49" i="21" a="1"/>
  <c r="AM60" i="21" a="1"/>
  <c r="Y51" i="21" a="1"/>
  <c r="BP63" i="18" a="1"/>
  <c r="BH48" i="18" a="1"/>
  <c r="R55" i="18" a="1"/>
  <c r="BO39" i="18" a="1"/>
  <c r="BA18" i="21" a="1"/>
  <c r="BH37" i="18" a="1"/>
  <c r="K77" i="21" a="1"/>
  <c r="AN57" i="21" a="1"/>
  <c r="BH46" i="21" a="1"/>
  <c r="BB40" i="18" a="1"/>
  <c r="BI18" i="18" a="1"/>
  <c r="BH53" i="18" a="1"/>
  <c r="AG41" i="21" a="1"/>
  <c r="K69" i="21" a="1"/>
  <c r="AT35" i="18" a="1"/>
  <c r="AT31" i="18" a="1"/>
  <c r="BI56" i="18" a="1"/>
  <c r="D24" i="18" a="1"/>
  <c r="Z10" i="21" a="1"/>
  <c r="AF48" i="18" a="1"/>
  <c r="Z72" i="21" a="1"/>
  <c r="AN10" i="21" a="1"/>
  <c r="BO9" i="21" a="1"/>
  <c r="AM35" i="18" a="1"/>
  <c r="BO70" i="18" a="1"/>
  <c r="Z24" i="21" a="1"/>
  <c r="BB54" i="18" a="1"/>
  <c r="E27" i="18" a="1"/>
  <c r="R74" i="21" a="1"/>
  <c r="AN59" i="21" a="1"/>
  <c r="E6" i="21" a="1"/>
  <c r="AG13" i="21" a="1"/>
  <c r="BA76" i="18" a="1"/>
  <c r="Z31" i="21" a="1"/>
  <c r="Y56" i="18" a="1"/>
  <c r="D75" i="21" a="1"/>
  <c r="R67" i="21" a="1"/>
  <c r="BB76" i="18" a="1"/>
  <c r="Y65" i="18" a="1"/>
  <c r="D20" i="18" a="1"/>
  <c r="AN32" i="21" a="1"/>
  <c r="Y5" i="21" a="1"/>
  <c r="BH58" i="21" a="1"/>
  <c r="R68" i="21" a="1"/>
  <c r="AT72" i="18" a="1"/>
  <c r="AM39" i="18" a="1"/>
  <c r="L21" i="21" a="1"/>
  <c r="E52" i="18" a="1"/>
  <c r="K8" i="21" a="1"/>
  <c r="K26" i="21" a="1"/>
  <c r="AU52" i="21" a="1"/>
  <c r="BH24" i="18" a="1"/>
  <c r="Z12" i="21" a="1"/>
  <c r="BP32" i="18" a="1"/>
  <c r="BB34" i="21" a="1"/>
  <c r="BA19" i="21" a="1"/>
  <c r="AM65" i="21" a="1"/>
  <c r="BP20" i="21" a="1"/>
  <c r="K48" i="18" a="1"/>
  <c r="BB8" i="18" a="1"/>
  <c r="BA17" i="21" a="1"/>
  <c r="K7" i="18" a="1"/>
  <c r="AM51" i="21" a="1"/>
  <c r="L67" i="18" a="1"/>
  <c r="S47" i="18" a="1"/>
  <c r="L61" i="21" a="1"/>
  <c r="R31" i="18" a="1"/>
  <c r="AG23" i="21" a="1"/>
  <c r="AN14" i="18" a="1"/>
  <c r="BO47" i="21" a="1"/>
  <c r="S67" i="21" a="1"/>
  <c r="BA55" i="18" a="1"/>
  <c r="L36" i="18" a="1"/>
  <c r="AM58" i="21" a="1"/>
  <c r="BH35" i="18" a="1"/>
  <c r="R18" i="18" a="1"/>
  <c r="L40" i="18" a="1"/>
  <c r="BA41" i="21" a="1"/>
  <c r="BP76" i="21" a="1"/>
  <c r="R64" i="21" a="1"/>
  <c r="S24" i="21" a="1"/>
  <c r="AM46" i="18" a="1"/>
  <c r="Y28" i="18" a="1"/>
  <c r="AT40" i="21" a="1"/>
  <c r="E41" i="21" a="1"/>
  <c r="S58" i="21" a="1"/>
  <c r="S56" i="18" a="1"/>
  <c r="AM29" i="18" a="1"/>
  <c r="AN44" i="18" a="1"/>
  <c r="AF17" i="21" a="1"/>
  <c r="AU39" i="18" a="1"/>
  <c r="L35" i="18" a="1"/>
  <c r="BO16" i="21" a="1"/>
  <c r="BO51" i="18" a="1"/>
  <c r="E21" i="18" a="1"/>
  <c r="D42" i="18" a="1"/>
  <c r="AM27" i="21" a="1"/>
  <c r="BI49" i="21" a="1"/>
  <c r="BB46" i="21" a="1"/>
  <c r="AN20" i="18" a="1"/>
  <c r="BO24" i="18" a="1"/>
  <c r="L53" i="18" a="1"/>
  <c r="K32" i="18" a="1"/>
  <c r="S67" i="18" a="1"/>
  <c r="Z74" i="18" a="1"/>
  <c r="BO73" i="18" a="1"/>
  <c r="S13" i="18" a="1"/>
  <c r="AM16" i="18" a="1"/>
  <c r="D41" i="21" a="1"/>
  <c r="R27" i="21" a="1"/>
  <c r="Z75" i="21" a="1"/>
  <c r="Y46" i="18" a="1"/>
  <c r="AU36" i="21" a="1"/>
  <c r="AF26" i="18" a="1"/>
  <c r="AN36" i="21" a="1"/>
  <c r="S15" i="21" a="1"/>
  <c r="AU67" i="21" a="1"/>
  <c r="Z77" i="21" a="1"/>
  <c r="BO38" i="18" a="1"/>
  <c r="K34" i="21" a="1"/>
  <c r="BI57" i="18" a="1"/>
  <c r="Z69" i="21" a="1"/>
  <c r="AF64" i="21" a="1"/>
  <c r="E24" i="18" a="1"/>
  <c r="AG66" i="18" a="1"/>
  <c r="E30" i="18" a="1"/>
  <c r="Z40" i="18" a="1"/>
  <c r="AU54" i="18" a="1"/>
  <c r="D45" i="18" a="1"/>
  <c r="S48" i="21" a="1"/>
  <c r="S20" i="21" a="1"/>
  <c r="Z8" i="21" a="1"/>
  <c r="BI6" i="21" a="1"/>
  <c r="R72" i="21" a="1"/>
  <c r="D69" i="18" a="1"/>
  <c r="R58" i="18" a="1"/>
  <c r="BP43" i="21" a="1"/>
  <c r="K37" i="21" a="1"/>
  <c r="Z48" i="21" a="1"/>
  <c r="S71" i="21" a="1"/>
  <c r="R42" i="21" a="1"/>
  <c r="BB30" i="18" a="1"/>
  <c r="D33" i="21" a="1"/>
  <c r="AT6" i="18" a="1"/>
  <c r="BH52" i="18" a="1"/>
  <c r="R27" i="18" a="1"/>
  <c r="S16" i="18" a="1"/>
  <c r="BO46" i="18" a="1"/>
  <c r="K66" i="18" a="1"/>
  <c r="AM9" i="18" a="1"/>
  <c r="BO14" i="18" a="1"/>
  <c r="BP53" i="21" a="1"/>
  <c r="AN7" i="18" a="1"/>
  <c r="AT69" i="18" a="1"/>
  <c r="AN69" i="18" a="1"/>
  <c r="BP11" i="21" a="1"/>
  <c r="AU11" i="21" a="1"/>
  <c r="Y37" i="21" a="1"/>
  <c r="BO69" i="21" a="1"/>
  <c r="R37" i="21" a="1"/>
  <c r="BB47" i="18" a="1"/>
  <c r="D33" i="18" a="1"/>
  <c r="BI64" i="21" a="1"/>
  <c r="AM55" i="18" a="1"/>
  <c r="AM11" i="21" a="1"/>
  <c r="AU42" i="21" a="1"/>
  <c r="S62" i="18" a="1"/>
  <c r="AF64" i="18" a="1"/>
  <c r="AF52" i="18" a="1"/>
  <c r="L54" i="18" a="1"/>
  <c r="AM6" i="21" a="1"/>
  <c r="L69" i="21" a="1"/>
  <c r="BP29" i="21" a="1"/>
  <c r="Y61" i="21" a="1"/>
  <c r="AN19" i="21" a="1"/>
  <c r="BP44" i="18" a="1"/>
  <c r="Z17" i="18" a="1"/>
  <c r="AU46" i="18" a="1"/>
  <c r="Y8" i="21" a="1"/>
  <c r="R59" i="21" a="1"/>
  <c r="R52" i="18" a="1"/>
  <c r="BP6" i="18" a="1"/>
  <c r="E57" i="21" a="1"/>
  <c r="K47" i="21" a="1"/>
  <c r="AU74" i="18" a="1"/>
  <c r="AN66" i="21" a="1"/>
  <c r="BH52" i="21" a="1"/>
  <c r="AF10" i="18" a="1"/>
  <c r="E62" i="18" a="1"/>
  <c r="AT70" i="18" a="1"/>
  <c r="BP8" i="18" a="1"/>
  <c r="AF62" i="18" a="1"/>
  <c r="AF72" i="18" a="1"/>
  <c r="E19" i="18" a="1"/>
  <c r="AM51" i="18" a="1"/>
  <c r="Z43" i="21" a="1"/>
  <c r="Z68" i="21" a="1"/>
  <c r="BI29" i="21" a="1"/>
  <c r="Y6" i="18" a="1"/>
  <c r="K74" i="21" a="1"/>
  <c r="AM54" i="21" a="1"/>
  <c r="BH36" i="21" a="1"/>
  <c r="BP12" i="21" a="1"/>
  <c r="BI49" i="18" a="1"/>
  <c r="BH31" i="21" a="1"/>
  <c r="BO72" i="18" a="1"/>
  <c r="Y70" i="21" a="1"/>
  <c r="BO31" i="18" a="1"/>
  <c r="Y12" i="21" a="1"/>
  <c r="AN6" i="21" a="1"/>
  <c r="K33" i="21" a="1"/>
  <c r="BH39" i="21" a="1"/>
  <c r="L62" i="18" a="1"/>
  <c r="L34" i="21" a="1"/>
  <c r="BB58" i="18" a="1"/>
  <c r="AT67" i="18" a="1"/>
  <c r="AT32" i="18" a="1"/>
  <c r="Z36" i="21" a="1"/>
  <c r="E49" i="21" a="1"/>
  <c r="E76" i="21" a="1"/>
  <c r="BA37" i="21" a="1"/>
  <c r="E35" i="18" a="1"/>
  <c r="E29" i="21" a="1"/>
  <c r="Z18" i="21" a="1"/>
  <c r="AU12" i="18" a="1"/>
  <c r="AU44" i="18" a="1"/>
  <c r="S52" i="21" a="1"/>
  <c r="AU33" i="18" a="1"/>
  <c r="BA21" i="18" a="1"/>
  <c r="Z32" i="18" a="1"/>
  <c r="BA15" i="18" a="1"/>
  <c r="AM76" i="18" a="1"/>
  <c r="AM65" i="18" a="1"/>
  <c r="AT77" i="18" a="1"/>
  <c r="Z21" i="21" a="1"/>
  <c r="L26" i="21" a="1"/>
  <c r="BA63" i="21" a="1"/>
  <c r="AT21" i="18" a="1"/>
  <c r="Y24" i="18" a="1"/>
  <c r="K76" i="18" a="1"/>
  <c r="Z14" i="18" a="1"/>
  <c r="BO9" i="18" a="1"/>
  <c r="S63" i="18" a="1"/>
  <c r="AG33" i="21" a="1"/>
  <c r="K40" i="18" a="1"/>
  <c r="L52" i="21" a="1"/>
  <c r="L36" i="21" a="1"/>
  <c r="BO17" i="21" a="1"/>
  <c r="E25" i="18" a="1"/>
  <c r="BA5" i="21" a="1"/>
  <c r="E63" i="18" a="1"/>
  <c r="AN17" i="21" a="1"/>
  <c r="AM13" i="18" a="1"/>
  <c r="AG43" i="21" a="1"/>
  <c r="BI44" i="21" a="1"/>
  <c r="AN54" i="21" a="1"/>
  <c r="BA63" i="18" a="1"/>
  <c r="BI14" i="18" a="1"/>
  <c r="AN74" i="21" a="1"/>
  <c r="BA56" i="21" a="1"/>
  <c r="E29" i="18" a="1"/>
  <c r="Y44" i="21" a="1"/>
  <c r="R41" i="21" a="1"/>
  <c r="BB32" i="18" a="1"/>
  <c r="BP19" i="21" a="1"/>
  <c r="S59" i="21" a="1"/>
  <c r="K59" i="18" a="1"/>
  <c r="AU50" i="21" a="1"/>
  <c r="AM60" i="18" a="1"/>
  <c r="BB10" i="21" a="1"/>
  <c r="E67" i="21" a="1"/>
  <c r="AU44" i="21" a="1"/>
  <c r="E64" i="21" a="1"/>
  <c r="BI54" i="21" a="1"/>
  <c r="L10" i="21" a="1"/>
  <c r="BO63" i="18" a="1"/>
  <c r="BA30" i="21" a="1"/>
  <c r="AN23" i="18" a="1"/>
  <c r="E35" i="21" a="1"/>
  <c r="D27" i="21" a="1"/>
  <c r="L24" i="21" a="1"/>
  <c r="BO69" i="18" a="1"/>
  <c r="R28" i="18" a="1"/>
  <c r="AF42" i="21" a="1"/>
  <c r="K73" i="21" a="1"/>
  <c r="BA53" i="21" a="1"/>
  <c r="Z33" i="21" a="1"/>
  <c r="AG35" i="21" a="1"/>
  <c r="AM50" i="18" a="1"/>
  <c r="BH67" i="18" a="1"/>
  <c r="BO36" i="18" a="1"/>
  <c r="BI16" i="21" a="1"/>
  <c r="BH13" i="21" a="1"/>
  <c r="AG38" i="21" a="1"/>
  <c r="Z11" i="21" a="1"/>
  <c r="L33" i="18" a="1"/>
  <c r="Y55" i="21" a="1"/>
  <c r="BP48" i="18" a="1"/>
  <c r="BA43" i="21" a="1"/>
  <c r="D34" i="18" a="1"/>
  <c r="AF25" i="21" a="1"/>
  <c r="L19" i="18" a="1"/>
  <c r="BH63" i="21" a="1"/>
  <c r="BI35" i="21" a="1"/>
  <c r="BI61" i="21" a="1"/>
  <c r="L38" i="21" a="1"/>
  <c r="Z20" i="18" a="1"/>
  <c r="AF32" i="21" a="1"/>
  <c r="BB28" i="18" a="1"/>
  <c r="AN58" i="21" a="1"/>
  <c r="BB50" i="18" a="1"/>
  <c r="AG36" i="18" a="1"/>
  <c r="BB19" i="21" a="1"/>
  <c r="L61" i="18" a="1"/>
  <c r="Y27" i="18" a="1"/>
  <c r="AN25" i="21" a="1"/>
  <c r="R60" i="21" a="1"/>
  <c r="BA75" i="18" a="1"/>
  <c r="BP44" i="21" a="1"/>
  <c r="Y29" i="18" a="1"/>
  <c r="BH28" i="21" a="1"/>
  <c r="S55" i="21" a="1"/>
  <c r="AF26" i="21" a="1"/>
  <c r="L18" i="18" a="1"/>
  <c r="D30" i="21" a="1"/>
  <c r="BA49" i="21" a="1"/>
  <c r="L68" i="18" a="1"/>
  <c r="E68" i="21" a="1"/>
  <c r="BA39" i="18" a="1"/>
  <c r="BO30" i="18" a="1"/>
  <c r="AM71" i="18" a="1"/>
  <c r="AN39" i="18" a="1"/>
  <c r="BA67" i="18" a="1"/>
  <c r="Z13" i="18" a="1"/>
  <c r="L49" i="18" a="1"/>
  <c r="D58" i="18" a="1"/>
  <c r="BH42" i="21" a="1"/>
  <c r="D34" i="21" a="1"/>
  <c r="E44" i="21" a="1"/>
  <c r="BO53" i="18" a="1"/>
  <c r="AT52" i="21" a="1"/>
  <c r="L58" i="21" a="1"/>
  <c r="R26" i="18" a="1"/>
  <c r="AG77" i="21" a="1"/>
  <c r="AN73" i="18" a="1"/>
  <c r="R22" i="18" a="1"/>
  <c r="AG43" i="18" a="1"/>
  <c r="BB12" i="21" a="1"/>
  <c r="S63" i="21" a="1"/>
  <c r="AT66" i="18" a="1"/>
  <c r="S14" i="18" a="1"/>
  <c r="AU6" i="18" a="1"/>
  <c r="E11" i="18" a="1"/>
  <c r="BH7" i="18" a="1"/>
  <c r="Z66" i="18" a="1"/>
  <c r="AU58" i="18" a="1"/>
  <c r="BI26" i="18" a="1"/>
  <c r="AM49" i="18" a="1"/>
  <c r="BH10" i="18" a="1"/>
  <c r="AU51" i="18" a="1"/>
  <c r="AT32" i="21" a="1"/>
  <c r="Z22" i="21" a="1"/>
  <c r="AN27" i="18" a="1"/>
  <c r="K35" i="18" a="1"/>
  <c r="BP36" i="18" a="1"/>
  <c r="AU27" i="18" a="1"/>
  <c r="R74" i="18" a="1"/>
  <c r="BB45" i="18" a="1"/>
  <c r="BA36" i="18" a="1"/>
  <c r="Z54" i="18" a="1"/>
  <c r="BO41" i="21" a="1"/>
  <c r="BA71" i="18" a="1"/>
  <c r="BO76" i="21" a="1"/>
  <c r="AG10" i="18" a="1"/>
  <c r="AG46" i="18" a="1"/>
  <c r="D21" i="21" a="1"/>
  <c r="R44" i="18" a="1"/>
  <c r="Z46" i="18" a="1"/>
  <c r="L59" i="18" a="1"/>
  <c r="BH12" i="21" a="1"/>
  <c r="BI28" i="21" a="1"/>
  <c r="BB63" i="21" a="1"/>
  <c r="AT12" i="21" a="1"/>
  <c r="BA74" i="18" a="1"/>
  <c r="E22" i="18" a="1"/>
  <c r="D9" i="21" a="1"/>
  <c r="AM23" i="18" a="1"/>
  <c r="AG13" i="18" a="1"/>
  <c r="AM6" i="18" a="1"/>
  <c r="AU74" i="21" a="1"/>
  <c r="AT24" i="18" a="1"/>
  <c r="BA45" i="18" a="1"/>
  <c r="BB18" i="21" a="1"/>
  <c r="L44" i="21" a="1"/>
  <c r="Y77" i="18" a="1"/>
  <c r="AG62" i="18" a="1"/>
  <c r="BP31" i="21" a="1"/>
  <c r="BH17" i="18" a="1"/>
  <c r="BH27" i="21" a="1"/>
  <c r="S69" i="21" a="1"/>
  <c r="BB73" i="21" a="1"/>
  <c r="BI60" i="18" a="1"/>
  <c r="R17" i="18" a="1"/>
  <c r="K42" i="21" a="1"/>
  <c r="Z52" i="18" a="1"/>
  <c r="Y45" i="21" a="1"/>
  <c r="BA29" i="21" a="1"/>
  <c r="AF18" i="21" a="1"/>
  <c r="BP58" i="21" a="1"/>
  <c r="Y39" i="18" a="1"/>
  <c r="S38" i="18" a="1"/>
  <c r="BB24" i="21" a="1"/>
  <c r="AF47" i="18" a="1"/>
  <c r="BA16" i="21" a="1"/>
  <c r="BI59" i="18" a="1"/>
  <c r="E10" i="18" a="1"/>
  <c r="AM46" i="21" a="1"/>
  <c r="L48" i="21" a="1"/>
  <c r="D44" i="18" a="1"/>
  <c r="AU30" i="18" a="1"/>
  <c r="AF17" i="18" a="1"/>
  <c r="D42" i="21" a="1"/>
  <c r="BB66" i="21" a="1"/>
  <c r="AM59" i="21" a="1"/>
  <c r="E39" i="21" a="1"/>
  <c r="D28" i="18" a="1"/>
  <c r="R55" i="21" a="1"/>
  <c r="AG69" i="18" a="1"/>
  <c r="BP51" i="21" a="1"/>
  <c r="BO70" i="21" a="1"/>
  <c r="E77" i="18" a="1"/>
  <c r="AT69" i="21" a="1"/>
  <c r="Z55" i="21" a="1"/>
  <c r="BO37" i="18" a="1"/>
  <c r="BH23" i="18" a="1"/>
  <c r="D44" i="21" a="1"/>
  <c r="BA37" i="18" a="1"/>
  <c r="BA73" i="18" a="1"/>
  <c r="BI17" i="18" a="1"/>
  <c r="BP38" i="21" a="1"/>
  <c r="BP5" i="18" a="1"/>
  <c r="AG49" i="18" a="1"/>
  <c r="Y48" i="18" a="1"/>
  <c r="BI18" i="21" a="1"/>
  <c r="BO14" i="21" a="1"/>
  <c r="D8" i="21" a="1"/>
  <c r="BA71" i="21" a="1"/>
  <c r="AN68" i="21" a="1"/>
  <c r="BP62" i="18" a="1"/>
  <c r="AG76" i="21" a="1"/>
  <c r="AU34" i="21" a="1"/>
  <c r="Z15" i="18" a="1"/>
  <c r="D48" i="21" a="1"/>
  <c r="AN9" i="18" a="1"/>
  <c r="BB52" i="18" a="1"/>
  <c r="E75" i="18" a="1"/>
  <c r="BB45" i="21" a="1"/>
  <c r="L8" i="18" a="1"/>
  <c r="AT71" i="21" a="1"/>
  <c r="BP75" i="18" a="1"/>
  <c r="AG32" i="21" a="1"/>
  <c r="AM75" i="21" a="1"/>
  <c r="S42" i="21" a="1"/>
  <c r="BA69" i="21" a="1"/>
  <c r="K58" i="18" a="1"/>
  <c r="BH8" i="21" a="1"/>
  <c r="Y28" i="21" a="1"/>
  <c r="BP15" i="18" a="1"/>
  <c r="R65" i="18" a="1"/>
  <c r="Z39" i="21" a="1"/>
  <c r="S77" i="21" a="1"/>
  <c r="BP17" i="21" a="1"/>
  <c r="Z9" i="21" a="1"/>
  <c r="K6" i="18" a="1"/>
  <c r="BA6" i="18" a="1"/>
  <c r="BI46" i="18" a="1"/>
  <c r="BI6" i="18" a="1"/>
  <c r="L13" i="18" a="1"/>
  <c r="BH27" i="18" a="1"/>
  <c r="L63" i="18" a="1"/>
  <c r="Y34" i="18" a="1"/>
  <c r="D48" i="18" a="1"/>
  <c r="BO20" i="18" a="1"/>
  <c r="AM41" i="21" a="1"/>
  <c r="BB22" i="18" a="1"/>
  <c r="AU41" i="21" a="1"/>
  <c r="AF37" i="21" a="1"/>
  <c r="BP67" i="21" a="1"/>
  <c r="AN15" i="18" a="1"/>
  <c r="K27" i="21" a="1"/>
  <c r="BO50" i="18" a="1"/>
  <c r="AU35" i="21" a="1"/>
  <c r="AM39" i="21" a="1"/>
  <c r="R45" i="18" a="1"/>
  <c r="R76" i="21" a="1"/>
  <c r="D62" i="18" a="1"/>
  <c r="BA75" i="21" a="1"/>
  <c r="Z76" i="18" a="1"/>
  <c r="BP33" i="21" a="1"/>
  <c r="AN48" i="18" a="1"/>
  <c r="AT20" i="18" a="1"/>
  <c r="BB23" i="21" a="1"/>
  <c r="AF34" i="18" a="1"/>
  <c r="Y69" i="21" a="1"/>
  <c r="AF71" i="21" a="1"/>
  <c r="S53" i="18" a="1"/>
  <c r="AT7" i="18" a="1"/>
  <c r="D60" i="21" a="1"/>
  <c r="K23" i="21" a="1"/>
  <c r="D68" i="21" a="1"/>
  <c r="E54" i="18" a="1"/>
  <c r="R30" i="21" a="1"/>
  <c r="Z18" i="18" a="1"/>
  <c r="Y23" i="18" a="1"/>
  <c r="AM8" i="18" a="1"/>
  <c r="AT34" i="18" a="1"/>
  <c r="AN12" i="21" a="1"/>
  <c r="S64" i="18" a="1"/>
  <c r="Z26" i="18" a="1"/>
  <c r="BH50" i="18" a="1"/>
  <c r="BI36" i="18" a="1"/>
  <c r="K17" i="21" a="1"/>
  <c r="AF14" i="18" a="1"/>
  <c r="Y68" i="18" a="1"/>
  <c r="BO34" i="21" a="1"/>
  <c r="R66" i="21" a="1"/>
  <c r="L8" i="21" a="1"/>
  <c r="AM13" i="21" a="1"/>
  <c r="AG7" i="18" a="1"/>
  <c r="BO21" i="18" a="1"/>
  <c r="D17" i="21" a="1"/>
  <c r="AG12" i="18" a="1"/>
  <c r="AT71" i="18" a="1"/>
  <c r="D74" i="18" a="1"/>
  <c r="AM53" i="21" a="1"/>
  <c r="AG53" i="21" a="1"/>
  <c r="AG18" i="21" a="1"/>
  <c r="Y14" i="18" a="1"/>
  <c r="AF66" i="21" a="1"/>
  <c r="AM35" i="21" a="1"/>
  <c r="D73" i="18" a="1"/>
  <c r="L73" i="18" a="1"/>
  <c r="E66" i="18" a="1"/>
  <c r="D50" i="21" a="1"/>
  <c r="K75" i="21" a="1"/>
  <c r="K51" i="18" a="1"/>
  <c r="D54" i="18" a="1"/>
  <c r="AG14" i="21" a="1"/>
  <c r="AG55" i="18" a="1"/>
  <c r="K28" i="21" a="1"/>
  <c r="AU71" i="21" a="1"/>
  <c r="S44" i="21" a="1"/>
  <c r="AG56" i="18" a="1"/>
  <c r="BB51" i="21" a="1"/>
  <c r="D6" i="18" a="1"/>
  <c r="AU69" i="18" a="1"/>
  <c r="R33" i="21" a="1"/>
  <c r="BO24" i="21" a="1"/>
  <c r="AG61" i="18" a="1"/>
  <c r="AF74" i="18" a="1"/>
  <c r="L16" i="18" a="1"/>
  <c r="AG37" i="18" a="1"/>
  <c r="AU55" i="18" a="1"/>
  <c r="AG30" i="21" a="1"/>
  <c r="AN20" i="21" a="1"/>
  <c r="Y43" i="18" a="1"/>
  <c r="AT13" i="21" a="1"/>
  <c r="R21" i="18" a="1"/>
  <c r="BA47" i="21" a="1"/>
  <c r="AM26" i="18" a="1"/>
  <c r="R16" i="18" a="1"/>
  <c r="L30" i="21" a="1"/>
  <c r="Y40" i="21" a="1"/>
  <c r="BB30" i="21" a="1"/>
  <c r="R56" i="18" a="1"/>
  <c r="AM34" i="21" a="1"/>
  <c r="K11" i="18" a="1"/>
  <c r="BB43" i="18" a="1"/>
  <c r="BB51" i="18" a="1"/>
  <c r="K30" i="18" a="1"/>
  <c r="AN27" i="21" a="1"/>
  <c r="K70" i="21" a="1"/>
  <c r="AN12" i="18" a="1"/>
  <c r="R47" i="21" a="1"/>
  <c r="BI40" i="21" a="1"/>
  <c r="BH15" i="21" a="1"/>
  <c r="Y75" i="21" a="1"/>
  <c r="AN11" i="21" a="1"/>
  <c r="AN44" i="21" a="1"/>
  <c r="D47" i="21" a="1"/>
  <c r="AN60" i="21" a="1"/>
  <c r="AG31" i="18" a="1"/>
  <c r="AM61" i="21" a="1"/>
  <c r="BH7" i="21" a="1"/>
  <c r="BH60" i="18" a="1"/>
  <c r="K14" i="18" a="1"/>
  <c r="BO18" i="18" a="1"/>
  <c r="AF68" i="18" a="1"/>
  <c r="K63" i="18" a="1"/>
  <c r="BP39" i="18" a="1"/>
  <c r="E71" i="21" a="1"/>
  <c r="D32" i="21" a="1"/>
  <c r="R11" i="18" a="1"/>
  <c r="AG25" i="21" a="1"/>
  <c r="L73" i="21" a="1"/>
  <c r="BO66" i="18" a="1"/>
  <c r="AN52" i="21" a="1"/>
  <c r="BP66" i="21" a="1"/>
  <c r="AF44" i="21" a="1"/>
  <c r="BB54" i="21" a="1"/>
  <c r="L41" i="18" a="1"/>
  <c r="D69" i="21" a="1"/>
  <c r="BI42" i="21" a="1"/>
  <c r="L39" i="18" a="1"/>
  <c r="L31" i="21" a="1"/>
  <c r="AG62" i="21" a="1"/>
  <c r="BH69" i="21" a="1"/>
  <c r="AU35" i="18" a="1"/>
  <c r="BI44" i="18" a="1"/>
  <c r="AN32" i="18" a="1"/>
  <c r="Z54" i="21" a="1"/>
  <c r="BP66" i="18" a="1"/>
  <c r="Z38" i="21" a="1"/>
  <c r="BB59" i="18" a="1"/>
  <c r="L45" i="21" a="1"/>
  <c r="BB71" i="21" a="1"/>
  <c r="R25" i="18" a="1"/>
  <c r="K47" i="18" a="1"/>
  <c r="BI26" i="21" a="1"/>
  <c r="E8" i="21" a="1"/>
  <c r="BO56" i="18" a="1"/>
  <c r="BP29" i="18" a="1"/>
  <c r="BO38" i="21" a="1"/>
  <c r="R75" i="21" a="1"/>
  <c r="D14" i="21" a="1"/>
  <c r="BA72" i="21" a="1"/>
  <c r="R67" i="18" a="1"/>
  <c r="R62" i="18" a="1"/>
  <c r="BI75" i="21" a="1"/>
  <c r="BA57" i="18" a="1"/>
  <c r="BO53" i="21" a="1"/>
  <c r="AU65" i="18" a="1"/>
  <c r="L65" i="18" a="1"/>
  <c r="D17" i="18" a="1"/>
  <c r="AU49" i="21" a="1"/>
  <c r="R32" i="21" a="1"/>
  <c r="AT43" i="18" a="1"/>
  <c r="Z65" i="18" a="1"/>
  <c r="D47" i="18" a="1"/>
  <c r="BI70" i="18" a="1"/>
  <c r="BP67" i="18" a="1"/>
  <c r="BB57" i="18" a="1"/>
  <c r="D51" i="18" a="1"/>
  <c r="AU77" i="21" a="1"/>
  <c r="AM7" i="21" a="1"/>
  <c r="Y50" i="21" a="1"/>
  <c r="L5" i="21" a="1"/>
  <c r="AM42" i="21" a="1"/>
  <c r="AM7" i="18" a="1"/>
  <c r="BI63" i="21" a="1"/>
  <c r="R72" i="18" a="1"/>
  <c r="AN68" i="18" a="1"/>
  <c r="AN72" i="21" a="1"/>
  <c r="E41" i="18" a="1"/>
  <c r="K52" i="18" a="1"/>
  <c r="BI24" i="21" a="1"/>
  <c r="Z63" i="21" a="1"/>
  <c r="AU68" i="18" a="1"/>
  <c r="BA42" i="18" a="1"/>
  <c r="K44" i="18" a="1"/>
  <c r="BI30" i="18" a="1"/>
  <c r="AM10" i="18" a="1"/>
  <c r="AF76" i="21" a="1"/>
  <c r="BA50" i="18" a="1"/>
  <c r="Z29" i="21" a="1"/>
  <c r="Z51" i="18" a="1"/>
  <c r="AG29" i="21" a="1"/>
  <c r="BB57" i="21" a="1"/>
  <c r="BA32" i="18" a="1"/>
  <c r="K56" i="18" a="1"/>
  <c r="AU16" i="18" a="1"/>
  <c r="AT30" i="18" a="1"/>
  <c r="BO43" i="21" a="1"/>
  <c r="BI69" i="21" a="1"/>
  <c r="BO59" i="18" a="1"/>
  <c r="AN36" i="18" a="1"/>
  <c r="L17" i="18" a="1"/>
  <c r="BI42" i="18" a="1"/>
  <c r="Y76" i="18" a="1"/>
  <c r="D50" i="18" a="1"/>
  <c r="AF74" i="21" a="1"/>
  <c r="BI48" i="21" a="1"/>
  <c r="AU31" i="21" a="1"/>
  <c r="D22" i="21" a="1"/>
  <c r="AT15" i="18" a="1"/>
  <c r="BA52" i="21" a="1"/>
  <c r="BB47" i="21" a="1"/>
  <c r="Z25" i="18" a="1"/>
  <c r="Z58" i="21" a="1"/>
  <c r="BP77" i="18" a="1"/>
  <c r="BA41" i="18" a="1"/>
  <c r="BH75" i="18" a="1"/>
  <c r="Z21" i="18" a="1"/>
  <c r="BP14" i="21" a="1"/>
  <c r="BH56" i="21" a="1"/>
  <c r="AM48" i="18" a="1"/>
  <c r="BH49" i="21" a="1"/>
  <c r="S11" i="18" a="1"/>
  <c r="AM22" i="21" a="1"/>
  <c r="BA62" i="21" a="1"/>
  <c r="BO29" i="18" a="1"/>
  <c r="D71" i="21" a="1"/>
  <c r="BH70" i="21" a="1"/>
  <c r="BB18" i="18" a="1"/>
  <c r="D23" i="18" a="1"/>
  <c r="BB60" i="21" a="1"/>
  <c r="AM44" i="21" a="1"/>
  <c r="R25" i="21" a="1"/>
  <c r="K77" i="18" a="1"/>
  <c r="S75" i="18" a="1"/>
  <c r="K19" i="21" a="1"/>
  <c r="K13" i="18" a="1"/>
  <c r="BH59" i="21" a="1"/>
  <c r="BI51" i="21" a="1"/>
  <c r="AG60" i="18" a="1"/>
  <c r="AM64" i="18" a="1"/>
  <c r="Z70" i="18" a="1"/>
  <c r="BB23" i="18" a="1"/>
  <c r="Z60" i="18" a="1"/>
  <c r="K44" i="21" a="1"/>
  <c r="AG21" i="18" a="1"/>
  <c r="BH37" i="21" a="1"/>
  <c r="BH60" i="21" a="1"/>
  <c r="AU66" i="21" a="1"/>
  <c r="AU19" i="18" a="1"/>
  <c r="K50" i="18" a="1"/>
  <c r="BA45" i="21" a="1"/>
  <c r="BA17" i="18" a="1"/>
  <c r="AM69" i="21" a="1"/>
  <c r="BP35" i="18" a="1"/>
  <c r="Z63" i="18" a="1"/>
  <c r="BB60" i="18" a="1"/>
  <c r="AT22" i="21" a="1"/>
  <c r="Y47" i="21" a="1"/>
  <c r="AT39" i="21" a="1"/>
  <c r="K49" i="21" a="1"/>
  <c r="BB20" i="18" a="1"/>
  <c r="BP7" i="21" a="1"/>
  <c r="AM63" i="21" a="1"/>
  <c r="E73" i="18" a="1"/>
  <c r="D32" i="18" a="1"/>
  <c r="BH39" i="18" l="1"/>
  <c r="AU30" i="21"/>
  <c r="BB58" i="21"/>
  <c r="BA56" i="21"/>
  <c r="S45" i="18"/>
  <c r="AF13" i="18"/>
  <c r="AU57" i="18"/>
  <c r="Y37" i="21"/>
  <c r="L15" i="18"/>
  <c r="L69" i="21"/>
  <c r="R68" i="21"/>
  <c r="Z73" i="21"/>
  <c r="L71" i="21"/>
  <c r="AM45" i="21"/>
  <c r="BP53" i="21"/>
  <c r="L11" i="21"/>
  <c r="Y46" i="21"/>
  <c r="Y60" i="21"/>
  <c r="BH59" i="18"/>
  <c r="Y47" i="18"/>
  <c r="BP35" i="18"/>
  <c r="K40" i="18"/>
  <c r="AN54" i="21"/>
  <c r="AT52" i="21"/>
  <c r="Z72" i="18"/>
  <c r="R70" i="21"/>
  <c r="L46" i="21"/>
  <c r="BP62" i="21"/>
  <c r="Z65" i="21"/>
  <c r="Z31" i="21"/>
  <c r="AN61" i="21"/>
  <c r="R24" i="18"/>
  <c r="BB36" i="18"/>
  <c r="BI27" i="18"/>
  <c r="R56" i="18"/>
  <c r="BB33" i="18"/>
  <c r="BH56" i="18"/>
  <c r="D28" i="18"/>
  <c r="D36" i="18"/>
  <c r="AT9" i="18"/>
  <c r="AU64" i="21"/>
  <c r="BO77" i="18"/>
  <c r="Y41" i="21"/>
  <c r="S57" i="21"/>
  <c r="K22" i="18"/>
  <c r="AF13" i="21"/>
  <c r="AU62" i="18"/>
  <c r="BO29" i="18"/>
  <c r="E8" i="18"/>
  <c r="R23" i="18"/>
  <c r="E56" i="21"/>
  <c r="BA17" i="21"/>
  <c r="BB38" i="21"/>
  <c r="AT73" i="21"/>
  <c r="L53" i="18"/>
  <c r="Z47" i="18"/>
  <c r="BH70" i="21"/>
  <c r="Y43" i="21"/>
  <c r="AU72" i="21"/>
  <c r="Z30" i="18"/>
  <c r="S66" i="21"/>
  <c r="BP34" i="18"/>
  <c r="AM72" i="21"/>
  <c r="BI76" i="18"/>
  <c r="AM38" i="18"/>
  <c r="BB28" i="21"/>
  <c r="AN12" i="18"/>
  <c r="BI69" i="21"/>
  <c r="Z14" i="18"/>
  <c r="AF68" i="18"/>
  <c r="E41" i="21"/>
  <c r="AF62" i="21"/>
  <c r="AU75" i="21"/>
  <c r="BH46" i="21"/>
  <c r="BP50" i="21"/>
  <c r="E38" i="21"/>
  <c r="L7" i="18"/>
  <c r="BI19" i="18"/>
  <c r="E24" i="18"/>
  <c r="BA28" i="18"/>
  <c r="Z25" i="21"/>
  <c r="K7" i="18"/>
  <c r="AN27" i="21"/>
  <c r="R58" i="18"/>
  <c r="AM59" i="21"/>
  <c r="BB44" i="21"/>
  <c r="Y28" i="18"/>
  <c r="D6" i="21"/>
  <c r="E70" i="21"/>
  <c r="BA75" i="18"/>
  <c r="BO52" i="21"/>
  <c r="AF29" i="21"/>
  <c r="BB62" i="21"/>
  <c r="E48" i="18"/>
  <c r="BH72" i="21"/>
  <c r="BA26" i="21"/>
  <c r="Y71" i="18"/>
  <c r="Z57" i="21"/>
  <c r="AG22" i="21"/>
  <c r="E25" i="21"/>
  <c r="R8" i="18"/>
  <c r="E39" i="21"/>
  <c r="K46" i="21"/>
  <c r="BH37" i="21"/>
  <c r="AM55" i="21"/>
  <c r="AN6" i="18"/>
  <c r="AT63" i="21"/>
  <c r="Y23" i="21"/>
  <c r="AM75" i="18"/>
  <c r="BH55" i="18"/>
  <c r="BO31" i="21"/>
  <c r="BH65" i="18"/>
  <c r="S48" i="18"/>
  <c r="BB15" i="21"/>
  <c r="K52" i="18"/>
  <c r="D49" i="21"/>
  <c r="S69" i="21"/>
  <c r="AG62" i="18"/>
  <c r="E63" i="18"/>
  <c r="AF35" i="18"/>
  <c r="AT52" i="18"/>
  <c r="BA46" i="18"/>
  <c r="E63" i="21"/>
  <c r="BA38" i="21"/>
  <c r="AM30" i="21"/>
  <c r="AG52" i="18"/>
  <c r="S20" i="18"/>
  <c r="D5" i="18"/>
  <c r="BH69" i="18"/>
  <c r="BH69" i="21"/>
  <c r="BB54" i="21"/>
  <c r="AU41" i="21"/>
  <c r="K42" i="18"/>
  <c r="BP12" i="21"/>
  <c r="S7" i="18"/>
  <c r="Z38" i="21"/>
  <c r="BB56" i="18"/>
  <c r="D27" i="18"/>
  <c r="AU21" i="18"/>
  <c r="BO61" i="18"/>
  <c r="S29" i="21"/>
  <c r="K10" i="18"/>
  <c r="Y66" i="21"/>
  <c r="BI9" i="21"/>
  <c r="K55" i="21"/>
  <c r="AM43" i="18"/>
  <c r="BO52" i="18"/>
  <c r="AF16" i="21"/>
  <c r="BO24" i="18"/>
  <c r="K37" i="21"/>
  <c r="R27" i="18"/>
  <c r="AU38" i="18"/>
  <c r="BB40" i="18"/>
  <c r="D72" i="21"/>
  <c r="R38" i="21"/>
  <c r="E65" i="21"/>
  <c r="BP40" i="18"/>
  <c r="BH31" i="18"/>
  <c r="R74" i="21"/>
  <c r="AM30" i="18"/>
  <c r="S6" i="18"/>
  <c r="BA10" i="21"/>
  <c r="K70" i="21"/>
  <c r="AU51" i="21"/>
  <c r="E59" i="21"/>
  <c r="BI49" i="21"/>
  <c r="Y77" i="18"/>
  <c r="AU74" i="18"/>
  <c r="K35" i="21"/>
  <c r="AM28" i="18"/>
  <c r="BH42" i="18"/>
  <c r="BO33" i="18"/>
  <c r="S10" i="18"/>
  <c r="BH19" i="21"/>
  <c r="AM69" i="18"/>
  <c r="L40" i="21"/>
  <c r="D77" i="18"/>
  <c r="S53" i="21"/>
  <c r="R48" i="21"/>
  <c r="BO62" i="18"/>
  <c r="AG45" i="18"/>
  <c r="AN51" i="21"/>
  <c r="AG41" i="21"/>
  <c r="Z12" i="18"/>
  <c r="AM37" i="21"/>
  <c r="L13" i="21"/>
  <c r="AN57" i="18"/>
  <c r="BA25" i="21"/>
  <c r="BA40" i="21"/>
  <c r="R29" i="21"/>
  <c r="BI7" i="21"/>
  <c r="BB77" i="21"/>
  <c r="S19" i="21"/>
  <c r="BP55" i="21"/>
  <c r="AF40" i="18"/>
  <c r="AU67" i="21"/>
  <c r="AN63" i="21"/>
  <c r="R37" i="18"/>
  <c r="AN20" i="18"/>
  <c r="AU18" i="21"/>
  <c r="R6" i="18"/>
  <c r="BH75" i="18"/>
  <c r="AM31" i="18"/>
  <c r="Y25" i="18"/>
  <c r="D8" i="18"/>
  <c r="AU56" i="18"/>
  <c r="BI58" i="21"/>
  <c r="S56" i="21"/>
  <c r="BI12" i="21"/>
  <c r="BH48" i="18"/>
  <c r="AN38" i="18"/>
  <c r="S39" i="18"/>
  <c r="BI28" i="21"/>
  <c r="R74" i="18"/>
  <c r="AG72" i="21"/>
  <c r="BB28" i="18"/>
  <c r="BH24" i="21"/>
  <c r="AF36" i="18"/>
  <c r="BO40" i="18"/>
  <c r="BA74" i="21"/>
  <c r="BA20" i="18"/>
  <c r="BO7" i="18"/>
  <c r="Y44" i="18"/>
  <c r="BA44" i="21"/>
  <c r="BI22" i="21"/>
  <c r="AN68" i="18"/>
  <c r="AM46" i="21"/>
  <c r="Z61" i="18"/>
  <c r="BB73" i="21"/>
  <c r="K67" i="21"/>
  <c r="AT60" i="18"/>
  <c r="AT67" i="21"/>
  <c r="K21" i="21"/>
  <c r="D33" i="18"/>
  <c r="AG66" i="18"/>
  <c r="R48" i="18"/>
  <c r="AU53" i="21"/>
  <c r="L76" i="21"/>
  <c r="AN59" i="18"/>
  <c r="AM35" i="18"/>
  <c r="BH12" i="18"/>
  <c r="BH71" i="21"/>
  <c r="AU36" i="21"/>
  <c r="E76" i="18"/>
  <c r="AG50" i="21"/>
  <c r="BB45" i="18"/>
  <c r="K52" i="21"/>
  <c r="K12" i="18"/>
  <c r="S21" i="21"/>
  <c r="BO62" i="21"/>
  <c r="Y65" i="18"/>
  <c r="AG41" i="18"/>
  <c r="AM59" i="18"/>
  <c r="R54" i="18"/>
  <c r="AM16" i="21"/>
  <c r="AN29" i="18"/>
  <c r="BH32" i="21"/>
  <c r="BH27" i="21"/>
  <c r="AU12" i="18"/>
  <c r="L68" i="21"/>
  <c r="L32" i="21"/>
  <c r="AN10" i="18"/>
  <c r="K30" i="18"/>
  <c r="AT20" i="21"/>
  <c r="S68" i="21"/>
  <c r="BI39" i="21"/>
  <c r="R71" i="21"/>
  <c r="AT8" i="18"/>
  <c r="AF58" i="21"/>
  <c r="AF66" i="18"/>
  <c r="AT16" i="21"/>
  <c r="E18" i="18"/>
  <c r="BO17" i="18"/>
  <c r="S32" i="21"/>
  <c r="D62" i="21"/>
  <c r="AN76" i="21"/>
  <c r="AN54" i="18"/>
  <c r="K57" i="21"/>
  <c r="K62" i="21"/>
  <c r="K19" i="21"/>
  <c r="AM62" i="18"/>
  <c r="AN73" i="21"/>
  <c r="AM32" i="18"/>
  <c r="E12" i="18"/>
  <c r="Y9" i="21"/>
  <c r="BB39" i="21"/>
  <c r="BO56" i="21"/>
  <c r="BA31" i="21"/>
  <c r="BA22" i="18"/>
  <c r="R45" i="18"/>
  <c r="BH31" i="21"/>
  <c r="AT12" i="21"/>
  <c r="AM19" i="18"/>
  <c r="AM56" i="18"/>
  <c r="Z70" i="18"/>
  <c r="R13" i="18"/>
  <c r="Y22" i="18"/>
  <c r="BO21" i="21"/>
  <c r="BH9" i="21"/>
  <c r="AU17" i="18"/>
  <c r="AM63" i="18"/>
  <c r="K32" i="21"/>
  <c r="BP37" i="18"/>
  <c r="BA66" i="18"/>
  <c r="E68" i="18"/>
  <c r="AG23" i="21"/>
  <c r="K58" i="21"/>
  <c r="Y73" i="21"/>
  <c r="L13" i="18"/>
  <c r="BI59" i="18"/>
  <c r="BI75" i="21"/>
  <c r="AM8" i="18"/>
  <c r="BB70" i="21"/>
  <c r="D51" i="21"/>
  <c r="BI57" i="21"/>
  <c r="S31" i="21"/>
  <c r="E75" i="21"/>
  <c r="AF51" i="21"/>
  <c r="AN71" i="21"/>
  <c r="BH57" i="18"/>
  <c r="D24" i="21"/>
  <c r="L39" i="18"/>
  <c r="Y34" i="18"/>
  <c r="S47" i="21"/>
  <c r="BH51" i="18"/>
  <c r="K26" i="18"/>
  <c r="Z9" i="21"/>
  <c r="BP48" i="21"/>
  <c r="Y38" i="21"/>
  <c r="D35" i="21"/>
  <c r="BH72" i="18"/>
  <c r="Z18" i="18"/>
  <c r="AG28" i="21"/>
  <c r="Y61" i="18"/>
  <c r="BO26" i="18"/>
  <c r="BA23" i="18"/>
  <c r="AG21" i="21"/>
  <c r="AU18" i="18"/>
  <c r="L33" i="18"/>
  <c r="BA5" i="21"/>
  <c r="BP56" i="18"/>
  <c r="AF17" i="21"/>
  <c r="Y8" i="18"/>
  <c r="BP6" i="21"/>
  <c r="E14" i="18"/>
  <c r="AU25" i="21"/>
  <c r="D37" i="18"/>
  <c r="Z36" i="18"/>
  <c r="R30" i="21"/>
  <c r="Y66" i="18"/>
  <c r="E59" i="18"/>
  <c r="BP21" i="18"/>
  <c r="BH70" i="18"/>
  <c r="R72" i="21"/>
  <c r="S14" i="18"/>
  <c r="Y40" i="21"/>
  <c r="D11" i="18"/>
  <c r="BA52" i="21"/>
  <c r="AU19" i="18"/>
  <c r="Z50" i="21"/>
  <c r="E30" i="21"/>
  <c r="AU61" i="18"/>
  <c r="BH11" i="21"/>
  <c r="AU69" i="18"/>
  <c r="S51" i="21"/>
  <c r="AG42" i="21"/>
  <c r="Z23" i="18"/>
  <c r="D41" i="18"/>
  <c r="AF34" i="21"/>
  <c r="BA20" i="21"/>
  <c r="R29" i="18"/>
  <c r="AM22" i="21"/>
  <c r="L52" i="18"/>
  <c r="BA35" i="21"/>
  <c r="AT77" i="18"/>
  <c r="Y33" i="18"/>
  <c r="BB24" i="18"/>
  <c r="BI31" i="18"/>
  <c r="L21" i="18"/>
  <c r="BB20" i="21"/>
  <c r="AU71" i="21"/>
  <c r="S22" i="21"/>
  <c r="AF46" i="21"/>
  <c r="R10" i="21"/>
  <c r="AN65" i="21"/>
  <c r="BI25" i="21"/>
  <c r="Y25" i="21"/>
  <c r="BH10" i="18"/>
  <c r="Y60" i="18"/>
  <c r="BH35" i="18"/>
  <c r="AM51" i="18"/>
  <c r="R53" i="18"/>
  <c r="BA19" i="21"/>
  <c r="AM45" i="18"/>
  <c r="BB42" i="21"/>
  <c r="S5" i="21"/>
  <c r="D23" i="21"/>
  <c r="K10" i="21"/>
  <c r="AN56" i="18"/>
  <c r="BB13" i="18"/>
  <c r="AM74" i="18"/>
  <c r="S77" i="21"/>
  <c r="BA43" i="18"/>
  <c r="L35" i="21"/>
  <c r="Z77" i="18"/>
  <c r="AG5" i="21"/>
  <c r="AF76" i="18"/>
  <c r="D20" i="18"/>
  <c r="BH45" i="18"/>
  <c r="BP9" i="21"/>
  <c r="BB68" i="21"/>
  <c r="S8" i="21"/>
  <c r="S26" i="21"/>
  <c r="BA32" i="21"/>
  <c r="Z73" i="18"/>
  <c r="BI14" i="21"/>
  <c r="BP53" i="18"/>
  <c r="BO47" i="21"/>
  <c r="AN17" i="21"/>
  <c r="R73" i="21"/>
  <c r="BH27" i="18"/>
  <c r="AM65" i="18"/>
  <c r="AM27" i="21"/>
  <c r="Z48" i="21"/>
  <c r="AF43" i="18"/>
  <c r="BB6" i="21"/>
  <c r="R39" i="18"/>
  <c r="D16" i="21"/>
  <c r="BP41" i="18"/>
  <c r="Y39" i="18"/>
  <c r="AN46" i="18"/>
  <c r="Y72" i="18"/>
  <c r="D75" i="18"/>
  <c r="K33" i="21"/>
  <c r="K17" i="21"/>
  <c r="BO44" i="18"/>
  <c r="AU77" i="21"/>
  <c r="AG77" i="21"/>
  <c r="BB27" i="21"/>
  <c r="AM67" i="21"/>
  <c r="E52" i="21"/>
  <c r="AM14" i="21"/>
  <c r="S23" i="18"/>
  <c r="AN9" i="18"/>
  <c r="AF30" i="21"/>
  <c r="BP54" i="18"/>
  <c r="AT40" i="18"/>
  <c r="Z56" i="18"/>
  <c r="AN15" i="21"/>
  <c r="BH45" i="21"/>
  <c r="BI73" i="21"/>
  <c r="AM70" i="21"/>
  <c r="BO49" i="21"/>
  <c r="BB61" i="18"/>
  <c r="L63" i="18"/>
  <c r="Y30" i="21"/>
  <c r="K67" i="18"/>
  <c r="AM64" i="21"/>
  <c r="E7" i="21"/>
  <c r="L68" i="18"/>
  <c r="BP62" i="18"/>
  <c r="K51" i="18"/>
  <c r="BI66" i="21"/>
  <c r="Z9" i="18"/>
  <c r="Y54" i="18"/>
  <c r="AN45" i="18"/>
  <c r="AU11" i="18"/>
  <c r="Y6" i="21"/>
  <c r="BA34" i="21"/>
  <c r="D71" i="18"/>
  <c r="BH60" i="18"/>
  <c r="E17" i="18"/>
  <c r="E60" i="21"/>
  <c r="BB19" i="21"/>
  <c r="BO6" i="18"/>
  <c r="R33" i="18"/>
  <c r="S55" i="21"/>
  <c r="D14" i="18"/>
  <c r="K56" i="21"/>
  <c r="BO54" i="21"/>
  <c r="BA15" i="21"/>
  <c r="BI19" i="21"/>
  <c r="BI18" i="18"/>
  <c r="S58" i="18"/>
  <c r="AG43" i="21"/>
  <c r="BP10" i="18"/>
  <c r="L26" i="21"/>
  <c r="BA77" i="18"/>
  <c r="K66" i="21"/>
  <c r="R61" i="18"/>
  <c r="AT26" i="18"/>
  <c r="E62" i="21"/>
  <c r="R63" i="18"/>
  <c r="BP54" i="21"/>
  <c r="BA31" i="18"/>
  <c r="AF39" i="18"/>
  <c r="Y57" i="21"/>
  <c r="BB49" i="21"/>
  <c r="R41" i="18"/>
  <c r="AF5" i="18"/>
  <c r="S32" i="18"/>
  <c r="AU39" i="18"/>
  <c r="L9" i="18"/>
  <c r="AU26" i="18"/>
  <c r="K63" i="21"/>
  <c r="AN47" i="21"/>
  <c r="BH44" i="21"/>
  <c r="AM6" i="21"/>
  <c r="BH74" i="21"/>
  <c r="S37" i="18"/>
  <c r="BI5" i="21"/>
  <c r="BI17" i="21"/>
  <c r="K18" i="21"/>
  <c r="Z58" i="21"/>
  <c r="BO68" i="21"/>
  <c r="AG50" i="18"/>
  <c r="AM39" i="21"/>
  <c r="BO22" i="21"/>
  <c r="L77" i="18"/>
  <c r="D13" i="21"/>
  <c r="AF48" i="21"/>
  <c r="BP69" i="21"/>
  <c r="AF32" i="21"/>
  <c r="AG6" i="21"/>
  <c r="AU42" i="21"/>
  <c r="BB14" i="21"/>
  <c r="AF15" i="21"/>
  <c r="AN47" i="18"/>
  <c r="AF27" i="18"/>
  <c r="L45" i="18"/>
  <c r="D76" i="21"/>
  <c r="AM62" i="21"/>
  <c r="D33" i="21"/>
  <c r="L19" i="18"/>
  <c r="K12" i="21"/>
  <c r="D61" i="21"/>
  <c r="AN30" i="18"/>
  <c r="R42" i="21"/>
  <c r="K54" i="18"/>
  <c r="AT18" i="18"/>
  <c r="BO5" i="18"/>
  <c r="BI18" i="21"/>
  <c r="BB61" i="21"/>
  <c r="BO13" i="21"/>
  <c r="AN22" i="21"/>
  <c r="BA36" i="18"/>
  <c r="R59" i="18"/>
  <c r="S52" i="21"/>
  <c r="L43" i="18"/>
  <c r="Z37" i="18"/>
  <c r="Y16" i="21"/>
  <c r="AF14" i="21"/>
  <c r="L64" i="21"/>
  <c r="BA18" i="18"/>
  <c r="K65" i="18"/>
  <c r="AG58" i="18"/>
  <c r="BO19" i="21"/>
  <c r="R60" i="21"/>
  <c r="BB71" i="21"/>
  <c r="AU63" i="18"/>
  <c r="AG24" i="21"/>
  <c r="AM7" i="21"/>
  <c r="AU27" i="18"/>
  <c r="Y38" i="18"/>
  <c r="R31" i="18"/>
  <c r="AF10" i="18"/>
  <c r="AT74" i="18"/>
  <c r="AU55" i="18"/>
  <c r="AU15" i="21"/>
  <c r="Z28" i="18"/>
  <c r="AG63" i="18"/>
  <c r="R7" i="18"/>
  <c r="BA64" i="18"/>
  <c r="E61" i="18"/>
  <c r="AT61" i="21"/>
  <c r="AT61" i="18"/>
  <c r="AM53" i="18"/>
  <c r="Z60" i="21"/>
  <c r="L41" i="21"/>
  <c r="BP66" i="18"/>
  <c r="AF25" i="21"/>
  <c r="AG20" i="21"/>
  <c r="Y22" i="21"/>
  <c r="AT71" i="18"/>
  <c r="AU23" i="18"/>
  <c r="BP32" i="21"/>
  <c r="AU38" i="21"/>
  <c r="D23" i="18"/>
  <c r="E16" i="21"/>
  <c r="AU15" i="18"/>
  <c r="D73" i="18"/>
  <c r="AN62" i="18"/>
  <c r="AU24" i="18"/>
  <c r="Z49" i="21"/>
  <c r="Z53" i="18"/>
  <c r="AN72" i="18"/>
  <c r="BP72" i="18"/>
  <c r="L72" i="21"/>
  <c r="AN6" i="21"/>
  <c r="AG40" i="18"/>
  <c r="S18" i="21"/>
  <c r="L20" i="18"/>
  <c r="AT27" i="18"/>
  <c r="BI41" i="21"/>
  <c r="AU31" i="21"/>
  <c r="BB47" i="18"/>
  <c r="D55" i="21"/>
  <c r="AM29" i="21"/>
  <c r="L23" i="18"/>
  <c r="L39" i="21"/>
  <c r="AU22" i="21"/>
  <c r="AG60" i="18"/>
  <c r="BP51" i="21"/>
  <c r="BA57" i="21"/>
  <c r="D17" i="18"/>
  <c r="AU29" i="18"/>
  <c r="K54" i="21"/>
  <c r="AG21" i="18"/>
  <c r="AT6" i="21"/>
  <c r="AN55" i="21"/>
  <c r="AN29" i="21"/>
  <c r="R26" i="21"/>
  <c r="BI34" i="18"/>
  <c r="AT29" i="18"/>
  <c r="AT49" i="18"/>
  <c r="K42" i="21"/>
  <c r="BO63" i="18"/>
  <c r="AG15" i="18"/>
  <c r="BI58" i="18"/>
  <c r="AG54" i="18"/>
  <c r="BI42" i="18"/>
  <c r="BH67" i="21"/>
  <c r="S35" i="18"/>
  <c r="AU11" i="21"/>
  <c r="AU40" i="18"/>
  <c r="Y62" i="18"/>
  <c r="S71" i="21"/>
  <c r="BA36" i="21"/>
  <c r="AM66" i="21"/>
  <c r="AT7" i="18"/>
  <c r="S43" i="18"/>
  <c r="BP43" i="21"/>
  <c r="BB29" i="21"/>
  <c r="BO55" i="21"/>
  <c r="R25" i="21"/>
  <c r="BP24" i="21"/>
  <c r="AT65" i="21"/>
  <c r="L59" i="21"/>
  <c r="BH16" i="18"/>
  <c r="D10" i="18"/>
  <c r="BP21" i="21"/>
  <c r="Z16" i="18"/>
  <c r="AU76" i="21"/>
  <c r="BA16" i="18"/>
  <c r="AM42" i="18"/>
  <c r="BA70" i="21"/>
  <c r="BB75" i="21"/>
  <c r="BO65" i="18"/>
  <c r="R47" i="21"/>
  <c r="BP31" i="21"/>
  <c r="BO50" i="21"/>
  <c r="AU74" i="21"/>
  <c r="BI60" i="18"/>
  <c r="S17" i="21"/>
  <c r="AN41" i="21"/>
  <c r="AT72" i="21"/>
  <c r="BH17" i="21"/>
  <c r="AN77" i="18"/>
  <c r="AU5" i="18"/>
  <c r="S18" i="18"/>
  <c r="BI17" i="18"/>
  <c r="AG53" i="21"/>
  <c r="AU61" i="21"/>
  <c r="BI61" i="18"/>
  <c r="AM64" i="18"/>
  <c r="BO29" i="21"/>
  <c r="R11" i="18"/>
  <c r="Z74" i="18"/>
  <c r="BI62" i="18"/>
  <c r="AM68" i="18"/>
  <c r="S23" i="21"/>
  <c r="S26" i="18"/>
  <c r="AU41" i="18"/>
  <c r="BI32" i="18"/>
  <c r="R21" i="21"/>
  <c r="E73" i="18"/>
  <c r="AG36" i="18"/>
  <c r="AG44" i="18"/>
  <c r="S46" i="18"/>
  <c r="Y36" i="21"/>
  <c r="Y74" i="18"/>
  <c r="S59" i="18"/>
  <c r="AG37" i="21"/>
  <c r="E69" i="21"/>
  <c r="BA26" i="18"/>
  <c r="AG32" i="21"/>
  <c r="S38" i="18"/>
  <c r="AN70" i="18"/>
  <c r="AU64" i="18"/>
  <c r="R61" i="21"/>
  <c r="BA60" i="21"/>
  <c r="Z23" i="21"/>
  <c r="BB32" i="21"/>
  <c r="Y21" i="21"/>
  <c r="AG74" i="18"/>
  <c r="R64" i="18"/>
  <c r="AG56" i="21"/>
  <c r="AG33" i="21"/>
  <c r="AG13" i="18"/>
  <c r="S24" i="18"/>
  <c r="AG36" i="21"/>
  <c r="E17" i="21"/>
  <c r="L15" i="21"/>
  <c r="Z62" i="21"/>
  <c r="BO76" i="18"/>
  <c r="BH58" i="21"/>
  <c r="AT70" i="21"/>
  <c r="E23" i="21"/>
  <c r="BH14" i="18"/>
  <c r="L5" i="18"/>
  <c r="AM38" i="21"/>
  <c r="AN26" i="21"/>
  <c r="AG35" i="21"/>
  <c r="BB69" i="18"/>
  <c r="S34" i="21"/>
  <c r="L16" i="21"/>
  <c r="AT56" i="18"/>
  <c r="Z45" i="18"/>
  <c r="BA48" i="18"/>
  <c r="BO57" i="21"/>
  <c r="AN18" i="21"/>
  <c r="Y7" i="21"/>
  <c r="BB76" i="18"/>
  <c r="S33" i="21"/>
  <c r="BP11" i="21"/>
  <c r="AN58" i="18"/>
  <c r="BI21" i="21"/>
  <c r="D44" i="18"/>
  <c r="BB37" i="21"/>
  <c r="BB8" i="18"/>
  <c r="BA63" i="21"/>
  <c r="K68" i="18"/>
  <c r="Y76" i="18"/>
  <c r="S9" i="18"/>
  <c r="BP52" i="18"/>
  <c r="L26" i="18"/>
  <c r="K53" i="21"/>
  <c r="Y20" i="18"/>
  <c r="BH54" i="18"/>
  <c r="AF18" i="18"/>
  <c r="AM36" i="21"/>
  <c r="BO37" i="18"/>
  <c r="E34" i="18"/>
  <c r="AM42" i="21"/>
  <c r="K76" i="18"/>
  <c r="BO60" i="18"/>
  <c r="Z21" i="21"/>
  <c r="BH39" i="21"/>
  <c r="AT75" i="18"/>
  <c r="BA24" i="21"/>
  <c r="AM8" i="21"/>
  <c r="K34" i="18"/>
  <c r="R36" i="18"/>
  <c r="Z5" i="18"/>
  <c r="AG17" i="21"/>
  <c r="AU46" i="21"/>
  <c r="Z31" i="18"/>
  <c r="Z20" i="18"/>
  <c r="AN35" i="21"/>
  <c r="AG7" i="21"/>
  <c r="BO34" i="21"/>
  <c r="AM57" i="18"/>
  <c r="AM46" i="18"/>
  <c r="Y75" i="21"/>
  <c r="BO15" i="21"/>
  <c r="D53" i="18"/>
  <c r="BO77" i="21"/>
  <c r="AG18" i="21"/>
  <c r="BA51" i="18"/>
  <c r="R15" i="18"/>
  <c r="AU28" i="18"/>
  <c r="Y53" i="21"/>
  <c r="AN24" i="21"/>
  <c r="AF8" i="21"/>
  <c r="AG53" i="18"/>
  <c r="AU68" i="21"/>
  <c r="AU47" i="18"/>
  <c r="BA35" i="18"/>
  <c r="Y49" i="18"/>
  <c r="AN77" i="21"/>
  <c r="AM63" i="21"/>
  <c r="BO47" i="18"/>
  <c r="AF19" i="18"/>
  <c r="K57" i="18"/>
  <c r="BB31" i="21"/>
  <c r="S10" i="21"/>
  <c r="R46" i="21"/>
  <c r="BP12" i="18"/>
  <c r="BI64" i="18"/>
  <c r="BP68" i="18"/>
  <c r="D10" i="21"/>
  <c r="R66" i="21"/>
  <c r="E11" i="18"/>
  <c r="Y50" i="21"/>
  <c r="BA54" i="18"/>
  <c r="Y50" i="18"/>
  <c r="AF44" i="21"/>
  <c r="AM61" i="18"/>
  <c r="BO55" i="18"/>
  <c r="K8" i="21"/>
  <c r="AF42" i="21"/>
  <c r="Y27" i="21"/>
  <c r="Y48" i="21"/>
  <c r="BA76" i="18"/>
  <c r="BB60" i="21"/>
  <c r="BO14" i="18"/>
  <c r="BO72" i="21"/>
  <c r="L65" i="18"/>
  <c r="AN16" i="21"/>
  <c r="BB22" i="18"/>
  <c r="L55" i="18"/>
  <c r="AF24" i="18"/>
  <c r="AF59" i="18"/>
  <c r="L63" i="21"/>
  <c r="BH76" i="18"/>
  <c r="K61" i="21"/>
  <c r="L16" i="18"/>
  <c r="BB9" i="18"/>
  <c r="K15" i="21"/>
  <c r="AF12" i="21"/>
  <c r="AT45" i="18"/>
  <c r="D25" i="18"/>
  <c r="BO19" i="18"/>
  <c r="BO38" i="18"/>
  <c r="Z69" i="18"/>
  <c r="BA18" i="21"/>
  <c r="BH25" i="18"/>
  <c r="Y52" i="18"/>
  <c r="AF7" i="21"/>
  <c r="E23" i="18"/>
  <c r="D43" i="21"/>
  <c r="S11" i="21"/>
  <c r="AT38" i="18"/>
  <c r="Y67" i="21"/>
  <c r="BA19" i="18"/>
  <c r="BI41" i="18"/>
  <c r="AG24" i="18"/>
  <c r="AF77" i="21"/>
  <c r="S69" i="18"/>
  <c r="AG34" i="18"/>
  <c r="AU6" i="18"/>
  <c r="BP73" i="21"/>
  <c r="BP33" i="21"/>
  <c r="D32" i="21"/>
  <c r="E26" i="18"/>
  <c r="AT55" i="18"/>
  <c r="BI75" i="18"/>
  <c r="R50" i="21"/>
  <c r="BO8" i="21"/>
  <c r="D15" i="21"/>
  <c r="BP17" i="18"/>
  <c r="BP75" i="21"/>
  <c r="S44" i="18"/>
  <c r="AG40" i="21"/>
  <c r="BB6" i="18"/>
  <c r="AM49" i="18"/>
  <c r="E10" i="21"/>
  <c r="R66" i="18"/>
  <c r="BP76" i="21"/>
  <c r="L28" i="21"/>
  <c r="BH7" i="18"/>
  <c r="AM65" i="21"/>
  <c r="AT19" i="18"/>
  <c r="E67" i="18"/>
  <c r="AT71" i="21"/>
  <c r="BI23" i="18"/>
  <c r="AN34" i="21"/>
  <c r="L47" i="21"/>
  <c r="R69" i="21"/>
  <c r="BA38" i="18"/>
  <c r="AN63" i="18"/>
  <c r="S15" i="21"/>
  <c r="AT31" i="21"/>
  <c r="L62" i="18"/>
  <c r="Y68" i="18"/>
  <c r="S35" i="21"/>
  <c r="R18" i="18"/>
  <c r="AN7" i="18"/>
  <c r="AM26" i="21"/>
  <c r="K27" i="18"/>
  <c r="BH66" i="18"/>
  <c r="AU49" i="18"/>
  <c r="D38" i="21"/>
  <c r="AM9" i="21"/>
  <c r="AM76" i="21"/>
  <c r="BH56" i="21"/>
  <c r="K31" i="18"/>
  <c r="AT68" i="18"/>
  <c r="BH12" i="21"/>
  <c r="BA75" i="21"/>
  <c r="AU19" i="21"/>
  <c r="BH36" i="21"/>
  <c r="E10" i="18"/>
  <c r="Y56" i="18"/>
  <c r="AT54" i="21"/>
  <c r="AG57" i="18"/>
  <c r="AN39" i="18"/>
  <c r="Y16" i="18"/>
  <c r="AG68" i="18"/>
  <c r="AF65" i="21"/>
  <c r="AT42" i="21"/>
  <c r="Z45" i="21"/>
  <c r="L24" i="18"/>
  <c r="AT27" i="21"/>
  <c r="Y55" i="21"/>
  <c r="BA74" i="18"/>
  <c r="AN70" i="21"/>
  <c r="D22" i="18"/>
  <c r="Y46" i="18"/>
  <c r="AG5" i="18"/>
  <c r="BA70" i="18"/>
  <c r="R35" i="18"/>
  <c r="AU13" i="21"/>
  <c r="AT11" i="18"/>
  <c r="L72" i="18"/>
  <c r="L55" i="21"/>
  <c r="BP40" i="21"/>
  <c r="E26" i="21"/>
  <c r="AG27" i="21"/>
  <c r="BH64" i="21"/>
  <c r="R22" i="18"/>
  <c r="BH16" i="21"/>
  <c r="BP74" i="18"/>
  <c r="BA50" i="21"/>
  <c r="Z18" i="21"/>
  <c r="D7" i="18"/>
  <c r="AG20" i="18"/>
  <c r="S76" i="18"/>
  <c r="AM33" i="18"/>
  <c r="R52" i="21"/>
  <c r="K45" i="21"/>
  <c r="AG25" i="18"/>
  <c r="E27" i="18"/>
  <c r="AF37" i="18"/>
  <c r="BO67" i="18"/>
  <c r="BO76" i="21"/>
  <c r="BH55" i="21"/>
  <c r="BP77" i="18"/>
  <c r="BB51" i="18"/>
  <c r="BI69" i="18"/>
  <c r="D48" i="18"/>
  <c r="Z13" i="18"/>
  <c r="S66" i="18"/>
  <c r="L46" i="18"/>
  <c r="BP44" i="18"/>
  <c r="D66" i="21"/>
  <c r="Y9" i="18"/>
  <c r="BP61" i="18"/>
  <c r="S74" i="18"/>
  <c r="AG32" i="18"/>
  <c r="D60" i="18"/>
  <c r="AG16" i="18"/>
  <c r="L73" i="21"/>
  <c r="Y74" i="21"/>
  <c r="R34" i="18"/>
  <c r="AF75" i="21"/>
  <c r="AM57" i="21"/>
  <c r="BI52" i="21"/>
  <c r="R28" i="18"/>
  <c r="AG31" i="21"/>
  <c r="AM15" i="18"/>
  <c r="E31" i="21"/>
  <c r="BH50" i="21"/>
  <c r="BP13" i="21"/>
  <c r="BO28" i="18"/>
  <c r="AG52" i="21"/>
  <c r="BH30" i="21"/>
  <c r="AT59" i="18"/>
  <c r="Y44" i="21"/>
  <c r="K36" i="18"/>
  <c r="BP7" i="21"/>
  <c r="AT32" i="18"/>
  <c r="AN11" i="18"/>
  <c r="D29" i="18"/>
  <c r="R49" i="18"/>
  <c r="BI55" i="21"/>
  <c r="AT39" i="21"/>
  <c r="BI45" i="18"/>
  <c r="BA47" i="18"/>
  <c r="AN48" i="21"/>
  <c r="AG67" i="18"/>
  <c r="AN37" i="21"/>
  <c r="BO35" i="18"/>
  <c r="BA68" i="18"/>
  <c r="BI6" i="18"/>
  <c r="AN19" i="18"/>
  <c r="AF14" i="18"/>
  <c r="BO16" i="21"/>
  <c r="S27" i="21"/>
  <c r="Y70" i="18"/>
  <c r="AN5" i="18"/>
  <c r="AN28" i="18"/>
  <c r="D65" i="18"/>
  <c r="BA9" i="18"/>
  <c r="S64" i="21"/>
  <c r="BP42" i="18"/>
  <c r="BA9" i="21"/>
  <c r="BI57" i="18"/>
  <c r="BA54" i="21"/>
  <c r="BI72" i="18"/>
  <c r="K49" i="18"/>
  <c r="K71" i="18"/>
  <c r="BB9" i="21"/>
  <c r="AT31" i="18"/>
  <c r="BP48" i="18"/>
  <c r="AT24" i="21"/>
  <c r="D39" i="21"/>
  <c r="BH32" i="18"/>
  <c r="Y76" i="21"/>
  <c r="BI65" i="18"/>
  <c r="AG47" i="21"/>
  <c r="BH63" i="18"/>
  <c r="E38" i="18"/>
  <c r="BO9" i="21"/>
  <c r="AT50" i="18"/>
  <c r="L8" i="21"/>
  <c r="AT42" i="18"/>
  <c r="BI63" i="21"/>
  <c r="AF28" i="21"/>
  <c r="AN5" i="21"/>
  <c r="AT66" i="18"/>
  <c r="Z27" i="18"/>
  <c r="BB68" i="18"/>
  <c r="L34" i="18"/>
  <c r="BP63" i="21"/>
  <c r="BI53" i="18"/>
  <c r="AM67" i="18"/>
  <c r="AT39" i="18"/>
  <c r="BH49" i="18"/>
  <c r="R36" i="21"/>
  <c r="BI74" i="18"/>
  <c r="BO33" i="21"/>
  <c r="AM44" i="21"/>
  <c r="BP63" i="18"/>
  <c r="AM51" i="21"/>
  <c r="BP33" i="18"/>
  <c r="L50" i="18"/>
  <c r="R45" i="21"/>
  <c r="AT26" i="21"/>
  <c r="BO6" i="21"/>
  <c r="S28" i="21"/>
  <c r="L42" i="21"/>
  <c r="S36" i="18"/>
  <c r="AU36" i="18"/>
  <c r="BP9" i="18"/>
  <c r="R49" i="21"/>
  <c r="S9" i="21"/>
  <c r="BO41" i="18"/>
  <c r="Z68" i="21"/>
  <c r="K44" i="18"/>
  <c r="BB30" i="21"/>
  <c r="Z52" i="18"/>
  <c r="R31" i="21"/>
  <c r="K77" i="18"/>
  <c r="AF51" i="18"/>
  <c r="L28" i="18"/>
  <c r="BI68" i="18"/>
  <c r="D11" i="21"/>
  <c r="E36" i="21"/>
  <c r="BI38" i="18"/>
  <c r="BO25" i="18"/>
  <c r="Z32" i="21"/>
  <c r="AF12" i="18"/>
  <c r="E5" i="21"/>
  <c r="BB27" i="18"/>
  <c r="AM58" i="21"/>
  <c r="E19" i="18"/>
  <c r="K18" i="18"/>
  <c r="AN23" i="18"/>
  <c r="BA14" i="21"/>
  <c r="AT44" i="21"/>
  <c r="D59" i="21"/>
  <c r="E43" i="21"/>
  <c r="AF28" i="18"/>
  <c r="K69" i="18"/>
  <c r="BO59" i="21"/>
  <c r="BI70" i="21"/>
  <c r="R9" i="21"/>
  <c r="AU43" i="21"/>
  <c r="AF53" i="21"/>
  <c r="D17" i="21"/>
  <c r="BB48" i="18"/>
  <c r="BH75" i="21"/>
  <c r="Z61" i="21"/>
  <c r="BH65" i="21"/>
  <c r="BI25" i="18"/>
  <c r="Y57" i="18"/>
  <c r="BA16" i="21"/>
  <c r="K7" i="21"/>
  <c r="AU27" i="21"/>
  <c r="K20" i="21"/>
  <c r="K5" i="21"/>
  <c r="D54" i="21"/>
  <c r="AG67" i="21"/>
  <c r="K16" i="18"/>
  <c r="AU47" i="21"/>
  <c r="AM12" i="21"/>
  <c r="AT20" i="18"/>
  <c r="D42" i="18"/>
  <c r="BA8" i="18"/>
  <c r="BO53" i="21"/>
  <c r="Y11" i="18"/>
  <c r="BA64" i="21"/>
  <c r="AT13" i="21"/>
  <c r="AG42" i="18"/>
  <c r="AM72" i="18"/>
  <c r="AG9" i="18"/>
  <c r="E48" i="21"/>
  <c r="BB17" i="18"/>
  <c r="R28" i="21"/>
  <c r="AN53" i="21"/>
  <c r="R57" i="21"/>
  <c r="BP14" i="21"/>
  <c r="D14" i="21"/>
  <c r="AF41" i="21"/>
  <c r="AU30" i="18"/>
  <c r="BP55" i="18"/>
  <c r="D40" i="21"/>
  <c r="E11" i="21"/>
  <c r="Y65" i="21"/>
  <c r="E52" i="18"/>
  <c r="BB24" i="21"/>
  <c r="S65" i="21"/>
  <c r="BB49" i="18"/>
  <c r="AM33" i="21"/>
  <c r="E42" i="21"/>
  <c r="D16" i="18"/>
  <c r="R46" i="18"/>
  <c r="R39" i="21"/>
  <c r="BI42" i="21"/>
  <c r="AG25" i="21"/>
  <c r="BO20" i="21"/>
  <c r="AT25" i="21"/>
  <c r="D18" i="18"/>
  <c r="E54" i="18"/>
  <c r="R8" i="21"/>
  <c r="AU9" i="21"/>
  <c r="BA66" i="21"/>
  <c r="BI26" i="21"/>
  <c r="AT65" i="18"/>
  <c r="R13" i="21"/>
  <c r="E57" i="18"/>
  <c r="R43" i="21"/>
  <c r="D9" i="21"/>
  <c r="AN8" i="18"/>
  <c r="AN44" i="18"/>
  <c r="BH7" i="21"/>
  <c r="BP72" i="21"/>
  <c r="BI65" i="21"/>
  <c r="AM52" i="21"/>
  <c r="Z26" i="21"/>
  <c r="AM40" i="18"/>
  <c r="S39" i="21"/>
  <c r="D5" i="21"/>
  <c r="R17" i="21"/>
  <c r="BB38" i="18"/>
  <c r="BA40" i="18"/>
  <c r="R50" i="18"/>
  <c r="AF47" i="21"/>
  <c r="K43" i="18"/>
  <c r="Z66" i="18"/>
  <c r="AU37" i="21"/>
  <c r="BA21" i="21"/>
  <c r="L14" i="21"/>
  <c r="AM5" i="21"/>
  <c r="BA49" i="18"/>
  <c r="L58" i="18"/>
  <c r="D18" i="21"/>
  <c r="BI5" i="18"/>
  <c r="BA28" i="21"/>
  <c r="AF22" i="21"/>
  <c r="Y41" i="18"/>
  <c r="K23" i="18"/>
  <c r="AM20" i="21"/>
  <c r="S13" i="21"/>
  <c r="Y45" i="18"/>
  <c r="Z29" i="21"/>
  <c r="BP8" i="21"/>
  <c r="D52" i="18"/>
  <c r="AM76" i="18"/>
  <c r="BI77" i="18"/>
  <c r="AT74" i="21"/>
  <c r="AF45" i="21"/>
  <c r="AG23" i="18"/>
  <c r="AN21" i="21"/>
  <c r="AT58" i="21"/>
  <c r="D77" i="21"/>
  <c r="BP26" i="21"/>
  <c r="BH74" i="18"/>
  <c r="BH20" i="21"/>
  <c r="K13" i="21"/>
  <c r="AN75" i="18"/>
  <c r="AU35" i="21"/>
  <c r="AT75" i="21"/>
  <c r="BO27" i="18"/>
  <c r="BI29" i="18"/>
  <c r="K65" i="21"/>
  <c r="BI46" i="21"/>
  <c r="BP49" i="21"/>
  <c r="K58" i="18"/>
  <c r="AN50" i="21"/>
  <c r="D6" i="18"/>
  <c r="BO10" i="18"/>
  <c r="AT37" i="21"/>
  <c r="Y32" i="21"/>
  <c r="AM54" i="18"/>
  <c r="BO36" i="21"/>
  <c r="S33" i="18"/>
  <c r="BI29" i="21"/>
  <c r="BO21" i="18"/>
  <c r="BO71" i="18"/>
  <c r="L35" i="18"/>
  <c r="AT46" i="18"/>
  <c r="AM15" i="21"/>
  <c r="Y54" i="21"/>
  <c r="D34" i="21"/>
  <c r="BB5" i="18"/>
  <c r="D48" i="21"/>
  <c r="K28" i="21"/>
  <c r="D27" i="21"/>
  <c r="AM50" i="21"/>
  <c r="AN55" i="18"/>
  <c r="BH43" i="18"/>
  <c r="BI16" i="21"/>
  <c r="AG10" i="18"/>
  <c r="AF76" i="21"/>
  <c r="AT5" i="18"/>
  <c r="Y19" i="21"/>
  <c r="BP36" i="18"/>
  <c r="AU46" i="18"/>
  <c r="R33" i="21"/>
  <c r="AU45" i="18"/>
  <c r="BI35" i="18"/>
  <c r="Z43" i="18"/>
  <c r="AN68" i="21"/>
  <c r="E40" i="21"/>
  <c r="AM18" i="18"/>
  <c r="BH40" i="18"/>
  <c r="BH15" i="18"/>
  <c r="BI33" i="21"/>
  <c r="L61" i="21"/>
  <c r="L30" i="21"/>
  <c r="AG51" i="21"/>
  <c r="BA21" i="18"/>
  <c r="Z76" i="18"/>
  <c r="AT72" i="18"/>
  <c r="Y29" i="21"/>
  <c r="D72" i="18"/>
  <c r="AU28" i="21"/>
  <c r="BH5" i="18"/>
  <c r="BH73" i="21"/>
  <c r="BA56" i="18"/>
  <c r="BH13" i="18"/>
  <c r="K50" i="21"/>
  <c r="E49" i="18"/>
  <c r="BA30" i="21"/>
  <c r="AG7" i="18"/>
  <c r="BB74" i="21"/>
  <c r="AT70" i="18"/>
  <c r="AN13" i="21"/>
  <c r="L41" i="18"/>
  <c r="AN59" i="21"/>
  <c r="L60" i="18"/>
  <c r="Z30" i="21"/>
  <c r="AG15" i="21"/>
  <c r="BA49" i="21"/>
  <c r="E71" i="18"/>
  <c r="AN74" i="18"/>
  <c r="Z53" i="21"/>
  <c r="AG27" i="18"/>
  <c r="E7" i="18"/>
  <c r="BI56" i="18"/>
  <c r="Y36" i="18"/>
  <c r="AG8" i="21"/>
  <c r="Y12" i="21"/>
  <c r="Y15" i="18"/>
  <c r="L56" i="21"/>
  <c r="E77" i="18"/>
  <c r="AF35" i="21"/>
  <c r="S14" i="21"/>
  <c r="AF15" i="18"/>
  <c r="AU23" i="21"/>
  <c r="BH28" i="21"/>
  <c r="BH54" i="21"/>
  <c r="AU59" i="21"/>
  <c r="AU32" i="18"/>
  <c r="AG70" i="21"/>
  <c r="Z39" i="21"/>
  <c r="BO66" i="18"/>
  <c r="S41" i="21"/>
  <c r="BA41" i="21"/>
  <c r="E67" i="21"/>
  <c r="Y45" i="21"/>
  <c r="AT51" i="18"/>
  <c r="BI15" i="21"/>
  <c r="Z51" i="18"/>
  <c r="L27" i="18"/>
  <c r="K21" i="18"/>
  <c r="S52" i="18"/>
  <c r="K75" i="21"/>
  <c r="BH77" i="18"/>
  <c r="Z39" i="18"/>
  <c r="Y37" i="18"/>
  <c r="BI10" i="18"/>
  <c r="BB16" i="18"/>
  <c r="R55" i="18"/>
  <c r="BP23" i="21"/>
  <c r="R70" i="18"/>
  <c r="Z66" i="21"/>
  <c r="AT56" i="21"/>
  <c r="S44" i="21"/>
  <c r="R32" i="18"/>
  <c r="AN30" i="21"/>
  <c r="AG28" i="18"/>
  <c r="K14" i="21"/>
  <c r="Y48" i="18"/>
  <c r="BP71" i="21"/>
  <c r="S74" i="21"/>
  <c r="BI45" i="21"/>
  <c r="BB75" i="18"/>
  <c r="D50" i="18"/>
  <c r="S49" i="18"/>
  <c r="R5" i="21"/>
  <c r="R26" i="18"/>
  <c r="AN13" i="18"/>
  <c r="Z55" i="18"/>
  <c r="AM17" i="18"/>
  <c r="BH23" i="18"/>
  <c r="AT55" i="21"/>
  <c r="E28" i="21"/>
  <c r="BH29" i="21"/>
  <c r="E51" i="18"/>
  <c r="L65" i="21"/>
  <c r="AT5" i="21"/>
  <c r="R53" i="21"/>
  <c r="AU24" i="21"/>
  <c r="AF11" i="18"/>
  <c r="BA63" i="18"/>
  <c r="AM60" i="18"/>
  <c r="AT30" i="18"/>
  <c r="AU16" i="18"/>
  <c r="AM31" i="21"/>
  <c r="BI53" i="21"/>
  <c r="BP6" i="18"/>
  <c r="L56" i="18"/>
  <c r="L54" i="18"/>
  <c r="AT29" i="21"/>
  <c r="BO58" i="18"/>
  <c r="BP58" i="21"/>
  <c r="BO27" i="21"/>
  <c r="AG8" i="18"/>
  <c r="BI9" i="18"/>
  <c r="BP17" i="21"/>
  <c r="S67" i="18"/>
  <c r="Z7" i="21"/>
  <c r="Y34" i="21"/>
  <c r="BO5" i="21"/>
  <c r="AF74" i="21"/>
  <c r="BH6" i="18"/>
  <c r="D22" i="21"/>
  <c r="Y68" i="21"/>
  <c r="L66" i="21"/>
  <c r="AM11" i="21"/>
  <c r="AN25" i="21"/>
  <c r="BB52" i="21"/>
  <c r="BI54" i="18"/>
  <c r="BI31" i="21"/>
  <c r="Y72" i="21"/>
  <c r="AN22" i="18"/>
  <c r="BH52" i="21"/>
  <c r="E64" i="21"/>
  <c r="S58" i="21"/>
  <c r="AF18" i="21"/>
  <c r="AF20" i="18"/>
  <c r="E55" i="18"/>
  <c r="BH9" i="18"/>
  <c r="L74" i="18"/>
  <c r="BA50" i="18"/>
  <c r="BA48" i="21"/>
  <c r="AN67" i="18"/>
  <c r="E58" i="18"/>
  <c r="L19" i="21"/>
  <c r="Z44" i="21"/>
  <c r="S63" i="18"/>
  <c r="BI44" i="21"/>
  <c r="BH38" i="18"/>
  <c r="R20" i="18"/>
  <c r="E24" i="21"/>
  <c r="Z43" i="21"/>
  <c r="AG61" i="21"/>
  <c r="BH20" i="18"/>
  <c r="S62" i="21"/>
  <c r="BA52" i="18"/>
  <c r="D64" i="18"/>
  <c r="BA32" i="18"/>
  <c r="BA24" i="18"/>
  <c r="Y63" i="21"/>
  <c r="Y13" i="18"/>
  <c r="BP57" i="21"/>
  <c r="AG64" i="18"/>
  <c r="D65" i="21"/>
  <c r="AU75" i="18"/>
  <c r="D69" i="18"/>
  <c r="BO36" i="18"/>
  <c r="BB17" i="21"/>
  <c r="BA8" i="21"/>
  <c r="BH18" i="21"/>
  <c r="AF61" i="21"/>
  <c r="S65" i="18"/>
  <c r="D45" i="21"/>
  <c r="Z34" i="21"/>
  <c r="L6" i="18"/>
  <c r="L25" i="18"/>
  <c r="L37" i="18"/>
  <c r="E72" i="21"/>
  <c r="S11" i="18"/>
  <c r="K63" i="18"/>
  <c r="S64" i="18"/>
  <c r="AT66" i="21"/>
  <c r="L5" i="21"/>
  <c r="Y24" i="18"/>
  <c r="Y10" i="21"/>
  <c r="AN49" i="18"/>
  <c r="BH48" i="21"/>
  <c r="Y10" i="18"/>
  <c r="BA67" i="21"/>
  <c r="S7" i="21"/>
  <c r="AN16" i="18"/>
  <c r="AM35" i="21"/>
  <c r="BB59" i="18"/>
  <c r="BA61" i="21"/>
  <c r="AN48" i="18"/>
  <c r="R75" i="18"/>
  <c r="K20" i="18"/>
  <c r="BO73" i="18"/>
  <c r="AN75" i="21"/>
  <c r="AU49" i="21"/>
  <c r="BI33" i="18"/>
  <c r="BH21" i="18"/>
  <c r="BP32" i="18"/>
  <c r="AG33" i="18"/>
  <c r="Y63" i="18"/>
  <c r="AN46" i="21"/>
  <c r="R37" i="21"/>
  <c r="BA73" i="18"/>
  <c r="AT10" i="18"/>
  <c r="K37" i="18"/>
  <c r="AU43" i="18"/>
  <c r="S24" i="21"/>
  <c r="BH15" i="21"/>
  <c r="AG48" i="21"/>
  <c r="K31" i="21"/>
  <c r="L47" i="18"/>
  <c r="AG75" i="18"/>
  <c r="R51" i="21"/>
  <c r="BP28" i="21"/>
  <c r="Y23" i="18"/>
  <c r="AN57" i="21"/>
  <c r="AM27" i="18"/>
  <c r="BP52" i="21"/>
  <c r="R40" i="21"/>
  <c r="AN9" i="21"/>
  <c r="BP60" i="18"/>
  <c r="AN60" i="21"/>
  <c r="BH43" i="21"/>
  <c r="Z10" i="21"/>
  <c r="AT22" i="21"/>
  <c r="Y51" i="18"/>
  <c r="BB18" i="21"/>
  <c r="AT53" i="21"/>
  <c r="E13" i="21"/>
  <c r="AM66" i="18"/>
  <c r="AT63" i="18"/>
  <c r="Z40" i="18"/>
  <c r="AF59" i="21"/>
  <c r="Y47" i="21"/>
  <c r="BH47" i="18"/>
  <c r="D28" i="21"/>
  <c r="BA61" i="18"/>
  <c r="Z48" i="18"/>
  <c r="AF17" i="18"/>
  <c r="BB19" i="18"/>
  <c r="BP66" i="21"/>
  <c r="Z11" i="21"/>
  <c r="BH38" i="21"/>
  <c r="BO25" i="21"/>
  <c r="Y75" i="18"/>
  <c r="Z42" i="18"/>
  <c r="AF74" i="18"/>
  <c r="AN42" i="18"/>
  <c r="E30" i="18"/>
  <c r="AT30" i="21"/>
  <c r="BB50" i="18"/>
  <c r="BP22" i="18"/>
  <c r="L74" i="21"/>
  <c r="AM41" i="21"/>
  <c r="AG10" i="21"/>
  <c r="BI59" i="21"/>
  <c r="Y6" i="18"/>
  <c r="Z13" i="21"/>
  <c r="AF34" i="18"/>
  <c r="BP47" i="21"/>
  <c r="AF22" i="18"/>
  <c r="AF72" i="21"/>
  <c r="R15" i="21"/>
  <c r="BH22" i="21"/>
  <c r="AU52" i="18"/>
  <c r="BH5" i="21"/>
  <c r="AF68" i="21"/>
  <c r="AM53" i="21"/>
  <c r="AN69" i="21"/>
  <c r="BH61" i="21"/>
  <c r="D24" i="18"/>
  <c r="Y35" i="21"/>
  <c r="BB11" i="21"/>
  <c r="AN44" i="21"/>
  <c r="Z36" i="21"/>
  <c r="AU70" i="21"/>
  <c r="AG58" i="21"/>
  <c r="BP43" i="18"/>
  <c r="K68" i="21"/>
  <c r="Y5" i="21"/>
  <c r="K62" i="18"/>
  <c r="D68" i="18"/>
  <c r="Y17" i="21"/>
  <c r="Z55" i="21"/>
  <c r="BH34" i="18"/>
  <c r="BP73" i="18"/>
  <c r="L44" i="21"/>
  <c r="E71" i="21"/>
  <c r="L31" i="18"/>
  <c r="BI26" i="18"/>
  <c r="AG59" i="21"/>
  <c r="K39" i="21"/>
  <c r="BA12" i="21"/>
  <c r="E14" i="21"/>
  <c r="BH61" i="18"/>
  <c r="D53" i="21"/>
  <c r="R67" i="21"/>
  <c r="Z70" i="21"/>
  <c r="BB55" i="18"/>
  <c r="AF44" i="18"/>
  <c r="AN50" i="18"/>
  <c r="S20" i="21"/>
  <c r="E15" i="21"/>
  <c r="L14" i="18"/>
  <c r="R18" i="21"/>
  <c r="AN36" i="21"/>
  <c r="AG60" i="21"/>
  <c r="BH64" i="18"/>
  <c r="BB53" i="18"/>
  <c r="BI60" i="21"/>
  <c r="L57" i="21"/>
  <c r="AT16" i="18"/>
  <c r="AU60" i="21"/>
  <c r="K77" i="21"/>
  <c r="E53" i="18"/>
  <c r="D46" i="21"/>
  <c r="E27" i="21"/>
  <c r="BB7" i="18"/>
  <c r="L40" i="18"/>
  <c r="AG51" i="18"/>
  <c r="BP19" i="21"/>
  <c r="BP27" i="18"/>
  <c r="L59" i="18"/>
  <c r="BI35" i="21"/>
  <c r="K28" i="18"/>
  <c r="AN26" i="18"/>
  <c r="L8" i="18"/>
  <c r="AM24" i="21"/>
  <c r="AU66" i="18"/>
  <c r="AF6" i="18"/>
  <c r="AN69" i="18"/>
  <c r="L38" i="21"/>
  <c r="BP7" i="18"/>
  <c r="E29" i="18"/>
  <c r="Z76" i="21"/>
  <c r="AM54" i="21"/>
  <c r="R67" i="18"/>
  <c r="K48" i="18"/>
  <c r="BB66" i="18"/>
  <c r="BA69" i="18"/>
  <c r="AT60" i="21"/>
  <c r="Z34" i="18"/>
  <c r="AM71" i="18"/>
  <c r="BI66" i="18"/>
  <c r="AT28" i="21"/>
  <c r="BP51" i="18"/>
  <c r="BI36" i="21"/>
  <c r="Z75" i="18"/>
  <c r="AN34" i="18"/>
  <c r="BO43" i="21"/>
  <c r="AT15" i="18"/>
  <c r="K41" i="21"/>
  <c r="Z75" i="21"/>
  <c r="AF31" i="21"/>
  <c r="AU66" i="21"/>
  <c r="K48" i="21"/>
  <c r="AG76" i="21"/>
  <c r="BP13" i="18"/>
  <c r="Y35" i="18"/>
  <c r="AF56" i="18"/>
  <c r="Z6" i="21"/>
  <c r="AG69" i="21"/>
  <c r="BA41" i="18"/>
  <c r="AN64" i="21"/>
  <c r="Y14" i="21"/>
  <c r="BB46" i="21"/>
  <c r="AU10" i="21"/>
  <c r="AM25" i="18"/>
  <c r="E29" i="21"/>
  <c r="BA71" i="18"/>
  <c r="AN76" i="18"/>
  <c r="Y17" i="18"/>
  <c r="AF67" i="18"/>
  <c r="E9" i="18"/>
  <c r="L64" i="18"/>
  <c r="R47" i="18"/>
  <c r="AF73" i="18"/>
  <c r="AG13" i="21"/>
  <c r="AT23" i="18"/>
  <c r="BB41" i="18"/>
  <c r="D70" i="18"/>
  <c r="K13" i="18"/>
  <c r="BB43" i="18"/>
  <c r="BP16" i="21"/>
  <c r="R68" i="18"/>
  <c r="BI73" i="18"/>
  <c r="E75" i="18"/>
  <c r="BI15" i="18"/>
  <c r="K9" i="21"/>
  <c r="BI72" i="21"/>
  <c r="AN19" i="21"/>
  <c r="Z59" i="21"/>
  <c r="D31" i="21"/>
  <c r="AM47" i="18"/>
  <c r="Z62" i="18"/>
  <c r="AN43" i="18"/>
  <c r="R56" i="21"/>
  <c r="D21" i="21"/>
  <c r="S73" i="18"/>
  <c r="BB29" i="18"/>
  <c r="L51" i="18"/>
  <c r="K59" i="21"/>
  <c r="BI40" i="18"/>
  <c r="Z71" i="21"/>
  <c r="BB50" i="21"/>
  <c r="K17" i="18"/>
  <c r="AM44" i="18"/>
  <c r="K22" i="21"/>
  <c r="L22" i="18"/>
  <c r="D66" i="18"/>
  <c r="BP69" i="18"/>
  <c r="AM9" i="18"/>
  <c r="K51" i="21"/>
  <c r="BH25" i="21"/>
  <c r="AN73" i="18"/>
  <c r="AG26" i="21"/>
  <c r="BB60" i="18"/>
  <c r="AT67" i="18"/>
  <c r="AN40" i="18"/>
  <c r="AU72" i="18"/>
  <c r="R14" i="18"/>
  <c r="S70" i="18"/>
  <c r="AM69" i="21"/>
  <c r="Y64" i="18"/>
  <c r="Y53" i="18"/>
  <c r="AG77" i="18"/>
  <c r="AU48" i="21"/>
  <c r="AM18" i="21"/>
  <c r="K38" i="18"/>
  <c r="S45" i="21"/>
  <c r="BH53" i="18"/>
  <c r="BI46" i="18"/>
  <c r="AU31" i="18"/>
  <c r="AN74" i="21"/>
  <c r="S40" i="21"/>
  <c r="AM24" i="18"/>
  <c r="AF71" i="18"/>
  <c r="AT34" i="18"/>
  <c r="L9" i="21"/>
  <c r="BB34" i="18"/>
  <c r="AM28" i="21"/>
  <c r="AF69" i="18"/>
  <c r="D12" i="21"/>
  <c r="BI48" i="21"/>
  <c r="BB71" i="18"/>
  <c r="AM13" i="21"/>
  <c r="AT24" i="18"/>
  <c r="AG54" i="21"/>
  <c r="D12" i="18"/>
  <c r="AU8" i="18"/>
  <c r="BB70" i="18"/>
  <c r="BH57" i="21"/>
  <c r="S54" i="18"/>
  <c r="Y43" i="18"/>
  <c r="Z67" i="18"/>
  <c r="AG72" i="18"/>
  <c r="L29" i="18"/>
  <c r="R7" i="21"/>
  <c r="AF64" i="21"/>
  <c r="BP37" i="21"/>
  <c r="AU57" i="21"/>
  <c r="BO39" i="18"/>
  <c r="L37" i="21"/>
  <c r="BB23" i="18"/>
  <c r="BA43" i="21"/>
  <c r="AT35" i="18"/>
  <c r="BP38" i="18"/>
  <c r="BO75" i="21"/>
  <c r="BI43" i="21"/>
  <c r="BA69" i="21"/>
  <c r="Y71" i="21"/>
  <c r="BA34" i="18"/>
  <c r="K30" i="21"/>
  <c r="BI50" i="21"/>
  <c r="BP18" i="18"/>
  <c r="BH33" i="21"/>
  <c r="BI74" i="21"/>
  <c r="BB18" i="18"/>
  <c r="AF21" i="21"/>
  <c r="AM60" i="21"/>
  <c r="S63" i="21"/>
  <c r="L66" i="18"/>
  <c r="Y18" i="18"/>
  <c r="E19" i="21"/>
  <c r="AM43" i="21"/>
  <c r="BH42" i="21"/>
  <c r="D7" i="21"/>
  <c r="K6" i="21"/>
  <c r="AF8" i="18"/>
  <c r="AF69" i="21"/>
  <c r="S34" i="18"/>
  <c r="AU25" i="18"/>
  <c r="L22" i="21"/>
  <c r="R41" i="21"/>
  <c r="BB35" i="21"/>
  <c r="L52" i="21"/>
  <c r="Z74" i="21"/>
  <c r="BB15" i="18"/>
  <c r="L18" i="18"/>
  <c r="BI20" i="21"/>
  <c r="AF56" i="21"/>
  <c r="AG74" i="21"/>
  <c r="AN64" i="18"/>
  <c r="R22" i="21"/>
  <c r="S61" i="18"/>
  <c r="R20" i="21"/>
  <c r="BB54" i="18"/>
  <c r="BI68" i="21"/>
  <c r="Y73" i="18"/>
  <c r="BO17" i="21"/>
  <c r="L32" i="18"/>
  <c r="AU69" i="21"/>
  <c r="BB40" i="21"/>
  <c r="AG62" i="21"/>
  <c r="Z35" i="18"/>
  <c r="S12" i="18"/>
  <c r="BO74" i="21"/>
  <c r="BO49" i="18"/>
  <c r="AF7" i="18"/>
  <c r="AF49" i="18"/>
  <c r="BI13" i="21"/>
  <c r="AG19" i="18"/>
  <c r="BB46" i="18"/>
  <c r="AF29" i="18"/>
  <c r="AU73" i="21"/>
  <c r="AT49" i="21"/>
  <c r="AT6" i="18"/>
  <c r="AF5" i="21"/>
  <c r="L36" i="18"/>
  <c r="AF72" i="18"/>
  <c r="AT12" i="18"/>
  <c r="L29" i="21"/>
  <c r="BP29" i="18"/>
  <c r="Z41" i="18"/>
  <c r="L12" i="21"/>
  <c r="AT35" i="21"/>
  <c r="BH41" i="21"/>
  <c r="AU33" i="21"/>
  <c r="AM22" i="18"/>
  <c r="BA60" i="18"/>
  <c r="AF33" i="18"/>
  <c r="D74" i="21"/>
  <c r="S22" i="18"/>
  <c r="AM34" i="21"/>
  <c r="BO59" i="18"/>
  <c r="AF54" i="18"/>
  <c r="K55" i="18"/>
  <c r="BB77" i="18"/>
  <c r="BP24" i="18"/>
  <c r="AN31" i="18"/>
  <c r="BI22" i="18"/>
  <c r="BA59" i="21"/>
  <c r="BO12" i="21"/>
  <c r="E58" i="21"/>
  <c r="AU48" i="18"/>
  <c r="AN67" i="21"/>
  <c r="AF71" i="21"/>
  <c r="AM74" i="21"/>
  <c r="AG9" i="21"/>
  <c r="AN14" i="21"/>
  <c r="BO28" i="21"/>
  <c r="BB63" i="21"/>
  <c r="BP65" i="21"/>
  <c r="AU39" i="21"/>
  <c r="BI37" i="21"/>
  <c r="R52" i="18"/>
  <c r="K38" i="21"/>
  <c r="AU50" i="18"/>
  <c r="AM73" i="18"/>
  <c r="AU26" i="21"/>
  <c r="AT17" i="18"/>
  <c r="BB21" i="21"/>
  <c r="E54" i="21"/>
  <c r="S59" i="21"/>
  <c r="E21" i="18"/>
  <c r="E13" i="18"/>
  <c r="BH13" i="21"/>
  <c r="BO64" i="21"/>
  <c r="BI20" i="18"/>
  <c r="D55" i="18"/>
  <c r="K23" i="21"/>
  <c r="K56" i="18"/>
  <c r="L21" i="21"/>
  <c r="E44" i="18"/>
  <c r="L10" i="18"/>
  <c r="E74" i="21"/>
  <c r="S25" i="18"/>
  <c r="AN10" i="21"/>
  <c r="BA65" i="21"/>
  <c r="BA62" i="21"/>
  <c r="BB14" i="18"/>
  <c r="AM10" i="18"/>
  <c r="AN15" i="18"/>
  <c r="D56" i="21"/>
  <c r="BP44" i="21"/>
  <c r="AG11" i="21"/>
  <c r="K29" i="18"/>
  <c r="AF54" i="21"/>
  <c r="L43" i="21"/>
  <c r="BH23" i="21"/>
  <c r="S71" i="18"/>
  <c r="E39" i="18"/>
  <c r="AG47" i="18"/>
  <c r="AF10" i="21"/>
  <c r="BI11" i="18"/>
  <c r="AT68" i="21"/>
  <c r="K53" i="18"/>
  <c r="BH50" i="18"/>
  <c r="AG46" i="18"/>
  <c r="AF37" i="21"/>
  <c r="E20" i="21"/>
  <c r="L50" i="21"/>
  <c r="AF75" i="18"/>
  <c r="BP15" i="21"/>
  <c r="AU37" i="18"/>
  <c r="AU62" i="21"/>
  <c r="BB16" i="21"/>
  <c r="BP19" i="18"/>
  <c r="R14" i="21"/>
  <c r="K73" i="18"/>
  <c r="BA33" i="21"/>
  <c r="BI37" i="18"/>
  <c r="E25" i="18"/>
  <c r="BO16" i="18"/>
  <c r="AM29" i="18"/>
  <c r="AM61" i="21"/>
  <c r="BA39" i="18"/>
  <c r="S73" i="21"/>
  <c r="AG55" i="21"/>
  <c r="S48" i="21"/>
  <c r="AU45" i="21"/>
  <c r="E15" i="18"/>
  <c r="BH34" i="21"/>
  <c r="BO8" i="18"/>
  <c r="Z16" i="21"/>
  <c r="AM21" i="21"/>
  <c r="AT17" i="21"/>
  <c r="BA76" i="21"/>
  <c r="BA11" i="18"/>
  <c r="BB10" i="18"/>
  <c r="R76" i="21"/>
  <c r="BB39" i="18"/>
  <c r="BI30" i="21"/>
  <c r="E28" i="18"/>
  <c r="AF57" i="21"/>
  <c r="BB65" i="21"/>
  <c r="AF11" i="21"/>
  <c r="S72" i="18"/>
  <c r="AU17" i="21"/>
  <c r="Y40" i="18"/>
  <c r="S16" i="21"/>
  <c r="L53" i="21"/>
  <c r="AT73" i="18"/>
  <c r="Z14" i="21"/>
  <c r="AG68" i="21"/>
  <c r="E60" i="18"/>
  <c r="Z37" i="21"/>
  <c r="BI34" i="21"/>
  <c r="BO13" i="18"/>
  <c r="AN31" i="21"/>
  <c r="D54" i="18"/>
  <c r="Z12" i="21"/>
  <c r="AF23" i="21"/>
  <c r="L75" i="21"/>
  <c r="E5" i="18"/>
  <c r="AM19" i="21"/>
  <c r="Y19" i="18"/>
  <c r="AN35" i="18"/>
  <c r="Y21" i="18"/>
  <c r="Z28" i="21"/>
  <c r="E62" i="18"/>
  <c r="BA15" i="18"/>
  <c r="K36" i="21"/>
  <c r="Z22" i="18"/>
  <c r="BA25" i="18"/>
  <c r="AF25" i="18"/>
  <c r="AF41" i="18"/>
  <c r="BB26" i="21"/>
  <c r="AG6" i="18"/>
  <c r="L71" i="18"/>
  <c r="L11" i="18"/>
  <c r="K29" i="21"/>
  <c r="AT11" i="21"/>
  <c r="BO46" i="21"/>
  <c r="AU56" i="21"/>
  <c r="BO50" i="18"/>
  <c r="AF52" i="21"/>
  <c r="AF60" i="18"/>
  <c r="AT54" i="18"/>
  <c r="D41" i="21"/>
  <c r="BB64" i="21"/>
  <c r="BP41" i="21"/>
  <c r="AM49" i="21"/>
  <c r="E53" i="21"/>
  <c r="BO57" i="18"/>
  <c r="BB53" i="21"/>
  <c r="E34" i="21"/>
  <c r="E65" i="18"/>
  <c r="BI56" i="21"/>
  <c r="AU32" i="21"/>
  <c r="BP64" i="18"/>
  <c r="Z6" i="18"/>
  <c r="AM16" i="18"/>
  <c r="AG69" i="18"/>
  <c r="AM17" i="21"/>
  <c r="R43" i="18"/>
  <c r="AN12" i="21"/>
  <c r="R44" i="21"/>
  <c r="BP35" i="21"/>
  <c r="Z24" i="18"/>
  <c r="BH44" i="18"/>
  <c r="R9" i="18"/>
  <c r="BP10" i="21"/>
  <c r="K39" i="18"/>
  <c r="Y26" i="18"/>
  <c r="BH6" i="21"/>
  <c r="BP34" i="21"/>
  <c r="BO26" i="21"/>
  <c r="Z65" i="18"/>
  <c r="BA42" i="18"/>
  <c r="AN36" i="18"/>
  <c r="AU12" i="21"/>
  <c r="D26" i="18"/>
  <c r="AU22" i="18"/>
  <c r="BA14" i="18"/>
  <c r="E42" i="18"/>
  <c r="E72" i="18"/>
  <c r="E8" i="21"/>
  <c r="BO10" i="21"/>
  <c r="Z58" i="18"/>
  <c r="K5" i="18"/>
  <c r="S19" i="18"/>
  <c r="AN61" i="18"/>
  <c r="AT76" i="18"/>
  <c r="K35" i="18"/>
  <c r="E12" i="21"/>
  <c r="S47" i="18"/>
  <c r="AT37" i="18"/>
  <c r="BI8" i="21"/>
  <c r="E45" i="21"/>
  <c r="D40" i="18"/>
  <c r="AU20" i="21"/>
  <c r="L60" i="21"/>
  <c r="BB51" i="21"/>
  <c r="L24" i="21"/>
  <c r="L69" i="18"/>
  <c r="S60" i="21"/>
  <c r="Y59" i="21"/>
  <c r="AN23" i="21"/>
  <c r="AT33" i="21"/>
  <c r="BH40" i="21"/>
  <c r="Z41" i="21"/>
  <c r="BA29" i="21"/>
  <c r="D47" i="18"/>
  <c r="AG65" i="18"/>
  <c r="Z69" i="21"/>
  <c r="E33" i="21"/>
  <c r="AU73" i="18"/>
  <c r="BA65" i="18"/>
  <c r="S8" i="18"/>
  <c r="AG55" i="18"/>
  <c r="S60" i="18"/>
  <c r="BP45" i="21"/>
  <c r="BP5" i="21"/>
  <c r="BO30" i="21"/>
  <c r="AU33" i="18"/>
  <c r="AM11" i="18"/>
  <c r="AT40" i="21"/>
  <c r="BP26" i="18"/>
  <c r="BH52" i="18"/>
  <c r="BA10" i="18"/>
  <c r="R16" i="21"/>
  <c r="BB52" i="18"/>
  <c r="D31" i="18"/>
  <c r="AG29" i="18"/>
  <c r="AT21" i="21"/>
  <c r="AT36" i="18"/>
  <c r="BH8" i="18"/>
  <c r="AM71" i="21"/>
  <c r="S68" i="18"/>
  <c r="BO42" i="18"/>
  <c r="S55" i="18"/>
  <c r="BP46" i="21"/>
  <c r="BO31" i="18"/>
  <c r="Y58" i="21"/>
  <c r="AT76" i="21"/>
  <c r="BA5" i="18"/>
  <c r="AU65" i="21"/>
  <c r="AG37" i="18"/>
  <c r="BB26" i="18"/>
  <c r="Z67" i="21"/>
  <c r="Z15" i="18"/>
  <c r="AG59" i="18"/>
  <c r="R77" i="18"/>
  <c r="K75" i="18"/>
  <c r="BB25" i="18"/>
  <c r="BA33" i="18"/>
  <c r="S76" i="21"/>
  <c r="L42" i="18"/>
  <c r="K6" i="18"/>
  <c r="AU65" i="18"/>
  <c r="R17" i="18"/>
  <c r="AG44" i="21"/>
  <c r="AF20" i="21"/>
  <c r="R12" i="21"/>
  <c r="BB55" i="21"/>
  <c r="BP74" i="21"/>
  <c r="K24" i="21"/>
  <c r="BA71" i="21"/>
  <c r="D70" i="21"/>
  <c r="AU60" i="18"/>
  <c r="S46" i="21"/>
  <c r="AG12" i="18"/>
  <c r="AN32" i="18"/>
  <c r="D34" i="18"/>
  <c r="AG64" i="21"/>
  <c r="Y49" i="21"/>
  <c r="K14" i="18"/>
  <c r="E61" i="21"/>
  <c r="S40" i="18"/>
  <c r="Z5" i="21"/>
  <c r="AF24" i="21"/>
  <c r="BH68" i="18"/>
  <c r="AF43" i="21"/>
  <c r="BA42" i="21"/>
  <c r="D68" i="21"/>
  <c r="BP59" i="18"/>
  <c r="BB35" i="18"/>
  <c r="BP46" i="18"/>
  <c r="AM48" i="21"/>
  <c r="BO23" i="18"/>
  <c r="AM23" i="21"/>
  <c r="BB20" i="18"/>
  <c r="BB13" i="21"/>
  <c r="K60" i="21"/>
  <c r="BA53" i="18"/>
  <c r="S21" i="18"/>
  <c r="AN42" i="21"/>
  <c r="Z49" i="18"/>
  <c r="AG70" i="18"/>
  <c r="S61" i="21"/>
  <c r="D50" i="21"/>
  <c r="D76" i="18"/>
  <c r="Z64" i="18"/>
  <c r="AF50" i="21"/>
  <c r="BB65" i="18"/>
  <c r="Z33" i="21"/>
  <c r="L36" i="21"/>
  <c r="BI44" i="18"/>
  <c r="Y33" i="21"/>
  <c r="R6" i="21"/>
  <c r="BP28" i="18"/>
  <c r="AF26" i="21"/>
  <c r="K43" i="21"/>
  <c r="BI52" i="18"/>
  <c r="R30" i="18"/>
  <c r="E69" i="18"/>
  <c r="BO23" i="21"/>
  <c r="E37" i="18"/>
  <c r="AF38" i="21"/>
  <c r="BA72" i="18"/>
  <c r="AM6" i="18"/>
  <c r="BB23" i="21"/>
  <c r="BO11" i="18"/>
  <c r="S13" i="18"/>
  <c r="AU51" i="18"/>
  <c r="R42" i="18"/>
  <c r="L20" i="21"/>
  <c r="BO14" i="21"/>
  <c r="R38" i="18"/>
  <c r="R34" i="21"/>
  <c r="D30" i="21"/>
  <c r="K24" i="18"/>
  <c r="AU59" i="18"/>
  <c r="BB59" i="21"/>
  <c r="D59" i="18"/>
  <c r="L49" i="21"/>
  <c r="BO48" i="18"/>
  <c r="K32" i="18"/>
  <c r="S15" i="18"/>
  <c r="AF57" i="18"/>
  <c r="AU55" i="21"/>
  <c r="AG45" i="21"/>
  <c r="AM70" i="18"/>
  <c r="BA53" i="21"/>
  <c r="BO38" i="21"/>
  <c r="AU77" i="18"/>
  <c r="D56" i="18"/>
  <c r="Y29" i="18"/>
  <c r="AG49" i="18"/>
  <c r="AG39" i="21"/>
  <c r="AG34" i="21"/>
  <c r="BP31" i="18"/>
  <c r="Y77" i="21"/>
  <c r="E32" i="18"/>
  <c r="R16" i="18"/>
  <c r="BP22" i="21"/>
  <c r="AN71" i="18"/>
  <c r="AU7" i="18"/>
  <c r="Z19" i="18"/>
  <c r="AT45" i="21"/>
  <c r="BH36" i="18"/>
  <c r="AF47" i="18"/>
  <c r="AF52" i="18"/>
  <c r="K15" i="18"/>
  <c r="BB21" i="18"/>
  <c r="Y62" i="21"/>
  <c r="Y26" i="21"/>
  <c r="AM58" i="18"/>
  <c r="E76" i="21"/>
  <c r="BO9" i="18"/>
  <c r="AM23" i="18"/>
  <c r="AT53" i="18"/>
  <c r="Y42" i="21"/>
  <c r="D60" i="21"/>
  <c r="BO11" i="21"/>
  <c r="AF19" i="21"/>
  <c r="AN20" i="21"/>
  <c r="BA58" i="21"/>
  <c r="AN49" i="21"/>
  <c r="AM55" i="18"/>
  <c r="AF16" i="18"/>
  <c r="AT41" i="18"/>
  <c r="BP36" i="21"/>
  <c r="AG48" i="18"/>
  <c r="AT7" i="21"/>
  <c r="BO37" i="21"/>
  <c r="BO63" i="21"/>
  <c r="BP57" i="18"/>
  <c r="BP47" i="18"/>
  <c r="AM20" i="18"/>
  <c r="BO46" i="18"/>
  <c r="E68" i="21"/>
  <c r="BP27" i="21"/>
  <c r="AG61" i="18"/>
  <c r="BP56" i="21"/>
  <c r="BA27" i="21"/>
  <c r="Z8" i="18"/>
  <c r="Y13" i="21"/>
  <c r="L57" i="18"/>
  <c r="D57" i="18"/>
  <c r="Y51" i="21"/>
  <c r="Z26" i="18"/>
  <c r="BB56" i="21"/>
  <c r="R65" i="18"/>
  <c r="AF31" i="18"/>
  <c r="E50" i="18"/>
  <c r="D45" i="18"/>
  <c r="BA77" i="21"/>
  <c r="S42" i="21"/>
  <c r="D15" i="18"/>
  <c r="S29" i="18"/>
  <c r="L12" i="18"/>
  <c r="AU76" i="18"/>
  <c r="E35" i="21"/>
  <c r="BI63" i="18"/>
  <c r="D13" i="18"/>
  <c r="AG57" i="21"/>
  <c r="BB44" i="18"/>
  <c r="AG29" i="21"/>
  <c r="AT21" i="18"/>
  <c r="D47" i="21"/>
  <c r="BI67" i="21"/>
  <c r="Y64" i="21"/>
  <c r="S37" i="21"/>
  <c r="D58" i="18"/>
  <c r="Y67" i="18"/>
  <c r="AU9" i="18"/>
  <c r="AT44" i="18"/>
  <c r="Y27" i="18"/>
  <c r="AF66" i="21"/>
  <c r="AT58" i="18"/>
  <c r="AF33" i="21"/>
  <c r="AF63" i="18"/>
  <c r="E47" i="18"/>
  <c r="Z21" i="18"/>
  <c r="E18" i="21"/>
  <c r="BB66" i="21"/>
  <c r="AT57" i="18"/>
  <c r="BO70" i="18"/>
  <c r="S62" i="18"/>
  <c r="R59" i="21"/>
  <c r="BB45" i="21"/>
  <c r="S75" i="18"/>
  <c r="BO67" i="21"/>
  <c r="BO45" i="18"/>
  <c r="K25" i="18"/>
  <c r="Z29" i="18"/>
  <c r="BP58" i="18"/>
  <c r="AT43" i="21"/>
  <c r="R64" i="21"/>
  <c r="BI40" i="21"/>
  <c r="E20" i="18"/>
  <c r="L58" i="21"/>
  <c r="BP5" i="18"/>
  <c r="R75" i="21"/>
  <c r="BA27" i="18"/>
  <c r="AU68" i="18"/>
  <c r="BI38" i="21"/>
  <c r="AF45" i="18"/>
  <c r="Z63" i="21"/>
  <c r="BO69" i="21"/>
  <c r="K61" i="18"/>
  <c r="Z20" i="21"/>
  <c r="R62" i="21"/>
  <c r="R44" i="18"/>
  <c r="Z22" i="21"/>
  <c r="BA44" i="18"/>
  <c r="BH26" i="18"/>
  <c r="BA45" i="21"/>
  <c r="AM26" i="18"/>
  <c r="BI24" i="21"/>
  <c r="BO43" i="18"/>
  <c r="AN18" i="18"/>
  <c r="BO30" i="18"/>
  <c r="Y11" i="21"/>
  <c r="K33" i="18"/>
  <c r="S41" i="18"/>
  <c r="BA37" i="18"/>
  <c r="Z10" i="18"/>
  <c r="K41" i="18"/>
  <c r="BI30" i="18"/>
  <c r="E49" i="21"/>
  <c r="AU40" i="21"/>
  <c r="AF70" i="18"/>
  <c r="D63" i="18"/>
  <c r="AF58" i="18"/>
  <c r="BI16" i="18"/>
  <c r="BH22" i="18"/>
  <c r="BP14" i="18"/>
  <c r="R51" i="18"/>
  <c r="AN53" i="18"/>
  <c r="AF70" i="21"/>
  <c r="BB74" i="18"/>
  <c r="BP59" i="21"/>
  <c r="S53" i="18"/>
  <c r="AU7" i="21"/>
  <c r="AN52" i="21"/>
  <c r="D42" i="21"/>
  <c r="AN17" i="18"/>
  <c r="BO20" i="18"/>
  <c r="AG30" i="18"/>
  <c r="K11" i="21"/>
  <c r="BH33" i="18"/>
  <c r="AN45" i="21"/>
  <c r="AN66" i="18"/>
  <c r="AF36" i="21"/>
  <c r="Y32" i="18"/>
  <c r="S6" i="21"/>
  <c r="BP68" i="21"/>
  <c r="Z35" i="21"/>
  <c r="D74" i="18"/>
  <c r="AU8" i="21"/>
  <c r="S49" i="21"/>
  <c r="Z54" i="18"/>
  <c r="K70" i="18"/>
  <c r="Z77" i="21"/>
  <c r="E9" i="21"/>
  <c r="BP29" i="21"/>
  <c r="K26" i="21"/>
  <c r="R21" i="18"/>
  <c r="S12" i="21"/>
  <c r="BA22" i="21"/>
  <c r="BI7" i="18"/>
  <c r="BB42" i="18"/>
  <c r="AG75" i="21"/>
  <c r="D43" i="18"/>
  <c r="BH30" i="18"/>
  <c r="BO70" i="21"/>
  <c r="AF53" i="18"/>
  <c r="Z15" i="21"/>
  <c r="AG38" i="21"/>
  <c r="AT28" i="18"/>
  <c r="AU44" i="18"/>
  <c r="BO48" i="21"/>
  <c r="AN51" i="18"/>
  <c r="BP23" i="18"/>
  <c r="BB30" i="18"/>
  <c r="BB62" i="18"/>
  <c r="BI77" i="21"/>
  <c r="BH47" i="21"/>
  <c r="BA17" i="18"/>
  <c r="AN33" i="21"/>
  <c r="AG35" i="18"/>
  <c r="E56" i="18"/>
  <c r="AN7" i="21"/>
  <c r="BB32" i="18"/>
  <c r="BP39" i="18"/>
  <c r="K74" i="18"/>
  <c r="AU58" i="18"/>
  <c r="AF64" i="18"/>
  <c r="BO18" i="21"/>
  <c r="BP49" i="18"/>
  <c r="K45" i="18"/>
  <c r="Y61" i="21"/>
  <c r="AN8" i="21"/>
  <c r="AG17" i="18"/>
  <c r="AM37" i="18"/>
  <c r="AN58" i="21"/>
  <c r="AT69" i="21"/>
  <c r="BP30" i="18"/>
  <c r="AF73" i="21"/>
  <c r="AN66" i="21"/>
  <c r="L23" i="21"/>
  <c r="AF42" i="18"/>
  <c r="AT64" i="21"/>
  <c r="BP76" i="18"/>
  <c r="BA47" i="21"/>
  <c r="R77" i="21"/>
  <c r="S31" i="18"/>
  <c r="BH60" i="21"/>
  <c r="BO39" i="21"/>
  <c r="AN40" i="21"/>
  <c r="S5" i="18"/>
  <c r="BI23" i="21"/>
  <c r="Y39" i="21"/>
  <c r="BH76" i="21"/>
  <c r="AF26" i="18"/>
  <c r="E33" i="18"/>
  <c r="AT13" i="18"/>
  <c r="R32" i="21"/>
  <c r="BI54" i="21"/>
  <c r="L62" i="21"/>
  <c r="BP61" i="21"/>
  <c r="AF30" i="18"/>
  <c r="BH24" i="18"/>
  <c r="AN21" i="18"/>
  <c r="AN32" i="21"/>
  <c r="AU13" i="18"/>
  <c r="BH21" i="21"/>
  <c r="AT69" i="18"/>
  <c r="AF46" i="18"/>
  <c r="E73" i="21"/>
  <c r="BH68" i="21"/>
  <c r="R58" i="21"/>
  <c r="Z46" i="18"/>
  <c r="D62" i="18"/>
  <c r="AN56" i="21"/>
  <c r="BH18" i="18"/>
  <c r="AT41" i="21"/>
  <c r="L73" i="18"/>
  <c r="D64" i="21"/>
  <c r="R73" i="18"/>
  <c r="BI55" i="18"/>
  <c r="D75" i="21"/>
  <c r="BI47" i="18"/>
  <c r="E77" i="21"/>
  <c r="Z33" i="18"/>
  <c r="Y12" i="18"/>
  <c r="K74" i="21"/>
  <c r="BP60" i="21"/>
  <c r="BH59" i="21"/>
  <c r="BI6" i="21"/>
  <c r="AG43" i="18"/>
  <c r="BH19" i="18"/>
  <c r="AT47" i="21"/>
  <c r="BP75" i="18"/>
  <c r="D61" i="18"/>
  <c r="AT33" i="18"/>
  <c r="AU71" i="18"/>
  <c r="BI47" i="21"/>
  <c r="Z27" i="21"/>
  <c r="BA59" i="18"/>
  <c r="L38" i="18"/>
  <c r="R40" i="18"/>
  <c r="L51" i="21"/>
  <c r="BB73" i="18"/>
  <c r="R27" i="21"/>
  <c r="BP67" i="21"/>
  <c r="S25" i="21"/>
  <c r="D71" i="21"/>
  <c r="R69" i="18"/>
  <c r="BH8" i="21"/>
  <c r="BH71" i="18"/>
  <c r="AF38" i="18"/>
  <c r="AG46" i="21"/>
  <c r="BP30" i="21"/>
  <c r="E31" i="18"/>
  <c r="L70" i="18"/>
  <c r="BI61" i="21"/>
  <c r="BH29" i="18"/>
  <c r="AF23" i="18"/>
  <c r="Z68" i="18"/>
  <c r="S72" i="21"/>
  <c r="E35" i="18"/>
  <c r="BO41" i="21"/>
  <c r="BA51" i="21"/>
  <c r="Y28" i="21"/>
  <c r="L30" i="18"/>
  <c r="BO51" i="21"/>
  <c r="AU54" i="18"/>
  <c r="Y58" i="18"/>
  <c r="K76" i="21"/>
  <c r="BO61" i="21"/>
  <c r="D52" i="21"/>
  <c r="Y52" i="21"/>
  <c r="BH73" i="18"/>
  <c r="BB67" i="18"/>
  <c r="L17" i="18"/>
  <c r="AM50" i="18"/>
  <c r="BB5" i="21"/>
  <c r="BI21" i="18"/>
  <c r="BI64" i="21"/>
  <c r="BO74" i="18"/>
  <c r="Y31" i="18"/>
  <c r="S75" i="21"/>
  <c r="BP64" i="21"/>
  <c r="AN24" i="18"/>
  <c r="BH58" i="18"/>
  <c r="BP70" i="21"/>
  <c r="R72" i="18"/>
  <c r="K66" i="18"/>
  <c r="BH10" i="21"/>
  <c r="D63" i="21"/>
  <c r="AG18" i="18"/>
  <c r="Y7" i="18"/>
  <c r="AU63" i="21"/>
  <c r="AU35" i="18"/>
  <c r="AT46" i="21"/>
  <c r="E16" i="18"/>
  <c r="BP65" i="18"/>
  <c r="BI27" i="21"/>
  <c r="BO44" i="21"/>
  <c r="BI39" i="18"/>
  <c r="K19" i="18"/>
  <c r="E6" i="21"/>
  <c r="BH37" i="18"/>
  <c r="E6" i="18"/>
  <c r="D67" i="21"/>
  <c r="AN14" i="18"/>
  <c r="AF77" i="18"/>
  <c r="Z57" i="18"/>
  <c r="K16" i="21"/>
  <c r="K50" i="18"/>
  <c r="Y14" i="18"/>
  <c r="AU29" i="21"/>
  <c r="BO35" i="21"/>
  <c r="AM77" i="18"/>
  <c r="AM39" i="18"/>
  <c r="AM25" i="21"/>
  <c r="AU14" i="21"/>
  <c r="BI71" i="21"/>
  <c r="AM73" i="21"/>
  <c r="AG71" i="18"/>
  <c r="E22" i="21"/>
  <c r="BB58" i="18"/>
  <c r="BB72" i="18"/>
  <c r="AT19" i="21"/>
  <c r="K11" i="18"/>
  <c r="R24" i="21"/>
  <c r="L61" i="18"/>
  <c r="BB48" i="21"/>
  <c r="E44" i="21"/>
  <c r="R54" i="21"/>
  <c r="AF60" i="21"/>
  <c r="AG73" i="18"/>
  <c r="AF6" i="21"/>
  <c r="AT57" i="21"/>
  <c r="AM34" i="18"/>
  <c r="BH51" i="21"/>
  <c r="S77" i="18"/>
  <c r="BB64" i="18"/>
  <c r="AU50" i="21"/>
  <c r="BI67" i="18"/>
  <c r="D39" i="18"/>
  <c r="BH53" i="21"/>
  <c r="AF40" i="21"/>
  <c r="AT38" i="21"/>
  <c r="BP16" i="18"/>
  <c r="S30" i="18"/>
  <c r="E70" i="18"/>
  <c r="D38" i="18"/>
  <c r="R35" i="21"/>
  <c r="BA12" i="18"/>
  <c r="AG73" i="21"/>
  <c r="BO65" i="21"/>
  <c r="L75" i="18"/>
  <c r="BB63" i="18"/>
  <c r="L48" i="18"/>
  <c r="BI49" i="18"/>
  <c r="BO22" i="18"/>
  <c r="AT43" i="18"/>
  <c r="AT23" i="21"/>
  <c r="AT62" i="21"/>
  <c r="L45" i="21"/>
  <c r="AN41" i="18"/>
  <c r="E40" i="18"/>
  <c r="AT18" i="21"/>
  <c r="BB43" i="21"/>
  <c r="BO32" i="18"/>
  <c r="D58" i="21"/>
  <c r="BB57" i="21"/>
  <c r="AT25" i="18"/>
  <c r="BA11" i="21"/>
  <c r="AM7" i="18"/>
  <c r="BB36" i="21"/>
  <c r="BB76" i="21"/>
  <c r="BA6" i="18"/>
  <c r="S57" i="18"/>
  <c r="R63" i="21"/>
  <c r="BA67" i="18"/>
  <c r="K46" i="18"/>
  <c r="AU5" i="21"/>
  <c r="Z47" i="21"/>
  <c r="BO15" i="18"/>
  <c r="Y15" i="21"/>
  <c r="AU54" i="21"/>
  <c r="AF55" i="18"/>
  <c r="BI32" i="21"/>
  <c r="BP20" i="21"/>
  <c r="BH49" i="21"/>
  <c r="BH35" i="21"/>
  <c r="K8" i="18"/>
  <c r="AM14" i="18"/>
  <c r="BO7" i="21"/>
  <c r="BI50" i="18"/>
  <c r="AF48" i="18"/>
  <c r="K71" i="21"/>
  <c r="D19" i="18"/>
  <c r="AG76" i="18"/>
  <c r="AT14" i="21"/>
  <c r="AG39" i="18"/>
  <c r="BO60" i="21"/>
  <c r="AG16" i="21"/>
  <c r="BH63" i="21"/>
  <c r="AF32" i="18"/>
  <c r="BO75" i="18"/>
  <c r="BO18" i="18"/>
  <c r="R62" i="18"/>
  <c r="Z64" i="21"/>
  <c r="R23" i="21"/>
  <c r="Z71" i="18"/>
  <c r="AT48" i="18"/>
  <c r="BA13" i="18"/>
  <c r="Y20" i="21"/>
  <c r="K40" i="21"/>
  <c r="E64" i="18"/>
  <c r="AF21" i="18"/>
  <c r="BP77" i="21"/>
  <c r="Y55" i="18"/>
  <c r="BI10" i="21"/>
  <c r="L31" i="21"/>
  <c r="BO32" i="21"/>
  <c r="K69" i="21"/>
  <c r="AG63" i="21"/>
  <c r="BA55" i="18"/>
  <c r="BB57" i="18"/>
  <c r="E45" i="18"/>
  <c r="E47" i="21"/>
  <c r="K73" i="21"/>
  <c r="AF50" i="18"/>
  <c r="AT9" i="21"/>
  <c r="D26" i="21"/>
  <c r="BP42" i="21"/>
  <c r="Z24" i="21"/>
  <c r="K34" i="21"/>
  <c r="BI12" i="18"/>
  <c r="E21" i="21"/>
  <c r="D35" i="18"/>
  <c r="BA37" i="21"/>
  <c r="BO72" i="18"/>
  <c r="AT14" i="18"/>
  <c r="BB8" i="21"/>
  <c r="BI62" i="21"/>
  <c r="AM48" i="18"/>
  <c r="AF9" i="21"/>
  <c r="BI8" i="18"/>
  <c r="BH46" i="18"/>
  <c r="BB67" i="21"/>
  <c r="AF27" i="21"/>
  <c r="BO71" i="21"/>
  <c r="BA29" i="18"/>
  <c r="D49" i="18"/>
  <c r="L33" i="21"/>
  <c r="BB22" i="21"/>
  <c r="BA72" i="21"/>
  <c r="AN60" i="18"/>
  <c r="BO34" i="18"/>
  <c r="BO45" i="21"/>
  <c r="BP70" i="18"/>
  <c r="BO54" i="18"/>
  <c r="AG30" i="21"/>
  <c r="AM68" i="21"/>
  <c r="AM47" i="21"/>
  <c r="BP50" i="18"/>
  <c r="Z40" i="21"/>
  <c r="R5" i="18"/>
  <c r="AG19" i="21"/>
  <c r="BO68" i="18"/>
  <c r="K44" i="21"/>
  <c r="BH17" i="18"/>
  <c r="BO51" i="18"/>
  <c r="AM52" i="18"/>
  <c r="BI36" i="18"/>
  <c r="BP15" i="18"/>
  <c r="K72" i="21"/>
  <c r="BB11" i="18"/>
  <c r="AM75" i="21"/>
  <c r="AM77" i="21"/>
  <c r="BB41" i="21"/>
  <c r="Y24" i="21"/>
  <c r="BA7" i="18"/>
  <c r="K9" i="18"/>
  <c r="AM56" i="21"/>
  <c r="BO12" i="18"/>
  <c r="BP71" i="18"/>
  <c r="BB12" i="21"/>
  <c r="E46" i="21"/>
  <c r="Y42" i="18"/>
  <c r="BP25" i="18"/>
  <c r="AU34" i="18"/>
  <c r="Z56" i="21"/>
  <c r="Y18" i="21"/>
  <c r="AT62" i="18"/>
  <c r="AT34" i="21"/>
  <c r="AU67" i="18"/>
  <c r="L77" i="21"/>
  <c r="AU70" i="18"/>
  <c r="L67" i="21"/>
  <c r="E43" i="18"/>
  <c r="D9" i="18"/>
  <c r="AF63" i="21"/>
  <c r="AN52" i="18"/>
  <c r="AM21" i="18"/>
  <c r="BH28" i="18"/>
  <c r="BI51" i="21"/>
  <c r="Z60" i="18"/>
  <c r="BO66" i="21"/>
  <c r="BP38" i="21"/>
  <c r="L49" i="18"/>
  <c r="E51" i="21"/>
  <c r="Y30" i="18"/>
  <c r="S36" i="21"/>
  <c r="L27" i="21"/>
  <c r="K64" i="18"/>
  <c r="Z72" i="21"/>
  <c r="Z46" i="21"/>
  <c r="K59" i="18"/>
  <c r="BP25" i="21"/>
  <c r="E22" i="18"/>
  <c r="AT47" i="18"/>
  <c r="S56" i="18"/>
  <c r="AF9" i="18"/>
  <c r="BP39" i="21"/>
  <c r="S30" i="21"/>
  <c r="AU10" i="18"/>
  <c r="BH77" i="21"/>
  <c r="D21" i="18"/>
  <c r="BB12" i="18"/>
  <c r="AN65" i="18"/>
  <c r="Z38" i="18"/>
  <c r="Y56" i="21"/>
  <c r="AT50" i="21"/>
  <c r="AG31" i="18"/>
  <c r="BB69" i="21"/>
  <c r="AF62" i="18"/>
  <c r="Y69" i="18"/>
  <c r="L34" i="21"/>
  <c r="Z19" i="21"/>
  <c r="L44" i="18"/>
  <c r="BI51" i="18"/>
  <c r="AN39" i="21"/>
  <c r="AU20" i="18"/>
  <c r="BA23" i="21"/>
  <c r="Z59" i="18"/>
  <c r="BP18" i="21"/>
  <c r="D37" i="21"/>
  <c r="AT64" i="18"/>
  <c r="S70" i="21"/>
  <c r="AU42" i="18"/>
  <c r="BP67" i="18"/>
  <c r="E66" i="21"/>
  <c r="AU21" i="21"/>
  <c r="BO40" i="21"/>
  <c r="L54" i="21"/>
  <c r="D36" i="21"/>
  <c r="E57" i="21"/>
  <c r="Y8" i="21"/>
  <c r="S50" i="21"/>
  <c r="AU6" i="21"/>
  <c r="R11" i="21"/>
  <c r="AM40" i="21"/>
  <c r="AM10" i="21"/>
  <c r="BA6" i="21"/>
  <c r="E36" i="18"/>
  <c r="D69" i="21"/>
  <c r="E37" i="21"/>
  <c r="BI76" i="21"/>
  <c r="Z32" i="18"/>
  <c r="BO64" i="18"/>
  <c r="Z7" i="18"/>
  <c r="BA39" i="21"/>
  <c r="D30" i="18"/>
  <c r="D51" i="18"/>
  <c r="BB72" i="21"/>
  <c r="D73" i="21"/>
  <c r="AG38" i="18"/>
  <c r="S54" i="21"/>
  <c r="R19" i="18"/>
  <c r="BO73" i="21"/>
  <c r="R76" i="18"/>
  <c r="L70" i="21"/>
  <c r="K27" i="21"/>
  <c r="AM41" i="18"/>
  <c r="K49" i="21"/>
  <c r="Y5" i="18"/>
  <c r="BH26" i="21"/>
  <c r="BA58" i="18"/>
  <c r="E50" i="21"/>
  <c r="L25" i="21"/>
  <c r="BI11" i="21"/>
  <c r="BO69" i="18"/>
  <c r="BI24" i="18"/>
  <c r="AG71" i="21"/>
  <c r="R12" i="18"/>
  <c r="K25" i="21"/>
  <c r="BB25" i="21"/>
  <c r="AT8" i="21"/>
  <c r="BP8" i="18"/>
  <c r="Y69" i="21"/>
  <c r="BI70" i="18"/>
  <c r="AF61" i="18"/>
  <c r="S27" i="18"/>
  <c r="AN62" i="21"/>
  <c r="Z17" i="18"/>
  <c r="AM5" i="18"/>
  <c r="BO42" i="21"/>
  <c r="K64" i="21"/>
  <c r="K47" i="18"/>
  <c r="AU16" i="21"/>
  <c r="Z52" i="21"/>
  <c r="BA73" i="21"/>
  <c r="R60" i="18"/>
  <c r="AT32" i="21"/>
  <c r="BA45" i="18"/>
  <c r="BP45" i="18"/>
  <c r="BA57" i="18"/>
  <c r="BB47" i="21"/>
  <c r="BO58" i="21"/>
  <c r="AT77" i="21"/>
  <c r="Z25" i="18"/>
  <c r="D19" i="21"/>
  <c r="L7" i="21"/>
  <c r="R65" i="21"/>
  <c r="AT48" i="21"/>
  <c r="BP11" i="18"/>
  <c r="Y31" i="21"/>
  <c r="BA46" i="21"/>
  <c r="BH41" i="18"/>
  <c r="BA13" i="21"/>
  <c r="Z51" i="21"/>
  <c r="AN27" i="18"/>
  <c r="AT51" i="21"/>
  <c r="AU53" i="18"/>
  <c r="S17" i="18"/>
  <c r="L17" i="21"/>
  <c r="D32" i="18"/>
  <c r="AG26" i="18"/>
  <c r="L18" i="21"/>
  <c r="AG56" i="18"/>
  <c r="BP20" i="18"/>
  <c r="AT15" i="21"/>
  <c r="S50" i="18"/>
  <c r="BB37" i="18"/>
  <c r="R57" i="18"/>
  <c r="K72" i="18"/>
  <c r="Z44" i="18"/>
  <c r="L48" i="21"/>
  <c r="AU44" i="21"/>
  <c r="Z54" i="21"/>
  <c r="AN38" i="21"/>
  <c r="BO53" i="18"/>
  <c r="E46" i="18"/>
  <c r="BA7" i="21"/>
  <c r="BH11" i="18"/>
  <c r="D25" i="21"/>
  <c r="AG14" i="21"/>
  <c r="BI28" i="18"/>
  <c r="AT10" i="21"/>
  <c r="K60" i="18"/>
  <c r="S16" i="18"/>
  <c r="R55" i="21"/>
  <c r="AM12" i="18"/>
  <c r="D67" i="18"/>
  <c r="AU14" i="18"/>
  <c r="L6" i="21"/>
  <c r="BA62" i="18"/>
  <c r="AU58" i="21"/>
  <c r="Z17" i="21"/>
  <c r="R71" i="18"/>
  <c r="L76" i="18"/>
  <c r="AG66" i="21"/>
  <c r="BI13" i="18"/>
  <c r="S38" i="21"/>
  <c r="AN25" i="18"/>
  <c r="AG65" i="21"/>
  <c r="AG49" i="21"/>
  <c r="AT22" i="18"/>
  <c r="D20" i="21"/>
  <c r="BA68" i="21"/>
  <c r="Y70" i="21"/>
  <c r="AN33" i="18"/>
  <c r="AM32" i="21"/>
  <c r="AG22" i="18"/>
  <c r="R10" i="18"/>
  <c r="AU52" i="21"/>
  <c r="BO56" i="18"/>
  <c r="AG11" i="18"/>
  <c r="S28" i="18"/>
  <c r="R25" i="18"/>
  <c r="BI43" i="18"/>
  <c r="AF65" i="18"/>
  <c r="Y59" i="18"/>
  <c r="Z8" i="21"/>
  <c r="Z11" i="18"/>
  <c r="S67" i="21"/>
  <c r="AM13" i="18"/>
  <c r="BI14" i="18"/>
  <c r="BI48" i="18"/>
  <c r="BH62" i="18"/>
  <c r="BB34" i="21"/>
  <c r="AN37" i="18"/>
  <c r="BO24" i="21"/>
  <c r="D46" i="18"/>
  <c r="Z50" i="18"/>
  <c r="D29" i="21"/>
  <c r="E55" i="21"/>
  <c r="AF49" i="21"/>
  <c r="D57" i="21"/>
  <c r="BB10" i="21"/>
  <c r="L10" i="21"/>
  <c r="BH67" i="18"/>
  <c r="BI71" i="18"/>
  <c r="AN72" i="21"/>
  <c r="D44" i="21"/>
  <c r="AF55" i="21"/>
  <c r="AF39" i="21"/>
  <c r="AT36" i="21"/>
  <c r="Z42" i="21"/>
  <c r="AU34" i="21"/>
  <c r="AN28" i="21"/>
  <c r="BB33" i="21"/>
  <c r="AG12" i="21"/>
  <c r="AN43" i="21"/>
  <c r="AG14" i="18"/>
  <c r="AN11" i="21"/>
  <c r="BA55" i="21"/>
  <c r="AT59" i="21"/>
  <c r="AF67" i="21"/>
  <c r="Z63" i="18"/>
  <c r="S51" i="18"/>
  <c r="K47" i="21"/>
  <c r="BH66" i="21"/>
  <c r="BH14" i="21"/>
  <c r="R19" i="21"/>
  <c r="E32" i="21"/>
  <c r="D8" i="21"/>
  <c r="E66" i="18"/>
  <c r="S43" i="21"/>
  <c r="BA30" i="18"/>
  <c r="S42" i="18"/>
  <c r="E74" i="18"/>
  <c r="L67" i="18"/>
  <c r="BH62" i="21"/>
  <c r="E41" i="18"/>
  <c r="BB7" i="21"/>
  <c r="BB31" i="18"/>
  <c r="AM36" i="18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T91" i="1"/>
  <c r="BN103" i="1" s="1"/>
  <c r="U91" i="1"/>
  <c r="BO103" i="1" s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BQ103" i="1" s="1"/>
  <c r="R91" i="1"/>
  <c r="BL103" i="1" s="1"/>
  <c r="R94" i="1"/>
  <c r="C90" i="35" l="1"/>
  <c r="BM103" i="1"/>
  <c r="AV95" i="35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S84" i="1"/>
  <c r="T89" i="1"/>
  <c r="BN101" i="1" s="1"/>
  <c r="U89" i="1"/>
  <c r="BO101" i="1" s="1"/>
  <c r="T84" i="1"/>
  <c r="BN96" i="1" s="1"/>
  <c r="U84" i="1"/>
  <c r="BO96" i="1" s="1"/>
  <c r="S86" i="1"/>
  <c r="S88" i="1"/>
  <c r="S90" i="1"/>
  <c r="T86" i="1"/>
  <c r="BN98" i="1" s="1"/>
  <c r="U86" i="1"/>
  <c r="BO98" i="1" s="1"/>
  <c r="T88" i="1"/>
  <c r="BN100" i="1" s="1"/>
  <c r="U88" i="1"/>
  <c r="BO100" i="1" s="1"/>
  <c r="T90" i="1"/>
  <c r="BN102" i="1" s="1"/>
  <c r="U90" i="1"/>
  <c r="BO102" i="1" s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BQ102" i="1" s="1"/>
  <c r="W79" i="1"/>
  <c r="W87" i="1"/>
  <c r="BQ99" i="1" s="1"/>
  <c r="W89" i="1"/>
  <c r="BQ101" i="1" s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BL101" i="1" s="1"/>
  <c r="R84" i="1"/>
  <c r="BL96" i="1" s="1"/>
  <c r="R86" i="1"/>
  <c r="BL98" i="1" s="1"/>
  <c r="R88" i="1"/>
  <c r="BL100" i="1" s="1"/>
  <c r="R90" i="1"/>
  <c r="BL102" i="1" s="1"/>
  <c r="R79" i="1"/>
  <c r="BK88" i="1"/>
  <c r="BK87" i="1"/>
  <c r="BK86" i="1"/>
  <c r="BK83" i="1"/>
  <c r="BJ83" i="1"/>
  <c r="BK81" i="1"/>
  <c r="BE90" i="1"/>
  <c r="BA90" i="1"/>
  <c r="C92" i="32"/>
  <c r="AC92" i="32" s="1"/>
  <c r="J109" i="32" a="1"/>
  <c r="J71" i="32" a="1"/>
  <c r="J96" i="32" a="1"/>
  <c r="J66" i="32" a="1"/>
  <c r="J35" i="32" a="1"/>
  <c r="J38" i="32" a="1"/>
  <c r="J33" i="32" a="1"/>
  <c r="J40" i="32" a="1"/>
  <c r="J47" i="32" a="1"/>
  <c r="J105" i="32" a="1"/>
  <c r="J57" i="32" a="1"/>
  <c r="J43" i="32" a="1"/>
  <c r="J42" i="32" a="1"/>
  <c r="J31" i="32" a="1"/>
  <c r="J80" i="32" a="1"/>
  <c r="J87" i="32" a="1"/>
  <c r="J63" i="32" a="1"/>
  <c r="J49" i="32" a="1"/>
  <c r="J24" i="32" a="1"/>
  <c r="J73" i="32" a="1"/>
  <c r="J52" i="32" a="1"/>
  <c r="J103" i="32" a="1"/>
  <c r="J45" i="32" a="1"/>
  <c r="J83" i="32" a="1"/>
  <c r="J39" i="32" a="1"/>
  <c r="J41" i="32" a="1"/>
  <c r="J56" i="32" a="1"/>
  <c r="J91" i="32" a="1"/>
  <c r="J67" i="32" a="1"/>
  <c r="J65" i="32" a="1"/>
  <c r="J58" i="32" a="1"/>
  <c r="J74" i="32" a="1"/>
  <c r="J92" i="32" a="1"/>
  <c r="J79" i="32" a="1"/>
  <c r="J61" i="32" a="1"/>
  <c r="J48" i="32" a="1"/>
  <c r="J53" i="32" a="1"/>
  <c r="J99" i="32" a="1"/>
  <c r="J70" i="32" a="1"/>
  <c r="J44" i="32" a="1"/>
  <c r="J82" i="32" a="1"/>
  <c r="J93" i="32" a="1"/>
  <c r="J21" i="32" a="1"/>
  <c r="J102" i="32" a="1"/>
  <c r="J72" i="32" a="1"/>
  <c r="J36" i="32" a="1"/>
  <c r="J104" i="32" a="1"/>
  <c r="J76" i="32" a="1"/>
  <c r="J89" i="32" a="1"/>
  <c r="J28" i="32" a="1"/>
  <c r="J62" i="32" a="1"/>
  <c r="J51" i="32" a="1"/>
  <c r="J75" i="32" a="1"/>
  <c r="J34" i="32" a="1"/>
  <c r="J59" i="32" a="1"/>
  <c r="J101" i="32" a="1"/>
  <c r="J20" i="32" a="1"/>
  <c r="J78" i="32" a="1"/>
  <c r="J69" i="32" a="1"/>
  <c r="J50" i="32" a="1"/>
  <c r="J30" i="32" a="1"/>
  <c r="J54" i="32" a="1"/>
  <c r="J29" i="32" a="1"/>
  <c r="J81" i="32" a="1"/>
  <c r="J46" i="32" a="1"/>
  <c r="J94" i="32" a="1"/>
  <c r="J23" i="32" a="1"/>
  <c r="J90" i="32" a="1"/>
  <c r="J108" i="32" a="1"/>
  <c r="J26" i="32" a="1"/>
  <c r="J37" i="32" a="1"/>
  <c r="J25" i="32" a="1"/>
  <c r="J22" i="32" a="1"/>
  <c r="J86" i="32" a="1"/>
  <c r="J107" i="32" a="1"/>
  <c r="J84" i="32" a="1"/>
  <c r="J88" i="32" a="1"/>
  <c r="J97" i="32" a="1"/>
  <c r="J32" i="32" a="1"/>
  <c r="J95" i="32" a="1"/>
  <c r="J27" i="32" a="1"/>
  <c r="J55" i="32" a="1"/>
  <c r="J106" i="32" a="1"/>
  <c r="J85" i="32" a="1"/>
  <c r="J77" i="32" a="1"/>
  <c r="J100" i="32" a="1"/>
  <c r="J64" i="32" a="1"/>
  <c r="J98" i="32" a="1"/>
  <c r="J68" i="32" a="1"/>
  <c r="J60" i="32" a="1"/>
  <c r="C89" i="35" l="1"/>
  <c r="BM102" i="1"/>
  <c r="C88" i="35"/>
  <c r="BM101" i="1"/>
  <c r="C86" i="35"/>
  <c r="BM99" i="1"/>
  <c r="C87" i="35"/>
  <c r="BM100" i="1"/>
  <c r="C85" i="35"/>
  <c r="Y86" i="35" s="1"/>
  <c r="BM98" i="1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8" i="35" l="1"/>
  <c r="Y87" i="35"/>
  <c r="Y84" i="35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O2" i="33" l="1"/>
  <c r="R11" i="33" s="1" a="1"/>
  <c r="R11" i="33" s="1"/>
  <c r="Y45" i="35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AH6" i="33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28" i="35" l="1"/>
  <c r="AV57" i="35"/>
  <c r="AV25" i="35"/>
  <c r="AV15" i="35"/>
  <c r="AV10" i="35"/>
  <c r="AV65" i="35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M130" i="4" l="1" a="1"/>
  <c r="M130" i="4" s="1"/>
  <c r="N129" i="4" a="1"/>
  <c r="N129" i="4" s="1"/>
  <c r="I130" i="4" a="1"/>
  <c r="I130" i="4" s="1"/>
  <c r="L129" i="4" a="1"/>
  <c r="L129" i="4" s="1"/>
  <c r="N130" i="4" a="1"/>
  <c r="N130" i="4" s="1"/>
  <c r="F130" i="4" a="1"/>
  <c r="F130" i="4" s="1"/>
  <c r="K129" i="4" a="1"/>
  <c r="K129" i="4" s="1"/>
  <c r="D10" i="4"/>
  <c r="L130" i="4" s="1" a="1"/>
  <c r="L130" i="4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D6" i="4"/>
  <c r="H123" i="4" s="1" a="1"/>
  <c r="H123" i="4" s="1"/>
  <c r="L51" i="4" a="1"/>
  <c r="L51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30" i="4" s="1" a="1"/>
  <c r="E130" i="4" s="1"/>
  <c r="L100" i="4" a="1"/>
  <c r="L100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J128" i="4" s="1" a="1"/>
  <c r="J128" i="4" s="1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BW3" i="18" a="1"/>
  <c r="CX3" i="18" a="1"/>
  <c r="AZ21" i="21" a="1"/>
  <c r="AZ58" i="18" a="1"/>
  <c r="AZ46" i="21" a="1"/>
  <c r="CO3" i="21" a="1"/>
  <c r="AZ14" i="21" a="1"/>
  <c r="AZ7" i="21" a="1"/>
  <c r="AZ80" i="18" a="1"/>
  <c r="AZ22" i="21" a="1"/>
  <c r="AL101" i="18" a="1"/>
  <c r="AZ37" i="21" a="1"/>
  <c r="BN38" i="18" a="1"/>
  <c r="DB3" i="18" a="1"/>
  <c r="CP3" i="18" a="1"/>
  <c r="BV3" i="18" a="1"/>
  <c r="AZ25" i="18" a="1"/>
  <c r="AZ50" i="21" a="1"/>
  <c r="AZ54" i="18" a="1"/>
  <c r="AZ73" i="21" a="1"/>
  <c r="AZ54" i="21" a="1"/>
  <c r="CC3" i="18" a="1"/>
  <c r="CX3" i="21" a="1"/>
  <c r="CT3" i="18" a="1"/>
  <c r="CY3" i="21" a="1"/>
  <c r="J96" i="18" a="1"/>
  <c r="AZ22" i="18" a="1"/>
  <c r="AZ18" i="18" a="1"/>
  <c r="CK3" i="18" a="1"/>
  <c r="DD3" i="21" a="1"/>
  <c r="AE88" i="18" a="1"/>
  <c r="BV3" i="21" a="1"/>
  <c r="CC3" i="21" a="1"/>
  <c r="AZ39" i="21" a="1"/>
  <c r="BG103" i="18" a="1"/>
  <c r="AZ50" i="18" a="1"/>
  <c r="CJ3" i="18" a="1"/>
  <c r="CA3" i="21" a="1"/>
  <c r="AZ35" i="21" a="1"/>
  <c r="CL3" i="18" a="1"/>
  <c r="AZ44" i="18" a="1"/>
  <c r="AZ9" i="18" a="1"/>
  <c r="AZ6" i="21" a="1"/>
  <c r="CZ3" i="18" a="1"/>
  <c r="AZ87" i="21" a="1"/>
  <c r="AZ94" i="18" a="1"/>
  <c r="CH3" i="18" a="1"/>
  <c r="AZ61" i="18" a="1"/>
  <c r="AZ94" i="21" a="1"/>
  <c r="AZ25" i="21" a="1"/>
  <c r="AZ24" i="18" a="1"/>
  <c r="AZ9" i="21" a="1"/>
  <c r="CV3" i="18" a="1"/>
  <c r="AZ46" i="18" a="1"/>
  <c r="AZ74" i="21" a="1"/>
  <c r="CI3" i="18" a="1"/>
  <c r="BZ3" i="21" a="1"/>
  <c r="CD3" i="18" a="1"/>
  <c r="AZ58" i="21" a="1"/>
  <c r="BX3" i="21" a="1"/>
  <c r="DB3" i="21" a="1"/>
  <c r="AZ19" i="21" a="1"/>
  <c r="BX3" i="18" a="1"/>
  <c r="CN3" i="21" a="1"/>
  <c r="CM3" i="21" a="1"/>
  <c r="J38" i="18" a="1"/>
  <c r="CU3" i="18" a="1"/>
  <c r="AZ13" i="21" a="1"/>
  <c r="CE3" i="21" a="1"/>
  <c r="BY3" i="18" a="1"/>
  <c r="DA3" i="18" a="1"/>
  <c r="CB3" i="18" a="1"/>
  <c r="AZ89" i="18" a="1"/>
  <c r="CJ3" i="21" a="1"/>
  <c r="AZ102" i="18" a="1"/>
  <c r="AZ30" i="21" a="1"/>
  <c r="AS96" i="18" a="1"/>
  <c r="DA3" i="21" a="1"/>
  <c r="AZ47" i="18" a="1"/>
  <c r="AZ73" i="18" a="1"/>
  <c r="BG44" i="21" a="1"/>
  <c r="CW3" i="21" a="1"/>
  <c r="CY3" i="18" a="1"/>
  <c r="DC3" i="21" a="1"/>
  <c r="CV3" i="21" a="1"/>
  <c r="CM3" i="18" a="1"/>
  <c r="AZ70" i="21" a="1"/>
  <c r="CA3" i="18" a="1"/>
  <c r="CH3" i="21" a="1"/>
  <c r="BZ3" i="18" a="1"/>
  <c r="AZ13" i="18" a="1"/>
  <c r="CO3" i="18" a="1"/>
  <c r="BG44" i="18" a="1"/>
  <c r="BW3" i="21" a="1"/>
  <c r="CB3" i="21" a="1"/>
  <c r="CW3" i="18" a="1"/>
  <c r="AZ74" i="18" a="1"/>
  <c r="AZ80" i="21" a="1"/>
  <c r="AZ24" i="21" a="1"/>
  <c r="C103" i="18" a="1"/>
  <c r="AZ19" i="18" a="1"/>
  <c r="AZ18" i="21" a="1"/>
  <c r="AE88" i="21" a="1"/>
  <c r="DC3" i="18" a="1"/>
  <c r="CL3" i="21" a="1"/>
  <c r="AZ44" i="21" a="1"/>
  <c r="AZ6" i="18" a="1"/>
  <c r="AZ30" i="18" a="1"/>
  <c r="AZ89" i="21" a="1"/>
  <c r="AE103" i="18" a="1"/>
  <c r="AZ7" i="18" a="1"/>
  <c r="CE3" i="18" a="1"/>
  <c r="AZ47" i="21" a="1"/>
  <c r="AZ59" i="18" a="1"/>
  <c r="AZ59" i="21" a="1"/>
  <c r="CD3" i="21" a="1"/>
  <c r="CP3" i="21" a="1"/>
  <c r="X96" i="18" a="1"/>
  <c r="AZ14" i="18" a="1"/>
  <c r="J38" i="21" a="1"/>
  <c r="AZ35" i="18" a="1"/>
  <c r="AZ61" i="21" a="1"/>
  <c r="AZ87" i="18" a="1"/>
  <c r="CI3" i="21" a="1"/>
  <c r="AZ39" i="18" a="1"/>
  <c r="BN38" i="21" a="1"/>
  <c r="AZ37" i="18" a="1"/>
  <c r="BN103" i="18" a="1"/>
  <c r="CN3" i="18" a="1"/>
  <c r="CQ3" i="21" a="1"/>
  <c r="AZ21" i="18" a="1"/>
  <c r="CQ3" i="18" a="1"/>
  <c r="AZ70" i="18" a="1"/>
  <c r="BY3" i="21" a="1"/>
  <c r="Q96" i="18" a="1"/>
  <c r="CK3" i="21" a="1"/>
  <c r="J103" i="18" a="1"/>
  <c r="CZ3" i="21" a="1"/>
  <c r="CU3" i="21" a="1"/>
  <c r="AZ103" i="18" a="1"/>
  <c r="AZ103" i="18" l="1"/>
  <c r="BF103" i="18" s="1"/>
  <c r="CC103" i="18" s="1"/>
  <c r="J103" i="18"/>
  <c r="P103" i="18" s="1"/>
  <c r="BW103" i="18" s="1"/>
  <c r="BN103" i="18"/>
  <c r="BT103" i="18" s="1"/>
  <c r="CE103" i="18" s="1"/>
  <c r="AE103" i="18"/>
  <c r="AK103" i="18" s="1"/>
  <c r="BZ103" i="18" s="1"/>
  <c r="C103" i="18"/>
  <c r="I103" i="18" s="1"/>
  <c r="BV103" i="18" s="1"/>
  <c r="BG103" i="18"/>
  <c r="BM103" i="18" s="1"/>
  <c r="CD103" i="18" s="1"/>
  <c r="X130" i="4"/>
  <c r="R130" i="4"/>
  <c r="AU130" i="4"/>
  <c r="Z130" i="4"/>
  <c r="J102" i="19" s="1"/>
  <c r="AM130" i="4"/>
  <c r="F86" i="4" a="1"/>
  <c r="F86" i="4" s="1"/>
  <c r="X129" i="4"/>
  <c r="AK129" i="4"/>
  <c r="F96" i="4" a="1"/>
  <c r="F96" i="4" s="1"/>
  <c r="U130" i="4"/>
  <c r="C102" i="22"/>
  <c r="AT130" i="4"/>
  <c r="Q130" i="4"/>
  <c r="F129" i="4" a="1"/>
  <c r="F129" i="4" s="1"/>
  <c r="G130" i="4" a="1"/>
  <c r="G130" i="4" s="1"/>
  <c r="H129" i="4" a="1"/>
  <c r="H129" i="4" s="1"/>
  <c r="W129" i="4"/>
  <c r="M129" i="4" a="1"/>
  <c r="M129" i="4" s="1"/>
  <c r="Y130" i="4" s="1"/>
  <c r="J130" i="4" a="1"/>
  <c r="J130" i="4" s="1"/>
  <c r="G129" i="4" a="1"/>
  <c r="G129" i="4" s="1"/>
  <c r="E129" i="4" a="1"/>
  <c r="E129" i="4" s="1"/>
  <c r="AU129" i="4"/>
  <c r="H130" i="4" a="1"/>
  <c r="H130" i="4" s="1"/>
  <c r="I129" i="4" a="1"/>
  <c r="I129" i="4" s="1"/>
  <c r="J129" i="4" a="1"/>
  <c r="J129" i="4" s="1"/>
  <c r="K130" i="4" a="1"/>
  <c r="K130" i="4" s="1"/>
  <c r="E123" i="4" a="1"/>
  <c r="E123" i="4" s="1"/>
  <c r="E30" i="4" a="1"/>
  <c r="E30" i="4" s="1"/>
  <c r="AZ102" i="18"/>
  <c r="BF102" i="18" s="1"/>
  <c r="CC102" i="18" s="1"/>
  <c r="CO103" i="18" s="1"/>
  <c r="T103" i="23" s="1"/>
  <c r="F37" i="4" a="1"/>
  <c r="F37" i="4" s="1"/>
  <c r="AL101" i="18"/>
  <c r="AR101" i="18" s="1"/>
  <c r="CA101" i="18" s="1"/>
  <c r="N104" i="4" a="1"/>
  <c r="N104" i="4" s="1"/>
  <c r="AM116" i="4" s="1"/>
  <c r="N11" i="32"/>
  <c r="T11" i="32" s="1"/>
  <c r="L128" i="4" a="1"/>
  <c r="L128" i="4" s="1"/>
  <c r="L126" i="4" a="1"/>
  <c r="L126" i="4" s="1"/>
  <c r="AK126" i="4" s="1"/>
  <c r="Z10" i="4"/>
  <c r="N126" i="4" a="1"/>
  <c r="N126" i="4" s="1"/>
  <c r="AM126" i="4" s="1"/>
  <c r="F126" i="4" a="1"/>
  <c r="F126" i="4" s="1"/>
  <c r="N100" i="4" a="1"/>
  <c r="N100" i="4" s="1"/>
  <c r="L117" i="4" a="1"/>
  <c r="L117" i="4" s="1"/>
  <c r="H127" i="4" a="1"/>
  <c r="H127" i="4" s="1"/>
  <c r="L111" i="4" a="1"/>
  <c r="L111" i="4" s="1"/>
  <c r="F106" i="4" a="1"/>
  <c r="F106" i="4" s="1"/>
  <c r="G127" i="4" a="1"/>
  <c r="G127" i="4" s="1"/>
  <c r="I128" i="4" a="1"/>
  <c r="I128" i="4" s="1"/>
  <c r="G128" i="4" a="1"/>
  <c r="G128" i="4" s="1"/>
  <c r="F128" i="4" a="1"/>
  <c r="F128" i="4" s="1"/>
  <c r="H128" i="4" a="1"/>
  <c r="H128" i="4" s="1"/>
  <c r="M128" i="4" a="1"/>
  <c r="M128" i="4" s="1"/>
  <c r="N116" i="4" a="1"/>
  <c r="N116" i="4" s="1"/>
  <c r="E128" i="4" a="1"/>
  <c r="E128" i="4" s="1"/>
  <c r="N128" i="4" a="1"/>
  <c r="N128" i="4" s="1"/>
  <c r="Z129" i="4" s="1"/>
  <c r="N114" i="4" a="1"/>
  <c r="N114" i="4" s="1"/>
  <c r="K128" i="4" a="1"/>
  <c r="K128" i="4" s="1"/>
  <c r="AA3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E12" i="4"/>
  <c r="N68" i="4" a="1"/>
  <c r="N68" i="4" s="1"/>
  <c r="AU68" i="4" s="1"/>
  <c r="AB12" i="4"/>
  <c r="G125" i="4" a="1"/>
  <c r="G125" i="4" s="1"/>
  <c r="L120" i="4" a="1"/>
  <c r="L120" i="4" s="1"/>
  <c r="X121" i="4" s="1"/>
  <c r="L89" i="4" a="1"/>
  <c r="L89" i="4" s="1"/>
  <c r="L59" i="4" a="1"/>
  <c r="L59" i="4" s="1"/>
  <c r="L63" i="4" a="1"/>
  <c r="L63" i="4" s="1"/>
  <c r="L102" i="4" a="1"/>
  <c r="L102" i="4" s="1"/>
  <c r="X102" i="4" s="1"/>
  <c r="L80" i="4" a="1"/>
  <c r="L80" i="4" s="1"/>
  <c r="L106" i="4" a="1"/>
  <c r="L106" i="4" s="1"/>
  <c r="X107" i="4" s="1"/>
  <c r="L54" i="4" a="1"/>
  <c r="L54" i="4" s="1"/>
  <c r="AK66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X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X66" i="4" s="1"/>
  <c r="K125" i="4" a="1"/>
  <c r="K125" i="4" s="1"/>
  <c r="L98" i="4" a="1"/>
  <c r="L98" i="4" s="1"/>
  <c r="X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AK130" i="4" s="1"/>
  <c r="L93" i="4" a="1"/>
  <c r="L93" i="4" s="1"/>
  <c r="L50" i="4" a="1"/>
  <c r="L50" i="4" s="1"/>
  <c r="U10" i="4"/>
  <c r="E125" i="4" a="1"/>
  <c r="E125" i="4" s="1"/>
  <c r="L103" i="4" a="1"/>
  <c r="L103" i="4" s="1"/>
  <c r="AC10" i="4"/>
  <c r="L32" i="4" a="1"/>
  <c r="L32" i="4" s="1"/>
  <c r="X33" i="4" s="1"/>
  <c r="L39" i="4" a="1"/>
  <c r="L39" i="4" s="1"/>
  <c r="AK51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X116" i="4" s="1"/>
  <c r="L108" i="4" a="1"/>
  <c r="L108" i="4" s="1"/>
  <c r="X108" i="4" s="1"/>
  <c r="L104" i="4" a="1"/>
  <c r="L104" i="4" s="1"/>
  <c r="X104" i="4" s="1"/>
  <c r="I125" i="4" a="1"/>
  <c r="I125" i="4" s="1"/>
  <c r="L35" i="4" a="1"/>
  <c r="L35" i="4" s="1"/>
  <c r="X36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X93" i="4" s="1"/>
  <c r="L61" i="4" a="1"/>
  <c r="L61" i="4" s="1"/>
  <c r="L96" i="4" a="1"/>
  <c r="L96" i="4" s="1"/>
  <c r="X97" i="4" s="1"/>
  <c r="L110" i="4" a="1"/>
  <c r="L110" i="4" s="1"/>
  <c r="X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H124" i="4" a="1"/>
  <c r="H124" i="4" s="1"/>
  <c r="J124" i="4" a="1"/>
  <c r="J124" i="4" s="1"/>
  <c r="G124" i="4" a="1"/>
  <c r="G124" i="4" s="1"/>
  <c r="E124" i="4" a="1"/>
  <c r="E124" i="4" s="1"/>
  <c r="AT124" i="4" s="1"/>
  <c r="N124" i="4" a="1"/>
  <c r="N124" i="4" s="1"/>
  <c r="L124" i="4" a="1"/>
  <c r="L124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E33" i="4" a="1"/>
  <c r="E33" i="4" s="1"/>
  <c r="AT33" i="4" s="1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AJ129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AM129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AI128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AZ14" i="21"/>
  <c r="AZ46" i="21"/>
  <c r="AZ94" i="21"/>
  <c r="AZ74" i="21"/>
  <c r="AZ47" i="21"/>
  <c r="AZ37" i="21"/>
  <c r="J38" i="21"/>
  <c r="AZ25" i="21"/>
  <c r="BN38" i="21"/>
  <c r="AZ35" i="21"/>
  <c r="AZ13" i="21"/>
  <c r="AZ89" i="21"/>
  <c r="AZ58" i="21"/>
  <c r="AZ44" i="21"/>
  <c r="AZ19" i="21"/>
  <c r="AZ70" i="21"/>
  <c r="AZ9" i="21"/>
  <c r="AZ54" i="21"/>
  <c r="AZ18" i="21"/>
  <c r="AZ6" i="21"/>
  <c r="AE88" i="21"/>
  <c r="AZ24" i="21"/>
  <c r="AZ80" i="21"/>
  <c r="AZ39" i="21"/>
  <c r="BG44" i="21"/>
  <c r="AZ87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AE130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38" i="18"/>
  <c r="BT38" i="18" s="1"/>
  <c r="CE38" i="18" s="1"/>
  <c r="AZ24" i="18"/>
  <c r="BF24" i="18" s="1"/>
  <c r="CC24" i="18" s="1"/>
  <c r="AZ94" i="18"/>
  <c r="BF94" i="18" s="1"/>
  <c r="CC94" i="18" s="1"/>
  <c r="AZ87" i="18"/>
  <c r="BF87" i="18" s="1"/>
  <c r="CC87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J38" i="18"/>
  <c r="P38" i="18" s="1"/>
  <c r="BW38" i="18" s="1"/>
  <c r="X40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101" i="4"/>
  <c r="M119" i="4" a="1"/>
  <c r="M119" i="4" s="1"/>
  <c r="M43" i="4" a="1"/>
  <c r="M43" i="4" s="1"/>
  <c r="M55" i="4" a="1"/>
  <c r="M55" i="4" s="1"/>
  <c r="M94" i="4" a="1"/>
  <c r="M94" i="4" s="1"/>
  <c r="AB11" i="4"/>
  <c r="J77" i="4" a="1"/>
  <c r="J77" i="4" s="1"/>
  <c r="X63" i="4"/>
  <c r="AK63" i="4"/>
  <c r="J110" i="4" a="1"/>
  <c r="J110" i="4" s="1"/>
  <c r="AK99" i="4"/>
  <c r="J112" i="4" a="1"/>
  <c r="J112" i="4" s="1"/>
  <c r="K75" i="4" a="1"/>
  <c r="K75" i="4" s="1"/>
  <c r="Y9" i="4"/>
  <c r="I66" i="4" a="1"/>
  <c r="I66" i="4" s="1"/>
  <c r="I56" i="4" a="1"/>
  <c r="I56" i="4" s="1"/>
  <c r="I70" i="4" a="1"/>
  <c r="I70" i="4" s="1"/>
  <c r="I118" i="4" a="1"/>
  <c r="I118" i="4" s="1"/>
  <c r="AH130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Y8" i="4"/>
  <c r="J85" i="4" a="1"/>
  <c r="J85" i="4" s="1"/>
  <c r="J39" i="4" a="1"/>
  <c r="J39" i="4" s="1"/>
  <c r="J34" i="4" a="1"/>
  <c r="J34" i="4" s="1"/>
  <c r="J117" i="4" a="1"/>
  <c r="J117" i="4" s="1"/>
  <c r="I86" i="4" a="1"/>
  <c r="I86" i="4" s="1"/>
  <c r="I92" i="4" a="1"/>
  <c r="I92" i="4" s="1"/>
  <c r="I58" i="4" a="1"/>
  <c r="I58" i="4" s="1"/>
  <c r="H34" i="4" a="1"/>
  <c r="H34" i="4" s="1"/>
  <c r="X67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J66" i="4" a="1"/>
  <c r="J66" i="4" s="1"/>
  <c r="J58" i="4" a="1"/>
  <c r="J58" i="4" s="1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AU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T3" i="4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J105" i="4" a="1"/>
  <c r="J105" i="4" s="1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AK57" i="4"/>
  <c r="J38" i="4" a="1"/>
  <c r="J38" i="4" s="1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X46" i="4"/>
  <c r="AK46" i="4"/>
  <c r="X77" i="4"/>
  <c r="J44" i="4" a="1"/>
  <c r="J44" i="4" s="1"/>
  <c r="M118" i="4" a="1"/>
  <c r="M118" i="4" s="1"/>
  <c r="AL130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J62" i="4" a="1"/>
  <c r="J62" i="4" s="1"/>
  <c r="AK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J69" i="21" a="1"/>
  <c r="J69" i="18" a="1"/>
  <c r="AE84" i="21" a="1"/>
  <c r="BN25" i="18" a="1"/>
  <c r="BN64" i="18" a="1"/>
  <c r="AE71" i="21" a="1"/>
  <c r="BN75" i="18" a="1"/>
  <c r="C57" i="21" a="1"/>
  <c r="AE66" i="18" a="1"/>
  <c r="AZ78" i="21" a="1"/>
  <c r="BG28" i="21" a="1"/>
  <c r="AE79" i="18" a="1"/>
  <c r="J53" i="18" a="1"/>
  <c r="AZ56" i="21" a="1"/>
  <c r="AS66" i="21" a="1"/>
  <c r="AL66" i="21" a="1"/>
  <c r="BN11" i="18" a="1"/>
  <c r="X94" i="18" a="1"/>
  <c r="AE47" i="21" a="1"/>
  <c r="AS32" i="21" a="1"/>
  <c r="J94" i="21" a="1"/>
  <c r="X46" i="21" a="1"/>
  <c r="Q70" i="21" a="1"/>
  <c r="AL6" i="18" a="1"/>
  <c r="J89" i="18" a="1"/>
  <c r="BG94" i="21" a="1"/>
  <c r="AS24" i="21" a="1"/>
  <c r="BN62" i="18" a="1"/>
  <c r="J47" i="21" a="1"/>
  <c r="AS101" i="18" a="1"/>
  <c r="AE89" i="21" a="1"/>
  <c r="J41" i="18" a="1"/>
  <c r="AE82" i="18" a="1"/>
  <c r="AE92" i="21" a="1"/>
  <c r="AL20" i="18" a="1"/>
  <c r="J78" i="21" a="1"/>
  <c r="C90" i="21" a="1"/>
  <c r="J28" i="18" a="1"/>
  <c r="X71" i="18" a="1"/>
  <c r="X15" i="21" a="1"/>
  <c r="X81" i="18" a="1"/>
  <c r="Q31" i="18" a="1"/>
  <c r="BN20" i="18" a="1"/>
  <c r="AE60" i="21" a="1"/>
  <c r="Q48" i="18" a="1"/>
  <c r="Q39" i="18" a="1"/>
  <c r="AE23" i="21" a="1"/>
  <c r="C42" i="21" a="1"/>
  <c r="AZ99" i="18" a="1"/>
  <c r="Q8" i="18" a="1"/>
  <c r="C52" i="18" a="1"/>
  <c r="BG15" i="18" a="1"/>
  <c r="AZ76" i="18" a="1"/>
  <c r="BN21" i="18" a="1"/>
  <c r="Q80" i="21" a="1"/>
  <c r="C45" i="18" a="1"/>
  <c r="Q62" i="21" a="1"/>
  <c r="C36" i="18" a="1"/>
  <c r="Q75" i="18" a="1"/>
  <c r="BG49" i="18" a="1"/>
  <c r="AE98" i="18" a="1"/>
  <c r="C48" i="21" a="1"/>
  <c r="AE19" i="21" a="1"/>
  <c r="AL90" i="21" a="1"/>
  <c r="Q67" i="18" a="1"/>
  <c r="X60" i="18" a="1"/>
  <c r="C29" i="18" a="1"/>
  <c r="C22" i="21" a="1"/>
  <c r="C39" i="21" a="1"/>
  <c r="AE18" i="21" a="1"/>
  <c r="J72" i="21" a="1"/>
  <c r="AL73" i="21" a="1"/>
  <c r="AE31" i="21" a="1"/>
  <c r="C10" i="18" a="1"/>
  <c r="J71" i="21" a="1"/>
  <c r="Q16" i="18" a="1"/>
  <c r="AZ45" i="18" a="1"/>
  <c r="AS41" i="21" a="1"/>
  <c r="BN32" i="21" a="1"/>
  <c r="J54" i="18" a="1"/>
  <c r="BN90" i="18" a="1"/>
  <c r="AS89" i="18" a="1"/>
  <c r="Q11" i="21" a="1"/>
  <c r="AZ62" i="21" a="1"/>
  <c r="AZ98" i="18" a="1"/>
  <c r="C38" i="18" a="1"/>
  <c r="X26" i="21" a="1"/>
  <c r="X12" i="21" a="1"/>
  <c r="Q24" i="18" a="1"/>
  <c r="BN74" i="21" a="1"/>
  <c r="Q99" i="18" a="1"/>
  <c r="C101" i="18" a="1"/>
  <c r="AS34" i="18" a="1"/>
  <c r="Q87" i="18" a="1"/>
  <c r="J63" i="21" a="1"/>
  <c r="BN75" i="21" a="1"/>
  <c r="BG59" i="18" a="1"/>
  <c r="BG97" i="18" a="1"/>
  <c r="X25" i="21" a="1"/>
  <c r="BG43" i="18" a="1"/>
  <c r="C37" i="21" a="1"/>
  <c r="AZ10" i="18" a="1"/>
  <c r="AZ51" i="21" a="1"/>
  <c r="C56" i="18" a="1"/>
  <c r="BG7" i="18" a="1"/>
  <c r="C91" i="21" a="1"/>
  <c r="AZ32" i="21" a="1"/>
  <c r="AL67" i="21" a="1"/>
  <c r="AE49" i="21" a="1"/>
  <c r="BN16" i="21" a="1"/>
  <c r="X62" i="18" a="1"/>
  <c r="J44" i="18" a="1"/>
  <c r="Q89" i="21" a="1"/>
  <c r="BN84" i="21" a="1"/>
  <c r="BG41" i="21" a="1"/>
  <c r="X72" i="18" a="1"/>
  <c r="BG84" i="21" a="1"/>
  <c r="Q68" i="18" a="1"/>
  <c r="C50" i="21" a="1"/>
  <c r="C76" i="18" a="1"/>
  <c r="Q17" i="21" a="1"/>
  <c r="BG25" i="21" a="1"/>
  <c r="J17" i="18" a="1"/>
  <c r="BG45" i="18" a="1"/>
  <c r="AS7" i="21" a="1"/>
  <c r="AS67" i="18" a="1"/>
  <c r="AE34" i="18" a="1"/>
  <c r="AZ86" i="18" a="1"/>
  <c r="AE90" i="21" a="1"/>
  <c r="BG70" i="21" a="1"/>
  <c r="AZ15" i="18" a="1"/>
  <c r="Q34" i="21" a="1"/>
  <c r="X97" i="18" a="1"/>
  <c r="AE29" i="21" a="1"/>
  <c r="AZ79" i="21" a="1"/>
  <c r="X46" i="18" a="1"/>
  <c r="X33" i="18" a="1"/>
  <c r="BG55" i="18" a="1"/>
  <c r="AE87" i="18" a="1"/>
  <c r="J87" i="18" a="1"/>
  <c r="AZ65" i="21" a="1"/>
  <c r="AL79" i="21" a="1"/>
  <c r="AL52" i="18" a="1"/>
  <c r="AL9" i="21" a="1"/>
  <c r="BG34" i="21" a="1"/>
  <c r="C88" i="21" a="1"/>
  <c r="J90" i="18" a="1"/>
  <c r="BN56" i="21" a="1"/>
  <c r="AL14" i="21" a="1"/>
  <c r="AL74" i="18" a="1"/>
  <c r="BN81" i="18" a="1"/>
  <c r="BN71" i="21" a="1"/>
  <c r="J45" i="21" a="1"/>
  <c r="AL24" i="21" a="1"/>
  <c r="C28" i="18" a="1"/>
  <c r="AS6" i="18" a="1"/>
  <c r="AS16" i="21" a="1"/>
  <c r="AE40" i="21" a="1"/>
  <c r="BG75" i="18" a="1"/>
  <c r="Q74" i="21" a="1"/>
  <c r="X49" i="18" a="1"/>
  <c r="X7" i="21" a="1"/>
  <c r="J88" i="18" a="1"/>
  <c r="X28" i="21" a="1"/>
  <c r="AS45" i="21" a="1"/>
  <c r="BN102" i="18" a="1"/>
  <c r="C77" i="21" a="1"/>
  <c r="BG90" i="18" a="1"/>
  <c r="C81" i="21" a="1"/>
  <c r="AS13" i="21" a="1"/>
  <c r="AE78" i="21" a="1"/>
  <c r="J36" i="18" a="1"/>
  <c r="AS25" i="18" a="1"/>
  <c r="J29" i="21" a="1"/>
  <c r="BG23" i="18" a="1"/>
  <c r="Q86" i="21" a="1"/>
  <c r="AE42" i="21" a="1"/>
  <c r="AE71" i="18" a="1"/>
  <c r="AL59" i="21" a="1"/>
  <c r="AZ45" i="21" a="1"/>
  <c r="BG66" i="18" a="1"/>
  <c r="AS67" i="21" a="1"/>
  <c r="AL11" i="21" a="1"/>
  <c r="C41" i="18" a="1"/>
  <c r="AE81" i="18" a="1"/>
  <c r="X50" i="21" a="1"/>
  <c r="X10" i="18" a="1"/>
  <c r="BN76" i="18" a="1"/>
  <c r="AL16" i="21" a="1"/>
  <c r="BN89" i="21" a="1"/>
  <c r="C47" i="21" a="1"/>
  <c r="BN63" i="21" a="1"/>
  <c r="C72" i="18" a="1"/>
  <c r="AS17" i="21" a="1"/>
  <c r="AL65" i="21" a="1"/>
  <c r="Q97" i="18" a="1"/>
  <c r="X36" i="21" a="1"/>
  <c r="BG34" i="18" a="1"/>
  <c r="Q92" i="21" a="1"/>
  <c r="AE81" i="21" a="1"/>
  <c r="BG80" i="21" a="1"/>
  <c r="AE74" i="21" a="1"/>
  <c r="AL21" i="18" a="1"/>
  <c r="BN68" i="18" a="1"/>
  <c r="J35" i="18" a="1"/>
  <c r="X38" i="21" a="1"/>
  <c r="J17" i="21" a="1"/>
  <c r="J40" i="21" a="1"/>
  <c r="AE68" i="21" a="1"/>
  <c r="BN22" i="18" a="1"/>
  <c r="X14" i="18" a="1"/>
  <c r="J72" i="18" a="1"/>
  <c r="BG51" i="18" a="1"/>
  <c r="AS63" i="18" a="1"/>
  <c r="AE32" i="18" a="1"/>
  <c r="C31" i="18" a="1"/>
  <c r="J37" i="18" a="1"/>
  <c r="C27" i="21" a="1"/>
  <c r="BN19" i="21" a="1"/>
  <c r="J68" i="18" a="1"/>
  <c r="Q15" i="21" a="1"/>
  <c r="BG6" i="18" a="1"/>
  <c r="AL16" i="18" a="1"/>
  <c r="Q27" i="21" a="1"/>
  <c r="BN27" i="18" a="1"/>
  <c r="AE56" i="21" a="1"/>
  <c r="AS95" i="18" a="1"/>
  <c r="J82" i="18" a="1"/>
  <c r="AS56" i="18" a="1"/>
  <c r="C73" i="21" a="1"/>
  <c r="C33" i="21" a="1"/>
  <c r="X84" i="21" a="1"/>
  <c r="AS43" i="21" a="1"/>
  <c r="AS39" i="18" a="1"/>
  <c r="J31" i="18" a="1"/>
  <c r="X52" i="21" a="1"/>
  <c r="C19" i="18" a="1"/>
  <c r="X18" i="18" a="1"/>
  <c r="AL62" i="18" a="1"/>
  <c r="BG51" i="21" a="1"/>
  <c r="C100" i="18" a="1"/>
  <c r="X43" i="21" a="1"/>
  <c r="AZ69" i="21" a="1"/>
  <c r="AL68" i="18" a="1"/>
  <c r="AE28" i="21" a="1"/>
  <c r="X12" i="18" a="1"/>
  <c r="BN8" i="18" a="1"/>
  <c r="C73" i="18" a="1"/>
  <c r="X57" i="21" a="1"/>
  <c r="J51" i="21" a="1"/>
  <c r="AZ5" i="18" a="1"/>
  <c r="BG74" i="21" a="1"/>
  <c r="AE75" i="18" a="1"/>
  <c r="Q40" i="18" a="1"/>
  <c r="X79" i="21" a="1"/>
  <c r="Q38" i="18" a="1"/>
  <c r="Q36" i="18" a="1"/>
  <c r="AZ84" i="18" a="1"/>
  <c r="C35" i="21" a="1"/>
  <c r="X19" i="18" a="1"/>
  <c r="AZ40" i="21" a="1"/>
  <c r="BG92" i="21" a="1"/>
  <c r="C94" i="21" a="1"/>
  <c r="BG77" i="21" a="1"/>
  <c r="BG13" i="18" a="1"/>
  <c r="C32" i="21" a="1"/>
  <c r="AS39" i="21" a="1"/>
  <c r="C11" i="21" a="1"/>
  <c r="C83" i="21" a="1"/>
  <c r="AL87" i="21" a="1"/>
  <c r="AL33" i="21" a="1"/>
  <c r="X70" i="18" a="1"/>
  <c r="BG37" i="18" a="1"/>
  <c r="AZ92" i="21" a="1"/>
  <c r="BG87" i="21" a="1"/>
  <c r="BG21" i="18" a="1"/>
  <c r="AE77" i="21" a="1"/>
  <c r="AS18" i="18" a="1"/>
  <c r="AE6" i="18" a="1"/>
  <c r="AZ48" i="18" a="1"/>
  <c r="Q37" i="21" a="1"/>
  <c r="BN21" i="21" a="1"/>
  <c r="AS15" i="18" a="1"/>
  <c r="AZ68" i="18" a="1"/>
  <c r="AE8" i="18" a="1"/>
  <c r="C61" i="21" a="1"/>
  <c r="Q55" i="18" a="1"/>
  <c r="Q21" i="21" a="1"/>
  <c r="X61" i="21" a="1"/>
  <c r="J41" i="21" a="1"/>
  <c r="BN91" i="18" a="1"/>
  <c r="BG85" i="21" a="1"/>
  <c r="X102" i="18" a="1"/>
  <c r="BG39" i="21" a="1"/>
  <c r="Q13" i="18" a="1"/>
  <c r="AS78" i="21" a="1"/>
  <c r="AE10" i="18" a="1"/>
  <c r="AL55" i="21" a="1"/>
  <c r="Q84" i="18" a="1"/>
  <c r="Q20" i="18" a="1"/>
  <c r="BG26" i="18" a="1"/>
  <c r="J81" i="21" a="1"/>
  <c r="X91" i="18" a="1"/>
  <c r="J57" i="18" a="1"/>
  <c r="AE37" i="21" a="1"/>
  <c r="BG62" i="21" a="1"/>
  <c r="BG33" i="18" a="1"/>
  <c r="J11" i="21" a="1"/>
  <c r="BG81" i="18" a="1"/>
  <c r="C10" i="21" a="1"/>
  <c r="C29" i="21" a="1"/>
  <c r="AZ17" i="18" a="1"/>
  <c r="J47" i="18" a="1"/>
  <c r="J79" i="18" a="1"/>
  <c r="BG40" i="21" a="1"/>
  <c r="AS93" i="18" a="1"/>
  <c r="AZ34" i="18" a="1"/>
  <c r="BN91" i="21" a="1"/>
  <c r="AZ85" i="21" a="1"/>
  <c r="BN40" i="21" a="1"/>
  <c r="AZ33" i="21" a="1"/>
  <c r="AZ41" i="18" a="1"/>
  <c r="AZ20" i="18" a="1"/>
  <c r="J23" i="21" a="1"/>
  <c r="BG53" i="21" a="1"/>
  <c r="AL32" i="21" a="1"/>
  <c r="AL64" i="21" a="1"/>
  <c r="AL5" i="21" a="1"/>
  <c r="BN8" i="21" a="1"/>
  <c r="AE14" i="21" a="1"/>
  <c r="AL69" i="21" a="1"/>
  <c r="AS11" i="18" a="1"/>
  <c r="AZ79" i="18" a="1"/>
  <c r="J14" i="18" a="1"/>
  <c r="BG42" i="18" a="1"/>
  <c r="Q53" i="21" a="1"/>
  <c r="Q6" i="18" a="1"/>
  <c r="AZ49" i="18" a="1"/>
  <c r="BG48" i="21" a="1"/>
  <c r="BN19" i="18" a="1"/>
  <c r="AL91" i="18" a="1"/>
  <c r="AS93" i="21" a="1"/>
  <c r="C20" i="18" a="1"/>
  <c r="AL81" i="21" a="1"/>
  <c r="Q26" i="21" a="1"/>
  <c r="C75" i="21" a="1"/>
  <c r="BN45" i="21" a="1"/>
  <c r="AS66" i="18" a="1"/>
  <c r="AL34" i="18" a="1"/>
  <c r="X29" i="21" a="1"/>
  <c r="BN88" i="21" a="1"/>
  <c r="BN56" i="18" a="1"/>
  <c r="X21" i="18" a="1"/>
  <c r="C79" i="18" a="1"/>
  <c r="X45" i="21" a="1"/>
  <c r="Q72" i="18" a="1"/>
  <c r="X52" i="18" a="1"/>
  <c r="BG65" i="21" a="1"/>
  <c r="BN31" i="18" a="1"/>
  <c r="Q73" i="18" a="1"/>
  <c r="J21" i="21" a="1"/>
  <c r="AL26" i="21" a="1"/>
  <c r="AL95" i="21" a="1"/>
  <c r="BG71" i="21" a="1"/>
  <c r="AS82" i="21" a="1"/>
  <c r="AS32" i="18" a="1"/>
  <c r="BG50" i="18" a="1"/>
  <c r="AS27" i="21" a="1"/>
  <c r="Q30" i="21" a="1"/>
  <c r="BN92" i="21" a="1"/>
  <c r="AE83" i="18" a="1"/>
  <c r="C89" i="21" a="1"/>
  <c r="AE94" i="21" a="1"/>
  <c r="C38" i="21" a="1"/>
  <c r="J94" i="18" a="1"/>
  <c r="BG5" i="18" a="1"/>
  <c r="AS58" i="21" a="1"/>
  <c r="X44" i="21" a="1"/>
  <c r="AE11" i="21" a="1"/>
  <c r="AS90" i="21" a="1"/>
  <c r="BN61" i="21" a="1"/>
  <c r="C63" i="21" a="1"/>
  <c r="Q44" i="18" a="1"/>
  <c r="AZ78" i="18" a="1"/>
  <c r="BN83" i="21" a="1"/>
  <c r="AS86" i="18" a="1"/>
  <c r="Q90" i="18" a="1"/>
  <c r="AS87" i="21" a="1"/>
  <c r="AZ56" i="18" a="1"/>
  <c r="Q8" i="21" a="1"/>
  <c r="J12" i="18" a="1"/>
  <c r="AL6" i="21" a="1"/>
  <c r="BN14" i="18" a="1"/>
  <c r="BN31" i="21" a="1"/>
  <c r="AE44" i="18" a="1"/>
  <c r="AS90" i="18" a="1"/>
  <c r="X88" i="18" a="1"/>
  <c r="AS8" i="21" a="1"/>
  <c r="BG10" i="18" a="1"/>
  <c r="Q92" i="18" a="1"/>
  <c r="AZ82" i="21" a="1"/>
  <c r="AZ53" i="18" a="1"/>
  <c r="BN59" i="18" a="1"/>
  <c r="Q45" i="18" a="1"/>
  <c r="J16" i="21" a="1"/>
  <c r="BN93" i="18" a="1"/>
  <c r="AS37" i="18" a="1"/>
  <c r="AL43" i="18" a="1"/>
  <c r="AL94" i="21" a="1"/>
  <c r="AL24" i="18" a="1"/>
  <c r="Q9" i="21" a="1"/>
  <c r="AS49" i="18" a="1"/>
  <c r="AE55" i="18" a="1"/>
  <c r="Q98" i="18" a="1"/>
  <c r="Q57" i="21" a="1"/>
  <c r="AL82" i="18" a="1"/>
  <c r="AE70" i="18" a="1"/>
  <c r="BG94" i="18" a="1"/>
  <c r="BG37" i="21" a="1"/>
  <c r="BG65" i="18" a="1"/>
  <c r="J97" i="18" a="1"/>
  <c r="J85" i="18" a="1"/>
  <c r="J23" i="18" a="1"/>
  <c r="J81" i="18" a="1"/>
  <c r="BG7" i="21" a="1"/>
  <c r="BG24" i="21" a="1"/>
  <c r="BN81" i="21" a="1"/>
  <c r="AS27" i="18" a="1"/>
  <c r="C64" i="21" a="1"/>
  <c r="BN48" i="21" a="1"/>
  <c r="AE90" i="18" a="1"/>
  <c r="J19" i="21" a="1"/>
  <c r="BG83" i="21" a="1"/>
  <c r="AS68" i="21" a="1"/>
  <c r="BN11" i="21" a="1"/>
  <c r="AZ20" i="21" a="1"/>
  <c r="C39" i="18" a="1"/>
  <c r="BG54" i="18" a="1"/>
  <c r="BG23" i="21" a="1"/>
  <c r="BG89" i="18" a="1"/>
  <c r="AE18" i="18" a="1"/>
  <c r="X53" i="18" a="1"/>
  <c r="AZ93" i="21" a="1"/>
  <c r="X101" i="18" a="1"/>
  <c r="BG29" i="21" a="1"/>
  <c r="AL54" i="18" a="1"/>
  <c r="AE89" i="18" a="1"/>
  <c r="X27" i="21" a="1"/>
  <c r="Q38" i="21" a="1"/>
  <c r="J68" i="21" a="1"/>
  <c r="AE28" i="18" a="1"/>
  <c r="Q79" i="18" a="1"/>
  <c r="BG64" i="18" a="1"/>
  <c r="BG56" i="21" a="1"/>
  <c r="AE15" i="21" a="1"/>
  <c r="C48" i="18" a="1"/>
  <c r="BG28" i="18" a="1"/>
  <c r="J40" i="18" a="1"/>
  <c r="J54" i="21" a="1"/>
  <c r="Q51" i="21" a="1"/>
  <c r="AE57" i="18" a="1"/>
  <c r="Q58" i="21" a="1"/>
  <c r="AL82" i="21" a="1"/>
  <c r="C7" i="18" a="1"/>
  <c r="J60" i="21" a="1"/>
  <c r="Q64" i="21" a="1"/>
  <c r="C71" i="18" a="1"/>
  <c r="X51" i="21" a="1"/>
  <c r="J66" i="18" a="1"/>
  <c r="C23" i="21" a="1"/>
  <c r="AE50" i="18" a="1"/>
  <c r="AL91" i="21" a="1"/>
  <c r="BG10" i="21" a="1"/>
  <c r="Q100" i="18" a="1"/>
  <c r="BG24" i="18" a="1"/>
  <c r="AL35" i="18" a="1"/>
  <c r="AZ60" i="18" a="1"/>
  <c r="AL48" i="21" a="1"/>
  <c r="BN60" i="21" a="1"/>
  <c r="BN54" i="21" a="1"/>
  <c r="J5" i="21" a="1"/>
  <c r="Q63" i="18" a="1"/>
  <c r="BN84" i="18" a="1"/>
  <c r="BG32" i="21" a="1"/>
  <c r="AL56" i="18" a="1"/>
  <c r="BN79" i="18" a="1"/>
  <c r="J26" i="18" a="1"/>
  <c r="Q37" i="18" a="1"/>
  <c r="AZ64" i="18" a="1"/>
  <c r="AL48" i="18" a="1"/>
  <c r="BN98" i="18" a="1"/>
  <c r="AZ81" i="21" a="1"/>
  <c r="AE31" i="18" a="1"/>
  <c r="BG15" i="21" a="1"/>
  <c r="J58" i="18" a="1"/>
  <c r="AL75" i="21" a="1"/>
  <c r="BG17" i="21" a="1"/>
  <c r="AL78" i="18" a="1"/>
  <c r="J18" i="18" a="1"/>
  <c r="J100" i="18" a="1"/>
  <c r="X40" i="21" a="1"/>
  <c r="AE60" i="18" a="1"/>
  <c r="AL12" i="18" a="1"/>
  <c r="BN9" i="21" a="1"/>
  <c r="AE45" i="21" a="1"/>
  <c r="C80" i="21" a="1"/>
  <c r="AL22" i="21" a="1"/>
  <c r="BG27" i="21" a="1"/>
  <c r="BN13" i="18" a="1"/>
  <c r="BN39" i="18" a="1"/>
  <c r="Q46" i="21" a="1"/>
  <c r="AL83" i="18" a="1"/>
  <c r="X66" i="18" a="1"/>
  <c r="J9" i="18" a="1"/>
  <c r="AS46" i="21" a="1"/>
  <c r="J10" i="21" a="1"/>
  <c r="AL44" i="21" a="1"/>
  <c r="Q20" i="21" a="1"/>
  <c r="AL22" i="18" a="1"/>
  <c r="BG11" i="21" a="1"/>
  <c r="Q56" i="21" a="1"/>
  <c r="C6" i="18" a="1"/>
  <c r="AL11" i="18" a="1"/>
  <c r="Q12" i="21" a="1"/>
  <c r="AE53" i="21" a="1"/>
  <c r="AE24" i="18" a="1"/>
  <c r="J46" i="21" a="1"/>
  <c r="BN95" i="21" a="1"/>
  <c r="Q35" i="18" a="1"/>
  <c r="Q55" i="21" a="1"/>
  <c r="AE35" i="21" a="1"/>
  <c r="AS21" i="18" a="1"/>
  <c r="AL15" i="21" a="1"/>
  <c r="AL100" i="18" a="1"/>
  <c r="AE11" i="18" a="1"/>
  <c r="AE19" i="18" a="1"/>
  <c r="AL50" i="21" a="1"/>
  <c r="BG22" i="18" a="1"/>
  <c r="C6" i="21" a="1"/>
  <c r="C69" i="21" a="1"/>
  <c r="AS55" i="21" a="1"/>
  <c r="AL49" i="21" a="1"/>
  <c r="C49" i="21" a="1"/>
  <c r="X31" i="18" a="1"/>
  <c r="AE27" i="21" a="1"/>
  <c r="J27" i="21" a="1"/>
  <c r="AS5" i="18" a="1"/>
  <c r="C20" i="21" a="1"/>
  <c r="Q26" i="18" a="1"/>
  <c r="AS56" i="21" a="1"/>
  <c r="BG9" i="18" a="1"/>
  <c r="AE63" i="18" a="1"/>
  <c r="BG56" i="18" a="1"/>
  <c r="BG57" i="18" a="1"/>
  <c r="AS74" i="21" a="1"/>
  <c r="C83" i="18" a="1"/>
  <c r="AE49" i="18" a="1"/>
  <c r="X93" i="21" a="1"/>
  <c r="X67" i="18" a="1"/>
  <c r="BN87" i="18" a="1"/>
  <c r="J70" i="18" a="1"/>
  <c r="AS69" i="18" a="1"/>
  <c r="Q77" i="18" a="1"/>
  <c r="BN63" i="18" a="1"/>
  <c r="Q5" i="21" a="1"/>
  <c r="BN69" i="21" a="1"/>
  <c r="C17" i="18" a="1"/>
  <c r="AL97" i="18" a="1"/>
  <c r="Q18" i="21" a="1"/>
  <c r="AS87" i="18" a="1"/>
  <c r="J80" i="18" a="1"/>
  <c r="AS100" i="18" a="1"/>
  <c r="AL32" i="18" a="1"/>
  <c r="AE15" i="18" a="1"/>
  <c r="Q69" i="18" a="1"/>
  <c r="AE23" i="18" a="1"/>
  <c r="AS79" i="21" a="1"/>
  <c r="X68" i="18" a="1"/>
  <c r="BG9" i="21" a="1"/>
  <c r="BG80" i="18" a="1"/>
  <c r="Q58" i="18" a="1"/>
  <c r="AL25" i="18" a="1"/>
  <c r="J89" i="21" a="1"/>
  <c r="X85" i="21" a="1"/>
  <c r="AL46" i="18" a="1"/>
  <c r="J42" i="18" a="1"/>
  <c r="AS10" i="21" a="1"/>
  <c r="BG85" i="18" a="1"/>
  <c r="X92" i="21" a="1"/>
  <c r="AS22" i="21" a="1"/>
  <c r="AZ71" i="21" a="1"/>
  <c r="AS12" i="18" a="1"/>
  <c r="X103" i="18" a="1"/>
  <c r="X59" i="21" a="1"/>
  <c r="J48" i="21" a="1"/>
  <c r="X39" i="18" a="1"/>
  <c r="AZ48" i="21" a="1"/>
  <c r="AZ93" i="18" a="1"/>
  <c r="Q59" i="18" a="1"/>
  <c r="J93" i="18" a="1"/>
  <c r="Q17" i="18" a="1"/>
  <c r="BN48" i="18" a="1"/>
  <c r="AS30" i="18" a="1"/>
  <c r="AS83" i="21" a="1"/>
  <c r="C11" i="18" a="1"/>
  <c r="AL28" i="21" a="1"/>
  <c r="AL63" i="21" a="1"/>
  <c r="AZ16" i="18" a="1"/>
  <c r="BG73" i="21" a="1"/>
  <c r="AL74" i="21" a="1"/>
  <c r="AS62" i="18" a="1"/>
  <c r="AS16" i="18" a="1"/>
  <c r="AE99" i="18" a="1"/>
  <c r="X77" i="21" a="1"/>
  <c r="Q85" i="18" a="1"/>
  <c r="C93" i="18" a="1"/>
  <c r="BN30" i="18" a="1"/>
  <c r="C46" i="18" a="1"/>
  <c r="AZ28" i="21" a="1"/>
  <c r="AS9" i="21" a="1"/>
  <c r="X44" i="18" a="1"/>
  <c r="BN71" i="18" a="1"/>
  <c r="AS97" i="18" a="1"/>
  <c r="AE8" i="21" a="1"/>
  <c r="BN50" i="21" a="1"/>
  <c r="BN33" i="21" a="1"/>
  <c r="C66" i="21" a="1"/>
  <c r="AZ43" i="21" a="1"/>
  <c r="BG90" i="21" a="1"/>
  <c r="AE65" i="18" a="1"/>
  <c r="Q54" i="21" a="1"/>
  <c r="BG30" i="18" a="1"/>
  <c r="AS17" i="18" a="1"/>
  <c r="BG69" i="18" a="1"/>
  <c r="AE61" i="18" a="1"/>
  <c r="AZ100" i="18" a="1"/>
  <c r="Q33" i="21" a="1"/>
  <c r="BN78" i="21" a="1"/>
  <c r="X19" i="21" a="1"/>
  <c r="Q5" i="18" a="1"/>
  <c r="AE30" i="18" a="1"/>
  <c r="X78" i="18" a="1"/>
  <c r="AL67" i="18" a="1"/>
  <c r="AE96" i="18" a="1"/>
  <c r="C25" i="18" a="1"/>
  <c r="AZ64" i="21" a="1"/>
  <c r="J43" i="21" a="1"/>
  <c r="BN36" i="21" a="1"/>
  <c r="X87" i="18" a="1"/>
  <c r="BG63" i="18" a="1"/>
  <c r="C24" i="18" a="1"/>
  <c r="AS38" i="18" a="1"/>
  <c r="AZ32" i="18" a="1"/>
  <c r="BN37" i="21" a="1"/>
  <c r="AS47" i="18" a="1"/>
  <c r="AL18" i="21" a="1"/>
  <c r="AE65" i="21" a="1"/>
  <c r="BG92" i="18" a="1"/>
  <c r="AS48" i="18" a="1"/>
  <c r="X10" i="21" a="1"/>
  <c r="Q46" i="18" a="1"/>
  <c r="AE22" i="21" a="1"/>
  <c r="AE21" i="21" a="1"/>
  <c r="BN82" i="18" a="1"/>
  <c r="AE53" i="18" a="1"/>
  <c r="C85" i="18" a="1"/>
  <c r="Q41" i="18" a="1"/>
  <c r="J15" i="18" a="1"/>
  <c r="AS44" i="18" a="1"/>
  <c r="J55" i="18" a="1"/>
  <c r="AE46" i="18" a="1"/>
  <c r="AL79" i="18" a="1"/>
  <c r="J95" i="18" a="1"/>
  <c r="AL27" i="21" a="1"/>
  <c r="X91" i="21" a="1"/>
  <c r="C51" i="18" a="1"/>
  <c r="J39" i="21" a="1"/>
  <c r="BN12" i="21" a="1"/>
  <c r="C51" i="21" a="1"/>
  <c r="AL77" i="21" a="1"/>
  <c r="J99" i="18" a="1"/>
  <c r="J22" i="18" a="1"/>
  <c r="J29" i="18" a="1"/>
  <c r="AS34" i="21" a="1"/>
  <c r="C86" i="21" a="1"/>
  <c r="AS52" i="21" a="1"/>
  <c r="AS58" i="18" a="1"/>
  <c r="BN12" i="18" a="1"/>
  <c r="AE91" i="21" a="1"/>
  <c r="AS30" i="21" a="1"/>
  <c r="J13" i="21" a="1"/>
  <c r="AL13" i="18" a="1"/>
  <c r="BN23" i="18" a="1"/>
  <c r="J30" i="18" a="1"/>
  <c r="AZ67" i="21" a="1"/>
  <c r="AS42" i="18" a="1"/>
  <c r="C15" i="21" a="1"/>
  <c r="J26" i="21" a="1"/>
  <c r="BG16" i="18" a="1"/>
  <c r="AL41" i="21" a="1"/>
  <c r="BN15" i="21" a="1"/>
  <c r="X47" i="18" a="1"/>
  <c r="AZ96" i="18" a="1"/>
  <c r="C98" i="18" a="1"/>
  <c r="AE48" i="21" a="1"/>
  <c r="AL89" i="21" a="1"/>
  <c r="AS40" i="21" a="1"/>
  <c r="AS54" i="21" a="1"/>
  <c r="Q83" i="21" a="1"/>
  <c r="AS50" i="18" a="1"/>
  <c r="C97" i="18" a="1"/>
  <c r="BN82" i="21" a="1"/>
  <c r="BN80" i="21" a="1"/>
  <c r="Q24" i="21" a="1"/>
  <c r="AZ85" i="18" a="1"/>
  <c r="BG20" i="21" a="1"/>
  <c r="AS33" i="18" a="1"/>
  <c r="X86" i="18" a="1"/>
  <c r="AZ101" i="18" a="1"/>
  <c r="Q7" i="18" a="1"/>
  <c r="BG18" i="18" a="1"/>
  <c r="C67" i="21" a="1"/>
  <c r="AE6" i="21" a="1"/>
  <c r="AL26" i="18" a="1"/>
  <c r="AL72" i="18" a="1"/>
  <c r="X82" i="21" a="1"/>
  <c r="BG18" i="21" a="1"/>
  <c r="J46" i="18" a="1"/>
  <c r="AS40" i="18" a="1"/>
  <c r="AL98" i="18" a="1"/>
  <c r="AS45" i="18" a="1"/>
  <c r="BN62" i="21" a="1"/>
  <c r="Q49" i="21" a="1"/>
  <c r="AS59" i="18" a="1"/>
  <c r="AS28" i="18" a="1"/>
  <c r="BN16" i="18" a="1"/>
  <c r="BN73" i="21" a="1"/>
  <c r="Q40" i="21" a="1"/>
  <c r="C55" i="21" a="1"/>
  <c r="J24" i="18" a="1"/>
  <c r="BG14" i="21" a="1"/>
  <c r="AL40" i="18" a="1"/>
  <c r="J51" i="18" a="1"/>
  <c r="AZ28" i="18" a="1"/>
  <c r="AZ95" i="18" a="1"/>
  <c r="AL42" i="18" a="1"/>
  <c r="BG22" i="21" a="1"/>
  <c r="AZ97" i="18" a="1"/>
  <c r="X25" i="18" a="1"/>
  <c r="AE52" i="21" a="1"/>
  <c r="BG78" i="18" a="1"/>
  <c r="AS62" i="21" a="1"/>
  <c r="BG47" i="21" a="1"/>
  <c r="AL27" i="18" a="1"/>
  <c r="AE44" i="21" a="1"/>
  <c r="BG17" i="18" a="1"/>
  <c r="Q74" i="18" a="1"/>
  <c r="J20" i="18" a="1"/>
  <c r="BG61" i="18" a="1"/>
  <c r="AZ29" i="21" a="1"/>
  <c r="X83" i="21" a="1"/>
  <c r="J50" i="21" a="1"/>
  <c r="AS65" i="21" a="1"/>
  <c r="AE57" i="21" a="1"/>
  <c r="X5" i="18" a="1"/>
  <c r="AE93" i="18" a="1"/>
  <c r="J43" i="18" a="1"/>
  <c r="X95" i="21" a="1"/>
  <c r="C82" i="21" a="1"/>
  <c r="C88" i="18" a="1"/>
  <c r="J7" i="21" a="1"/>
  <c r="AE35" i="18" a="1"/>
  <c r="AL65" i="18" a="1"/>
  <c r="AZ31" i="21" a="1"/>
  <c r="BG36" i="21" a="1"/>
  <c r="AE36" i="18" a="1"/>
  <c r="C45" i="21" a="1"/>
  <c r="AE27" i="18" a="1"/>
  <c r="AL7" i="21" a="1"/>
  <c r="AL68" i="21" a="1"/>
  <c r="AL38" i="21" a="1"/>
  <c r="BN9" i="18" a="1"/>
  <c r="AS37" i="21" a="1"/>
  <c r="C31" i="21" a="1"/>
  <c r="AZ33" i="18" a="1"/>
  <c r="J32" i="21" a="1"/>
  <c r="AZ77" i="21" a="1"/>
  <c r="BG11" i="18" a="1"/>
  <c r="AE86" i="21" a="1"/>
  <c r="C47" i="18" a="1"/>
  <c r="J65" i="21" a="1"/>
  <c r="Q52" i="18" a="1"/>
  <c r="C17" i="21" a="1"/>
  <c r="C86" i="18" a="1"/>
  <c r="X90" i="18" a="1"/>
  <c r="AS20" i="18" a="1"/>
  <c r="AL52" i="21" a="1"/>
  <c r="BG69" i="21" a="1"/>
  <c r="BG19" i="21" a="1"/>
  <c r="AE95" i="18" a="1"/>
  <c r="AE17" i="18" a="1"/>
  <c r="AE58" i="18" a="1"/>
  <c r="AL45" i="21" a="1"/>
  <c r="AS35" i="21" a="1"/>
  <c r="AS36" i="21" a="1"/>
  <c r="AL86" i="18" a="1"/>
  <c r="J56" i="21" a="1"/>
  <c r="C46" i="21" a="1"/>
  <c r="BG12" i="18" a="1"/>
  <c r="AS68" i="18" a="1"/>
  <c r="Q79" i="21" a="1"/>
  <c r="AL78" i="21" a="1"/>
  <c r="AZ52" i="18" a="1"/>
  <c r="AE17" i="21" a="1"/>
  <c r="AS84" i="21" a="1"/>
  <c r="J84" i="18" a="1"/>
  <c r="AE76" i="21" a="1"/>
  <c r="X100" i="18" a="1"/>
  <c r="BG36" i="18" a="1"/>
  <c r="Q76" i="21" a="1"/>
  <c r="C81" i="18" a="1"/>
  <c r="X98" i="18" a="1"/>
  <c r="AS5" i="21" a="1"/>
  <c r="C13" i="21" a="1"/>
  <c r="BG86" i="21" a="1"/>
  <c r="AL34" i="21" a="1"/>
  <c r="AL61" i="18" a="1"/>
  <c r="X24" i="18" a="1"/>
  <c r="Q18" i="18" a="1"/>
  <c r="AE80" i="18" a="1"/>
  <c r="BN65" i="21" a="1"/>
  <c r="AL45" i="18" a="1"/>
  <c r="AE39" i="18" a="1"/>
  <c r="AE82" i="21" a="1"/>
  <c r="AE14" i="18" a="1"/>
  <c r="C34" i="18" a="1"/>
  <c r="BN77" i="18" a="1"/>
  <c r="AL75" i="18" a="1"/>
  <c r="J62" i="18" a="1"/>
  <c r="AS24" i="18" a="1"/>
  <c r="BG53" i="18" a="1"/>
  <c r="BG84" i="18" a="1"/>
  <c r="Q32" i="18" a="1"/>
  <c r="AL62" i="21" a="1"/>
  <c r="X70" i="21" a="1"/>
  <c r="Q11" i="18" a="1"/>
  <c r="C32" i="18" a="1"/>
  <c r="J18" i="21" a="1"/>
  <c r="BN35" i="18" a="1"/>
  <c r="J36" i="21" a="1"/>
  <c r="AS71" i="18" a="1"/>
  <c r="X34" i="21" a="1"/>
  <c r="AL83" i="21" a="1"/>
  <c r="AS26" i="18" a="1"/>
  <c r="BN42" i="18" a="1"/>
  <c r="C84" i="18" a="1"/>
  <c r="AL17" i="18" a="1"/>
  <c r="BN50" i="18" a="1"/>
  <c r="AE79" i="21" a="1"/>
  <c r="BN51" i="21" a="1"/>
  <c r="X45" i="18" a="1"/>
  <c r="C18" i="18" a="1"/>
  <c r="BG91" i="21" a="1"/>
  <c r="X77" i="18" a="1"/>
  <c r="Q64" i="18" a="1"/>
  <c r="BN6" i="21" a="1"/>
  <c r="AZ75" i="21" a="1"/>
  <c r="BN80" i="18" a="1"/>
  <c r="AZ12" i="21" a="1"/>
  <c r="X61" i="18" a="1"/>
  <c r="X53" i="21" a="1"/>
  <c r="BG49" i="21" a="1"/>
  <c r="BG40" i="18" a="1"/>
  <c r="X31" i="21" a="1"/>
  <c r="AS31" i="18" a="1"/>
  <c r="AZ91" i="18" a="1"/>
  <c r="AS57" i="21" a="1"/>
  <c r="AE12" i="18" a="1"/>
  <c r="AS6" i="21" a="1"/>
  <c r="BG89" i="21" a="1"/>
  <c r="Q68" i="21" a="1"/>
  <c r="C65" i="21" a="1"/>
  <c r="AS54" i="18" a="1"/>
  <c r="AZ86" i="21" a="1"/>
  <c r="Q75" i="21" a="1"/>
  <c r="BN67" i="18" a="1"/>
  <c r="AE47" i="18" a="1"/>
  <c r="BG58" i="21" a="1"/>
  <c r="AZ42" i="18" a="1"/>
  <c r="C35" i="18" a="1"/>
  <c r="AE66" i="21" a="1"/>
  <c r="X15" i="18" a="1"/>
  <c r="AL30" i="21" a="1"/>
  <c r="AE91" i="18" a="1"/>
  <c r="J49" i="21" a="1"/>
  <c r="X42" i="21" a="1"/>
  <c r="J77" i="21" a="1"/>
  <c r="C14" i="21" a="1"/>
  <c r="C89" i="18" a="1"/>
  <c r="AE73" i="21" a="1"/>
  <c r="X39" i="21" a="1"/>
  <c r="AL54" i="21" a="1"/>
  <c r="J39" i="18" a="1"/>
  <c r="C43" i="18" a="1"/>
  <c r="C95" i="18" a="1"/>
  <c r="C66" i="18" a="1"/>
  <c r="AL37" i="18" a="1"/>
  <c r="C71" i="21" a="1"/>
  <c r="AL95" i="18" a="1"/>
  <c r="Q50" i="18" a="1"/>
  <c r="C44" i="18" a="1"/>
  <c r="C33" i="18" a="1"/>
  <c r="AS75" i="18" a="1"/>
  <c r="J101" i="18" a="1"/>
  <c r="C59" i="21" a="1"/>
  <c r="AS21" i="21" a="1"/>
  <c r="AE41" i="18" a="1"/>
  <c r="J95" i="21" a="1"/>
  <c r="AL90" i="18" a="1"/>
  <c r="BN25" i="21" a="1"/>
  <c r="BN7" i="18" a="1"/>
  <c r="Q48" i="21" a="1"/>
  <c r="J34" i="18" a="1"/>
  <c r="AZ31" i="18" a="1"/>
  <c r="X69" i="21" a="1"/>
  <c r="X36" i="18" a="1"/>
  <c r="Q91" i="21" a="1"/>
  <c r="C41" i="21" a="1"/>
  <c r="Q103" i="18" a="1"/>
  <c r="AS103" i="18" a="1"/>
  <c r="BG71" i="18" a="1"/>
  <c r="AZ12" i="18" a="1"/>
  <c r="BG31" i="21" a="1"/>
  <c r="AS83" i="18" a="1"/>
  <c r="Q93" i="21" a="1"/>
  <c r="X89" i="21" a="1"/>
  <c r="C75" i="18" a="1"/>
  <c r="AE45" i="18" a="1"/>
  <c r="J82" i="21" a="1"/>
  <c r="C53" i="21" a="1"/>
  <c r="AE38" i="21" a="1"/>
  <c r="AZ15" i="21" a="1"/>
  <c r="BG6" i="21" a="1"/>
  <c r="X58" i="21" a="1"/>
  <c r="X76" i="21" a="1"/>
  <c r="J84" i="21" a="1"/>
  <c r="Q89" i="18" a="1"/>
  <c r="AE67" i="18" a="1"/>
  <c r="BG57" i="21" a="1"/>
  <c r="AL28" i="18" a="1"/>
  <c r="AS85" i="21" a="1"/>
  <c r="C79" i="21" a="1"/>
  <c r="AS77" i="21" a="1"/>
  <c r="AL43" i="21" a="1"/>
  <c r="AZ66" i="21" a="1"/>
  <c r="BN86" i="18" a="1"/>
  <c r="C9" i="21" a="1"/>
  <c r="AE10" i="21" a="1"/>
  <c r="BG41" i="18" a="1"/>
  <c r="J6" i="18" a="1"/>
  <c r="Q78" i="18" a="1"/>
  <c r="AS94" i="21" a="1"/>
  <c r="J58" i="21" a="1"/>
  <c r="X63" i="21" a="1"/>
  <c r="J70" i="21" a="1"/>
  <c r="BN20" i="21" a="1"/>
  <c r="C91" i="18" a="1"/>
  <c r="AL13" i="21" a="1"/>
  <c r="AZ95" i="21" a="1"/>
  <c r="AL38" i="18" a="1"/>
  <c r="AZ63" i="18" a="1"/>
  <c r="BN73" i="18" a="1"/>
  <c r="X24" i="21" a="1"/>
  <c r="BN6" i="18" a="1"/>
  <c r="AE16" i="21" a="1"/>
  <c r="J56" i="18" a="1"/>
  <c r="C68" i="21" a="1"/>
  <c r="BN99" i="18" a="1"/>
  <c r="J24" i="21" a="1"/>
  <c r="Q14" i="18" a="1"/>
  <c r="X71" i="21" a="1"/>
  <c r="X56" i="18" a="1"/>
  <c r="BG77" i="18" a="1"/>
  <c r="J14" i="21" a="1"/>
  <c r="AZ23" i="21" a="1"/>
  <c r="AL40" i="21" a="1"/>
  <c r="J85" i="21" a="1"/>
  <c r="J8" i="21" a="1"/>
  <c r="X83" i="18" a="1"/>
  <c r="C52" i="21" a="1"/>
  <c r="Q39" i="21" a="1"/>
  <c r="AS73" i="18" a="1"/>
  <c r="AZ26" i="18" a="1"/>
  <c r="BG101" i="18" a="1"/>
  <c r="C60" i="18" a="1"/>
  <c r="BN37" i="18" a="1"/>
  <c r="X80" i="18" a="1"/>
  <c r="AS95" i="21" a="1"/>
  <c r="BN47" i="18" a="1"/>
  <c r="AZ36" i="21" a="1"/>
  <c r="J57" i="21" a="1"/>
  <c r="C95" i="21" a="1"/>
  <c r="J62" i="21" a="1"/>
  <c r="AE75" i="21" a="1"/>
  <c r="BG73" i="18" a="1"/>
  <c r="X62" i="21" a="1"/>
  <c r="AL25" i="21" a="1"/>
  <c r="BN41" i="21" a="1"/>
  <c r="AL88" i="21" a="1"/>
  <c r="C36" i="21" a="1"/>
  <c r="C49" i="18" a="1"/>
  <c r="BG72" i="21" a="1"/>
  <c r="Q65" i="21" a="1"/>
  <c r="AS92" i="21" a="1"/>
  <c r="AZ84" i="21" a="1"/>
  <c r="Q62" i="18" a="1"/>
  <c r="AS85" i="18" a="1"/>
  <c r="X54" i="18" a="1"/>
  <c r="AE64" i="18" a="1"/>
  <c r="X84" i="18" a="1"/>
  <c r="C56" i="21" a="1"/>
  <c r="Q61" i="21" a="1"/>
  <c r="AL60" i="21" a="1"/>
  <c r="AE52" i="18" a="1"/>
  <c r="AZ72" i="18" a="1"/>
  <c r="AL29" i="21" a="1"/>
  <c r="AZ55" i="21" a="1"/>
  <c r="BG88" i="21" a="1"/>
  <c r="C99" i="18" a="1"/>
  <c r="X30" i="21" a="1"/>
  <c r="C72" i="21" a="1"/>
  <c r="J87" i="21" a="1"/>
  <c r="C43" i="21" a="1"/>
  <c r="J16" i="18" a="1"/>
  <c r="AS49" i="21" a="1"/>
  <c r="C22" i="18" a="1"/>
  <c r="BN49" i="21" a="1"/>
  <c r="C13" i="18" a="1"/>
  <c r="C70" i="18" a="1"/>
  <c r="J7" i="18" a="1"/>
  <c r="Q59" i="21" a="1"/>
  <c r="Q67" i="21" a="1"/>
  <c r="AL10" i="21" a="1"/>
  <c r="AE43" i="21" a="1"/>
  <c r="J78" i="18" a="1"/>
  <c r="BN61" i="18" a="1"/>
  <c r="C92" i="18" a="1"/>
  <c r="BN34" i="21" a="1"/>
  <c r="X5" i="21" a="1"/>
  <c r="AS52" i="18" a="1"/>
  <c r="X75" i="21" a="1"/>
  <c r="AS63" i="21" a="1"/>
  <c r="Q42" i="18" a="1"/>
  <c r="BN94" i="21" a="1"/>
  <c r="BG31" i="18" a="1"/>
  <c r="AS8" i="18" a="1"/>
  <c r="BN85" i="21" a="1"/>
  <c r="Q61" i="18" a="1"/>
  <c r="C30" i="21" a="1"/>
  <c r="AL5" i="18" a="1"/>
  <c r="BN101" i="18" a="1"/>
  <c r="AZ27" i="18" a="1"/>
  <c r="BN100" i="18" a="1"/>
  <c r="BG32" i="18" a="1"/>
  <c r="BN46" i="18" a="1"/>
  <c r="AL94" i="18" a="1"/>
  <c r="Q82" i="18" a="1"/>
  <c r="AE72" i="18" a="1"/>
  <c r="J80" i="21" a="1"/>
  <c r="C90" i="18" a="1"/>
  <c r="AE61" i="21" a="1"/>
  <c r="BN7" i="21" a="1"/>
  <c r="AL84" i="21" a="1"/>
  <c r="BG74" i="18" a="1"/>
  <c r="J66" i="21" a="1"/>
  <c r="BG52" i="21" a="1"/>
  <c r="AE7" i="21" a="1"/>
  <c r="J90" i="21" a="1"/>
  <c r="C25" i="21" a="1"/>
  <c r="AL71" i="21" a="1"/>
  <c r="AS91" i="18" a="1"/>
  <c r="AE24" i="21" a="1"/>
  <c r="AS76" i="21" a="1"/>
  <c r="X54" i="21" a="1"/>
  <c r="AL64" i="18" a="1"/>
  <c r="AL92" i="21" a="1"/>
  <c r="BG72" i="18" a="1"/>
  <c r="AE102" i="18" a="1"/>
  <c r="BG93" i="18" a="1"/>
  <c r="C19" i="21" a="1"/>
  <c r="AL80" i="21" a="1"/>
  <c r="AL92" i="18" a="1"/>
  <c r="J21" i="18" a="1"/>
  <c r="AZ77" i="18" a="1"/>
  <c r="BN53" i="18" a="1"/>
  <c r="AL63" i="18" a="1"/>
  <c r="BN40" i="18" a="1"/>
  <c r="J44" i="21" a="1"/>
  <c r="BN33" i="18" a="1"/>
  <c r="AL85" i="18" a="1"/>
  <c r="AL58" i="21" a="1"/>
  <c r="BN58" i="18" a="1"/>
  <c r="J22" i="21" a="1"/>
  <c r="J73" i="18" a="1"/>
  <c r="BN10" i="21" a="1"/>
  <c r="Q86" i="18" a="1"/>
  <c r="C44" i="21" a="1"/>
  <c r="C59" i="18" a="1"/>
  <c r="AL66" i="18" a="1"/>
  <c r="Q101" i="18" a="1"/>
  <c r="AL55" i="18" a="1"/>
  <c r="Q7" i="21" a="1"/>
  <c r="BN36" i="18" a="1"/>
  <c r="J5" i="18" a="1"/>
  <c r="AZ34" i="21" a="1"/>
  <c r="AS14" i="21" a="1"/>
  <c r="BG46" i="21" a="1"/>
  <c r="AL72" i="21" a="1"/>
  <c r="Q91" i="18" a="1"/>
  <c r="Q80" i="18" a="1"/>
  <c r="AS77" i="18" a="1"/>
  <c r="X35" i="21" a="1"/>
  <c r="C16" i="18" a="1"/>
  <c r="J13" i="18" a="1"/>
  <c r="BN42" i="21" a="1"/>
  <c r="AS88" i="21" a="1"/>
  <c r="J74" i="21" a="1"/>
  <c r="BN88" i="18" a="1"/>
  <c r="AL46" i="21" a="1"/>
  <c r="BN66" i="21" a="1"/>
  <c r="AE92" i="18" a="1"/>
  <c r="AE59" i="18" a="1"/>
  <c r="BN59" i="21" a="1"/>
  <c r="AE29" i="18" a="1"/>
  <c r="C27" i="18" a="1"/>
  <c r="J64" i="21" a="1"/>
  <c r="AE70" i="21" a="1"/>
  <c r="AE100" i="18" a="1"/>
  <c r="BN27" i="21" a="1"/>
  <c r="AS47" i="21" a="1"/>
  <c r="BN57" i="21" a="1"/>
  <c r="BG83" i="18" a="1"/>
  <c r="X34" i="18" a="1"/>
  <c r="AL49" i="18" a="1"/>
  <c r="J53" i="21" a="1"/>
  <c r="C18" i="21" a="1"/>
  <c r="AE84" i="18" a="1"/>
  <c r="Q19" i="18" a="1"/>
  <c r="BG95" i="21" a="1"/>
  <c r="AL17" i="21" a="1"/>
  <c r="AL70" i="18" a="1"/>
  <c r="BN89" i="18" a="1"/>
  <c r="X22" i="18" a="1"/>
  <c r="BG102" i="18" a="1"/>
  <c r="C42" i="18" a="1"/>
  <c r="C7" i="21" a="1"/>
  <c r="Q31" i="21" a="1"/>
  <c r="BN57" i="18" a="1"/>
  <c r="Q29" i="18" a="1"/>
  <c r="J79" i="21" a="1"/>
  <c r="AL53" i="21" a="1"/>
  <c r="C87" i="18" a="1"/>
  <c r="Q36" i="21" a="1"/>
  <c r="X73" i="21" a="1"/>
  <c r="C54" i="18" a="1"/>
  <c r="X80" i="21" a="1"/>
  <c r="AS70" i="21" a="1"/>
  <c r="X86" i="21" a="1"/>
  <c r="C40" i="21" a="1"/>
  <c r="BG35" i="21" a="1"/>
  <c r="AS60" i="18" a="1"/>
  <c r="J67" i="21" a="1"/>
  <c r="X75" i="18" a="1"/>
  <c r="BG8" i="21" a="1"/>
  <c r="BN23" i="21" a="1"/>
  <c r="X85" i="18" a="1"/>
  <c r="BN32" i="18" a="1"/>
  <c r="AE25" i="18" a="1"/>
  <c r="AL51" i="18" a="1"/>
  <c r="Q34" i="18" a="1"/>
  <c r="J37" i="21" a="1"/>
  <c r="J19" i="18" a="1"/>
  <c r="BG66" i="21" a="1"/>
  <c r="J92" i="18" a="1"/>
  <c r="J42" i="21" a="1"/>
  <c r="X99" i="18" a="1"/>
  <c r="AS23" i="18" a="1"/>
  <c r="AZ67" i="18" a="1"/>
  <c r="C8" i="21" a="1"/>
  <c r="AZ88" i="18" a="1"/>
  <c r="AE85" i="18" a="1"/>
  <c r="X14" i="21" a="1"/>
  <c r="BG26" i="21" a="1"/>
  <c r="X60" i="21" a="1"/>
  <c r="AS38" i="21" a="1"/>
  <c r="AE76" i="18" a="1"/>
  <c r="C93" i="21" a="1"/>
  <c r="AL35" i="21" a="1"/>
  <c r="C60" i="21" a="1"/>
  <c r="X90" i="21" a="1"/>
  <c r="AL7" i="18" a="1"/>
  <c r="Q52" i="21" a="1"/>
  <c r="C67" i="18" a="1"/>
  <c r="J67" i="18" a="1"/>
  <c r="Q73" i="21" a="1"/>
  <c r="AE9" i="21" a="1"/>
  <c r="Q63" i="21" a="1"/>
  <c r="AZ81" i="18" a="1"/>
  <c r="J65" i="18" a="1"/>
  <c r="AL15" i="18" a="1"/>
  <c r="AL51" i="21" a="1"/>
  <c r="Q81" i="18" a="1"/>
  <c r="BN78" i="18" a="1"/>
  <c r="AL44" i="18" a="1"/>
  <c r="AL41" i="18" a="1"/>
  <c r="AS36" i="18" a="1"/>
  <c r="AS102" i="18" a="1"/>
  <c r="Q35" i="21" a="1"/>
  <c r="AE48" i="18" a="1"/>
  <c r="AL39" i="18" a="1"/>
  <c r="BN26" i="21" a="1"/>
  <c r="AE69" i="18" a="1"/>
  <c r="AE94" i="18" a="1"/>
  <c r="AS73" i="21" a="1"/>
  <c r="AL99" i="18" a="1"/>
  <c r="AZ42" i="21" a="1"/>
  <c r="AE12" i="21" a="1"/>
  <c r="AE41" i="21" a="1"/>
  <c r="J28" i="21" a="1"/>
  <c r="X13" i="21" a="1"/>
  <c r="AL39" i="21" a="1"/>
  <c r="J52" i="21" a="1"/>
  <c r="AS14" i="18" a="1"/>
  <c r="AL89" i="18" a="1"/>
  <c r="J25" i="18" a="1"/>
  <c r="AS76" i="18" a="1"/>
  <c r="BN86" i="21" a="1"/>
  <c r="BN79" i="21" a="1"/>
  <c r="J59" i="18" a="1"/>
  <c r="J59" i="21" a="1"/>
  <c r="AL103" i="18" a="1"/>
  <c r="C78" i="18" a="1"/>
  <c r="X64" i="18" a="1"/>
  <c r="AL37" i="21" a="1"/>
  <c r="AL80" i="18" a="1"/>
  <c r="X74" i="18" a="1"/>
  <c r="AS91" i="21" a="1"/>
  <c r="J11" i="18" a="1"/>
  <c r="BG5" i="21" a="1"/>
  <c r="AZ38" i="21" a="1"/>
  <c r="BN29" i="21" a="1"/>
  <c r="X78" i="21" a="1"/>
  <c r="AL60" i="18" a="1"/>
  <c r="AE62" i="18" a="1"/>
  <c r="BG46" i="18" a="1"/>
  <c r="AE54" i="18" a="1"/>
  <c r="C68" i="18" a="1"/>
  <c r="C21" i="29" a="1"/>
  <c r="AL50" i="18" a="1"/>
  <c r="C94" i="18" a="1"/>
  <c r="Q83" i="18" a="1"/>
  <c r="C76" i="21" a="1"/>
  <c r="BN60" i="18" a="1"/>
  <c r="C15" i="18" a="1"/>
  <c r="AZ76" i="21" a="1"/>
  <c r="AE101" i="18" a="1"/>
  <c r="Q10" i="18" a="1"/>
  <c r="C58" i="21" a="1"/>
  <c r="AZ5" i="21" a="1"/>
  <c r="C55" i="18" a="1"/>
  <c r="X20" i="21" a="1"/>
  <c r="Q25" i="21" a="1"/>
  <c r="AZ11" i="18" a="1"/>
  <c r="AL23" i="18" a="1"/>
  <c r="BG60" i="21" a="1"/>
  <c r="J93" i="21" a="1"/>
  <c r="AL47" i="21" a="1"/>
  <c r="BN72" i="18" a="1"/>
  <c r="Q72" i="21" a="1"/>
  <c r="C77" i="18" a="1"/>
  <c r="BN39" i="21" a="1"/>
  <c r="Q69" i="21" a="1"/>
  <c r="AZ36" i="18" a="1"/>
  <c r="AE93" i="21" a="1"/>
  <c r="AS72" i="18" a="1"/>
  <c r="Q66" i="18" a="1"/>
  <c r="Q14" i="21" a="1"/>
  <c r="BG79" i="18" a="1"/>
  <c r="C102" i="18" a="1"/>
  <c r="AE68" i="18" a="1"/>
  <c r="BG78" i="21" a="1"/>
  <c r="BN35" i="21" a="1"/>
  <c r="Q102" i="18" a="1"/>
  <c r="AS89" i="21" a="1"/>
  <c r="C8" i="18" a="1"/>
  <c r="X22" i="21" a="1"/>
  <c r="Q60" i="21" a="1"/>
  <c r="AL59" i="18" a="1"/>
  <c r="X35" i="18" a="1"/>
  <c r="AS7" i="18" a="1"/>
  <c r="BN47" i="21" a="1"/>
  <c r="BN49" i="18" a="1"/>
  <c r="AZ43" i="18" a="1"/>
  <c r="BN28" i="21" a="1"/>
  <c r="AZ49" i="21" a="1"/>
  <c r="C82" i="18" a="1"/>
  <c r="BG87" i="18" a="1"/>
  <c r="AS55" i="18" a="1"/>
  <c r="X66" i="21" a="1"/>
  <c r="C50" i="18" a="1"/>
  <c r="BG93" i="21" a="1"/>
  <c r="BN68" i="21" a="1"/>
  <c r="X11" i="21" a="1"/>
  <c r="BG47" i="18" a="1"/>
  <c r="X94" i="21" a="1"/>
  <c r="X88" i="21" a="1"/>
  <c r="J45" i="18" a="1"/>
  <c r="C28" i="21" a="1"/>
  <c r="Q70" i="18" a="1"/>
  <c r="C62" i="21" a="1"/>
  <c r="Q49" i="18" a="1"/>
  <c r="AS35" i="18" a="1"/>
  <c r="AE40" i="18" a="1"/>
  <c r="AZ11" i="21" a="1"/>
  <c r="AE83" i="21" a="1"/>
  <c r="BG99" i="18" a="1"/>
  <c r="BG86" i="18" a="1"/>
  <c r="X16" i="21" a="1"/>
  <c r="J86" i="18" a="1"/>
  <c r="Q19" i="21" a="1"/>
  <c r="AS29" i="18" a="1"/>
  <c r="X93" i="18" a="1"/>
  <c r="Q94" i="21" a="1"/>
  <c r="BN52" i="21" a="1"/>
  <c r="AZ90" i="18" a="1"/>
  <c r="BG38" i="21" a="1"/>
  <c r="AS81" i="18" a="1"/>
  <c r="AL33" i="18" a="1"/>
  <c r="Q22" i="18" a="1"/>
  <c r="C57" i="18" a="1"/>
  <c r="J63" i="18" a="1"/>
  <c r="AS81" i="21" a="1"/>
  <c r="J83" i="18" a="1"/>
  <c r="BG91" i="18" a="1"/>
  <c r="BG45" i="21" a="1"/>
  <c r="AZ72" i="21" a="1"/>
  <c r="AE55" i="21" a="1"/>
  <c r="C16" i="21" a="1"/>
  <c r="X51" i="18" a="1"/>
  <c r="BN18" i="18" a="1"/>
  <c r="J73" i="21" a="1"/>
  <c r="C40" i="18" a="1"/>
  <c r="AS80" i="21" a="1"/>
  <c r="X73" i="18" a="1"/>
  <c r="AE32" i="21" a="1"/>
  <c r="BG60" i="18" a="1"/>
  <c r="AL57" i="18" a="1"/>
  <c r="BN5" i="21" a="1"/>
  <c r="BN90" i="21" a="1"/>
  <c r="J98" i="18" a="1"/>
  <c r="J25" i="21" a="1"/>
  <c r="X95" i="18" a="1"/>
  <c r="AE59" i="21" a="1"/>
  <c r="AE42" i="18" a="1"/>
  <c r="BN87" i="21" a="1"/>
  <c r="AL8" i="21" a="1"/>
  <c r="BN67" i="21" a="1"/>
  <c r="AE87" i="21" a="1"/>
  <c r="BG21" i="21" a="1"/>
  <c r="AS13" i="18" a="1"/>
  <c r="J77" i="18" a="1"/>
  <c r="AZ88" i="21" a="1"/>
  <c r="BN14" i="21" a="1"/>
  <c r="AS20" i="21" a="1"/>
  <c r="X20" i="18" a="1"/>
  <c r="AS82" i="18" a="1"/>
  <c r="C25" i="29" a="1"/>
  <c r="X26" i="18" a="1"/>
  <c r="AE80" i="21" a="1"/>
  <c r="AZ83" i="21" a="1"/>
  <c r="AS31" i="21" a="1"/>
  <c r="AE39" i="21" a="1"/>
  <c r="AZ69" i="18" a="1"/>
  <c r="C12" i="21" a="1"/>
  <c r="BN70" i="18" a="1"/>
  <c r="X81" i="21" a="1"/>
  <c r="BG33" i="21" a="1"/>
  <c r="J71" i="18" a="1"/>
  <c r="AS64" i="21" a="1"/>
  <c r="AE46" i="21" a="1"/>
  <c r="BN18" i="21" a="1"/>
  <c r="AZ16" i="21" a="1"/>
  <c r="AS65" i="18" a="1"/>
  <c r="AE54" i="21" a="1"/>
  <c r="BN65" i="18" a="1"/>
  <c r="BN17" i="21" a="1"/>
  <c r="BG70" i="18" a="1"/>
  <c r="BG16" i="21" a="1"/>
  <c r="BN51" i="18" a="1"/>
  <c r="Q88" i="21" a="1"/>
  <c r="AS64" i="18" a="1"/>
  <c r="BG20" i="18" a="1"/>
  <c r="Q90" i="21" a="1"/>
  <c r="AL36" i="18" a="1"/>
  <c r="J34" i="21" a="1"/>
  <c r="Q65" i="18" a="1"/>
  <c r="Q32" i="21" a="1"/>
  <c r="Q81" i="21" a="1"/>
  <c r="Q50" i="21" a="1"/>
  <c r="X72" i="21" a="1"/>
  <c r="X65" i="18" a="1"/>
  <c r="AE77" i="18" a="1"/>
  <c r="AL58" i="18" a="1"/>
  <c r="AS28" i="21" a="1"/>
  <c r="AE16" i="18" a="1"/>
  <c r="BN17" i="18" a="1"/>
  <c r="C78" i="21" a="1"/>
  <c r="AZ41" i="21" a="1"/>
  <c r="BN70" i="21" a="1"/>
  <c r="AE50" i="21" a="1"/>
  <c r="BG35" i="18" a="1"/>
  <c r="C53" i="18" a="1"/>
  <c r="C65" i="18" a="1"/>
  <c r="BN45" i="18" a="1"/>
  <c r="X23" i="21" a="1"/>
  <c r="BG61" i="21" a="1"/>
  <c r="AZ66" i="18" a="1"/>
  <c r="Q29" i="21" a="1"/>
  <c r="BN26" i="18" a="1"/>
  <c r="AS26" i="21" a="1"/>
  <c r="AS42" i="21" a="1"/>
  <c r="BG14" i="18" a="1"/>
  <c r="X74" i="21" a="1"/>
  <c r="Q47" i="21" a="1"/>
  <c r="J102" i="18" a="1"/>
  <c r="C23" i="18" a="1"/>
  <c r="AL12" i="21" a="1"/>
  <c r="AS59" i="21" a="1"/>
  <c r="BG67" i="18" a="1"/>
  <c r="X30" i="18" a="1"/>
  <c r="BG79" i="21" a="1"/>
  <c r="AZ62" i="18" a="1"/>
  <c r="BG19" i="18" a="1"/>
  <c r="Q57" i="18" a="1"/>
  <c r="Q42" i="21" a="1"/>
  <c r="AE67" i="21" a="1"/>
  <c r="J64" i="18" a="1"/>
  <c r="X38" i="18" a="1"/>
  <c r="AZ75" i="18" a="1"/>
  <c r="AL29" i="18" a="1"/>
  <c r="X6" i="21" a="1"/>
  <c r="AE69" i="21" a="1"/>
  <c r="C37" i="18" a="1"/>
  <c r="BG100" i="18" a="1"/>
  <c r="AL19" i="21" a="1"/>
  <c r="AS71" i="21" a="1"/>
  <c r="AZ55" i="18" a="1"/>
  <c r="X42" i="18" a="1"/>
  <c r="C63" i="18" a="1"/>
  <c r="AL61" i="21" a="1"/>
  <c r="BN97" i="18" a="1"/>
  <c r="BN46" i="21" a="1"/>
  <c r="C70" i="21" a="1"/>
  <c r="C34" i="21" a="1"/>
  <c r="AS61" i="21" a="1"/>
  <c r="Q82" i="21" a="1"/>
  <c r="J61" i="18" a="1"/>
  <c r="X47" i="21" a="1"/>
  <c r="AS99" i="18" a="1"/>
  <c r="Q51" i="18" a="1"/>
  <c r="AE33" i="18" a="1"/>
  <c r="BN13" i="21" a="1"/>
  <c r="C85" i="21" a="1"/>
  <c r="C5" i="21" a="1"/>
  <c r="X23" i="18" a="1"/>
  <c r="AZ91" i="21" a="1"/>
  <c r="AE43" i="18" a="1"/>
  <c r="X37" i="18" a="1"/>
  <c r="X13" i="18" a="1"/>
  <c r="BG12" i="21" a="1"/>
  <c r="C12" i="18" a="1"/>
  <c r="AS84" i="18" a="1"/>
  <c r="AE36" i="21" a="1"/>
  <c r="BG38" i="18" a="1"/>
  <c r="BG29" i="18" a="1"/>
  <c r="X32" i="18" a="1"/>
  <c r="AL20" i="21" a="1"/>
  <c r="AL56" i="21" a="1"/>
  <c r="J27" i="18" a="1"/>
  <c r="AE63" i="21" a="1"/>
  <c r="AZ10" i="21" a="1"/>
  <c r="BN95" i="18" a="1"/>
  <c r="X92" i="18" a="1"/>
  <c r="AZ57" i="18" a="1"/>
  <c r="AE86" i="18" a="1"/>
  <c r="BN15" i="18" a="1"/>
  <c r="AE72" i="21" a="1"/>
  <c r="BN30" i="21" a="1"/>
  <c r="AL18" i="18" a="1"/>
  <c r="X69" i="18" a="1"/>
  <c r="BN58" i="21" a="1"/>
  <c r="X49" i="21" a="1"/>
  <c r="BN85" i="18" a="1"/>
  <c r="J76" i="21" a="1"/>
  <c r="Q33" i="18" a="1"/>
  <c r="AL102" i="18" a="1"/>
  <c r="Q28" i="18" a="1"/>
  <c r="C74" i="21" a="1"/>
  <c r="BN5" i="18" a="1"/>
  <c r="AS19" i="21" a="1"/>
  <c r="AS18" i="21" a="1"/>
  <c r="BN55" i="18" a="1"/>
  <c r="J48" i="18" a="1"/>
  <c r="X16" i="18" a="1"/>
  <c r="AE33" i="21" a="1"/>
  <c r="J61" i="21" a="1"/>
  <c r="AS69" i="21" a="1"/>
  <c r="AL31" i="21" a="1"/>
  <c r="BG75" i="21" a="1"/>
  <c r="AZ53" i="21" a="1"/>
  <c r="J6" i="21" a="1"/>
  <c r="AS60" i="21" a="1"/>
  <c r="J9" i="21" a="1"/>
  <c r="Q21" i="18" a="1"/>
  <c r="AE22" i="18" a="1"/>
  <c r="X82" i="18" a="1"/>
  <c r="BG76" i="21" a="1"/>
  <c r="BG81" i="21" a="1"/>
  <c r="X18" i="21" a="1"/>
  <c r="J91" i="21" a="1"/>
  <c r="X21" i="21" a="1"/>
  <c r="Q66" i="21" a="1"/>
  <c r="C74" i="18" a="1"/>
  <c r="C21" i="18" a="1"/>
  <c r="AS51" i="21" a="1"/>
  <c r="C84" i="21" a="1"/>
  <c r="Q41" i="21" a="1"/>
  <c r="J76" i="18" a="1"/>
  <c r="AE85" i="21" a="1"/>
  <c r="X41" i="21" a="1"/>
  <c r="Q27" i="18" a="1"/>
  <c r="X17" i="18" a="1"/>
  <c r="BN44" i="18" a="1"/>
  <c r="AL47" i="18" a="1"/>
  <c r="AL76" i="21" a="1"/>
  <c r="AE26" i="21" a="1"/>
  <c r="AS74" i="18" a="1"/>
  <c r="AL85" i="21" a="1"/>
  <c r="AE56" i="18" a="1"/>
  <c r="AS51" i="18" a="1"/>
  <c r="BG58" i="18" a="1"/>
  <c r="J32" i="18" a="1"/>
  <c r="C9" i="18" a="1"/>
  <c r="BN54" i="18" a="1"/>
  <c r="AS57" i="18" a="1"/>
  <c r="Q22" i="21" a="1"/>
  <c r="BN29" i="18" a="1"/>
  <c r="BG48" i="18" a="1"/>
  <c r="BN44" i="21" a="1"/>
  <c r="AL86" i="21" a="1"/>
  <c r="Q10" i="21" a="1"/>
  <c r="X56" i="21" a="1"/>
  <c r="AZ83" i="18" a="1"/>
  <c r="BG82" i="18" a="1"/>
  <c r="AZ90" i="21" a="1"/>
  <c r="J86" i="21" a="1"/>
  <c r="Q13" i="21" a="1"/>
  <c r="AZ17" i="21" a="1"/>
  <c r="BN94" i="18" a="1"/>
  <c r="BG62" i="18" a="1"/>
  <c r="AS11" i="21" a="1"/>
  <c r="BN41" i="18" a="1"/>
  <c r="Q76" i="18" a="1"/>
  <c r="C24" i="21" a="1"/>
  <c r="BG52" i="18" a="1"/>
  <c r="AZ71" i="18" a="1"/>
  <c r="J75" i="18" a="1"/>
  <c r="AS78" i="18" a="1"/>
  <c r="AS92" i="18" a="1"/>
  <c r="AE5" i="18" a="1"/>
  <c r="X41" i="18" a="1"/>
  <c r="X57" i="18" a="1"/>
  <c r="AZ38" i="18" a="1"/>
  <c r="BG55" i="21" a="1"/>
  <c r="BN66" i="18" a="1"/>
  <c r="X17" i="21" a="1"/>
  <c r="AS25" i="21" a="1"/>
  <c r="X28" i="18" a="1"/>
  <c r="AL8" i="18" a="1"/>
  <c r="Q95" i="21" a="1"/>
  <c r="BN77" i="21" a="1"/>
  <c r="Q54" i="18" a="1"/>
  <c r="AS29" i="21" a="1"/>
  <c r="J12" i="21" a="1"/>
  <c r="AL87" i="18" a="1"/>
  <c r="X27" i="18" a="1"/>
  <c r="AE20" i="21" a="1"/>
  <c r="Q45" i="21" a="1"/>
  <c r="BG25" i="18" a="1"/>
  <c r="AL36" i="21" a="1"/>
  <c r="Q60" i="18" a="1"/>
  <c r="BG63" i="21" a="1"/>
  <c r="AL10" i="18" a="1"/>
  <c r="X32" i="21" a="1"/>
  <c r="AZ63" i="21" a="1"/>
  <c r="AE64" i="21" a="1"/>
  <c r="Q16" i="21" a="1"/>
  <c r="Q85" i="21" a="1"/>
  <c r="C64" i="18" a="1"/>
  <c r="AS88" i="18" a="1"/>
  <c r="AL57" i="21" a="1"/>
  <c r="AE5" i="21" a="1"/>
  <c r="AZ65" i="18" a="1"/>
  <c r="AE34" i="21" a="1"/>
  <c r="BG30" i="21" a="1"/>
  <c r="Q44" i="21" a="1"/>
  <c r="AZ26" i="21" a="1"/>
  <c r="X63" i="18" a="1"/>
  <c r="BG98" i="18" a="1"/>
  <c r="X9" i="21" a="1"/>
  <c r="BG67" i="21" a="1"/>
  <c r="BN52" i="18" a="1"/>
  <c r="J75" i="21" a="1"/>
  <c r="AS53" i="18" a="1"/>
  <c r="Q53" i="18" a="1"/>
  <c r="AS9" i="18" a="1"/>
  <c r="BG39" i="18" a="1"/>
  <c r="X65" i="21" a="1"/>
  <c r="AE13" i="21" a="1"/>
  <c r="AZ57" i="21" a="1"/>
  <c r="AL9" i="18" a="1"/>
  <c r="AS10" i="18" a="1"/>
  <c r="BN24" i="18" a="1"/>
  <c r="BG68" i="21" a="1"/>
  <c r="C5" i="18" a="1"/>
  <c r="C61" i="18" a="1"/>
  <c r="AZ82" i="18" a="1"/>
  <c r="Q78" i="21" a="1"/>
  <c r="BG64" i="21" a="1"/>
  <c r="C26" i="18" a="1"/>
  <c r="AE30" i="21" a="1"/>
  <c r="BN72" i="21" a="1"/>
  <c r="BN69" i="18" a="1"/>
  <c r="BN93" i="21" a="1"/>
  <c r="AE95" i="21" a="1"/>
  <c r="AL69" i="18" a="1"/>
  <c r="Q25" i="18" a="1"/>
  <c r="BN76" i="21" a="1"/>
  <c r="J8" i="18" a="1"/>
  <c r="X55" i="18" a="1"/>
  <c r="AL93" i="18" a="1"/>
  <c r="AS46" i="18" a="1"/>
  <c r="BN92" i="18" a="1"/>
  <c r="BG88" i="18" a="1"/>
  <c r="BN64" i="21" a="1"/>
  <c r="J55" i="21" a="1"/>
  <c r="X64" i="21" a="1"/>
  <c r="AZ23" i="18" a="1"/>
  <c r="J31" i="21" a="1"/>
  <c r="Q87" i="21" a="1"/>
  <c r="X43" i="18" a="1"/>
  <c r="BN34" i="18" a="1"/>
  <c r="BG8" i="18" a="1"/>
  <c r="C58" i="18" a="1"/>
  <c r="BG27" i="18" a="1"/>
  <c r="AZ68" i="21" a="1"/>
  <c r="BN10" i="18" a="1"/>
  <c r="AZ51" i="18" a="1"/>
  <c r="Q12" i="18" a="1"/>
  <c r="AS15" i="21" a="1"/>
  <c r="Q30" i="18" a="1"/>
  <c r="BN43" i="21" a="1"/>
  <c r="X37" i="21" a="1"/>
  <c r="X76" i="18" a="1"/>
  <c r="AS43" i="18" a="1"/>
  <c r="Q23" i="21" a="1"/>
  <c r="AL88" i="18" a="1"/>
  <c r="J88" i="21" a="1"/>
  <c r="AE78" i="18" a="1"/>
  <c r="AL71" i="18" a="1"/>
  <c r="AE62" i="21" a="1"/>
  <c r="AS48" i="21" a="1"/>
  <c r="AZ52" i="21" a="1"/>
  <c r="BG13" i="21" a="1"/>
  <c r="Q93" i="18" a="1"/>
  <c r="AZ60" i="21" a="1"/>
  <c r="AL93" i="21" a="1"/>
  <c r="AL21" i="21" a="1"/>
  <c r="C26" i="21" a="1"/>
  <c r="AL96" i="18" a="1"/>
  <c r="Q43" i="21" a="1"/>
  <c r="BN43" i="18" a="1"/>
  <c r="AL23" i="21" a="1"/>
  <c r="X55" i="21" a="1"/>
  <c r="AE7" i="18" a="1"/>
  <c r="J33" i="18" a="1"/>
  <c r="X11" i="18" a="1"/>
  <c r="Q6" i="21" a="1"/>
  <c r="C92" i="21" a="1"/>
  <c r="J50" i="18" a="1"/>
  <c r="AS41" i="18" a="1"/>
  <c r="J15" i="21" a="1"/>
  <c r="Q28" i="21" a="1"/>
  <c r="AL14" i="18" a="1"/>
  <c r="AS70" i="18" a="1"/>
  <c r="C21" i="21" a="1"/>
  <c r="AL42" i="21" a="1"/>
  <c r="BN53" i="21" a="1"/>
  <c r="C62" i="18" a="1"/>
  <c r="AE26" i="18" a="1"/>
  <c r="X48" i="21" a="1"/>
  <c r="J60" i="18" a="1"/>
  <c r="BN96" i="18" a="1"/>
  <c r="X40" i="18" a="1"/>
  <c r="AL53" i="18" a="1"/>
  <c r="J91" i="18" a="1"/>
  <c r="BN55" i="21" a="1"/>
  <c r="AS94" i="18" a="1"/>
  <c r="Q71" i="21" a="1"/>
  <c r="AS19" i="18" a="1"/>
  <c r="X79" i="18" a="1"/>
  <c r="BG43" i="21" a="1"/>
  <c r="J49" i="18" a="1"/>
  <c r="Q43" i="18" a="1"/>
  <c r="AL30" i="18" a="1"/>
  <c r="AE73" i="18" a="1"/>
  <c r="J20" i="21" a="1"/>
  <c r="Q9" i="18" a="1"/>
  <c r="X67" i="21" a="1"/>
  <c r="X89" i="18" a="1"/>
  <c r="BG50" i="21" a="1"/>
  <c r="BG82" i="21" a="1"/>
  <c r="AE25" i="21" a="1"/>
  <c r="BG68" i="18" a="1"/>
  <c r="X33" i="21" a="1"/>
  <c r="BG54" i="21" a="1"/>
  <c r="Q77" i="21" a="1"/>
  <c r="AE51" i="18" a="1"/>
  <c r="C14" i="18" a="1"/>
  <c r="C30" i="18" a="1"/>
  <c r="Q84" i="21" a="1"/>
  <c r="C54" i="21" a="1"/>
  <c r="AS98" i="18" a="1"/>
  <c r="AE74" i="18" a="1"/>
  <c r="AL77" i="18" a="1"/>
  <c r="AE20" i="18" a="1"/>
  <c r="AS44" i="21" a="1"/>
  <c r="BG76" i="18" a="1"/>
  <c r="J10" i="18" a="1"/>
  <c r="AL81" i="18" a="1"/>
  <c r="Q15" i="18" a="1"/>
  <c r="AS79" i="18" a="1"/>
  <c r="BN22" i="21" a="1"/>
  <c r="AE51" i="21" a="1"/>
  <c r="BN83" i="18" a="1"/>
  <c r="X50" i="18" a="1"/>
  <c r="AE97" i="18" a="1"/>
  <c r="J83" i="21" a="1"/>
  <c r="BG42" i="21" a="1"/>
  <c r="AS22" i="18" a="1"/>
  <c r="J35" i="21" a="1"/>
  <c r="C96" i="18" a="1"/>
  <c r="X29" i="18" a="1"/>
  <c r="X59" i="18" a="1"/>
  <c r="J74" i="18" a="1"/>
  <c r="AS75" i="21" a="1"/>
  <c r="J52" i="18" a="1"/>
  <c r="AS80" i="18" a="1"/>
  <c r="BG95" i="18" a="1"/>
  <c r="Q71" i="18" a="1"/>
  <c r="AS33" i="21" a="1"/>
  <c r="BG96" i="18" a="1"/>
  <c r="J92" i="21" a="1"/>
  <c r="BN28" i="18" a="1"/>
  <c r="AE13" i="18" a="1"/>
  <c r="AE37" i="18" a="1"/>
  <c r="AZ27" i="21" a="1"/>
  <c r="AZ8" i="18" a="1"/>
  <c r="AS12" i="21" a="1"/>
  <c r="AS72" i="21" a="1"/>
  <c r="AS86" i="21" a="1"/>
  <c r="Q56" i="18" a="1"/>
  <c r="BG59" i="21" a="1"/>
  <c r="AL73" i="18" a="1"/>
  <c r="X48" i="18" a="1"/>
  <c r="AE58" i="21" a="1"/>
  <c r="J30" i="21" a="1"/>
  <c r="Q88" i="18" a="1"/>
  <c r="Q23" i="18" a="1"/>
  <c r="AS50" i="21" a="1"/>
  <c r="AE21" i="18" a="1"/>
  <c r="AL76" i="18" a="1"/>
  <c r="C87" i="21" a="1"/>
  <c r="X8" i="18" a="1"/>
  <c r="X6" i="18" a="1"/>
  <c r="AZ92" i="18" a="1"/>
  <c r="AS53" i="21" a="1"/>
  <c r="C80" i="18" a="1"/>
  <c r="AL19" i="18" a="1"/>
  <c r="AZ8" i="21" a="1"/>
  <c r="X87" i="21" a="1"/>
  <c r="AE9" i="18" a="1"/>
  <c r="J33" i="21" a="1"/>
  <c r="Q95" i="18" a="1"/>
  <c r="AZ40" i="18" a="1"/>
  <c r="X8" i="21" a="1"/>
  <c r="AL84" i="18" a="1"/>
  <c r="BN24" i="21" a="1"/>
  <c r="C69" i="18" a="1"/>
  <c r="AL31" i="18" a="1"/>
  <c r="X58" i="18" a="1"/>
  <c r="AS61" i="18" a="1"/>
  <c r="X68" i="21" a="1"/>
  <c r="AS23" i="21" a="1"/>
  <c r="Q94" i="18" a="1"/>
  <c r="Q47" i="18" a="1"/>
  <c r="AE38" i="18" a="1"/>
  <c r="X9" i="18" a="1"/>
  <c r="BN74" i="18" a="1"/>
  <c r="AL70" i="21" a="1"/>
  <c r="AZ29" i="18" a="1"/>
  <c r="X7" i="18" a="1"/>
  <c r="AL103" i="18" l="1"/>
  <c r="AR103" i="18" s="1"/>
  <c r="CA103" i="18" s="1"/>
  <c r="J59" i="21"/>
  <c r="J59" i="18"/>
  <c r="P59" i="18" s="1"/>
  <c r="BW59" i="18" s="1"/>
  <c r="AS103" i="18"/>
  <c r="AY103" i="18" s="1"/>
  <c r="CB103" i="18" s="1"/>
  <c r="Q103" i="18"/>
  <c r="W103" i="18" s="1"/>
  <c r="BX103" i="18" s="1"/>
  <c r="X103" i="18"/>
  <c r="AD103" i="18" s="1"/>
  <c r="BY103" i="18" s="1"/>
  <c r="J69" i="18"/>
  <c r="P69" i="18" s="1"/>
  <c r="BW69" i="18" s="1"/>
  <c r="J69" i="21"/>
  <c r="J102" i="20"/>
  <c r="H102" i="20"/>
  <c r="AL129" i="4"/>
  <c r="Y129" i="4"/>
  <c r="AK73" i="4"/>
  <c r="AK61" i="4"/>
  <c r="V130" i="4"/>
  <c r="AI130" i="4"/>
  <c r="O129" i="4" a="1"/>
  <c r="O129" i="4" s="1"/>
  <c r="O130" i="4" a="1"/>
  <c r="O130" i="4" s="1"/>
  <c r="AG129" i="4"/>
  <c r="T129" i="4"/>
  <c r="AJ130" i="4"/>
  <c r="W130" i="4"/>
  <c r="AF130" i="4"/>
  <c r="S130" i="4"/>
  <c r="V129" i="4"/>
  <c r="AI129" i="4"/>
  <c r="R129" i="4"/>
  <c r="AE129" i="4"/>
  <c r="AH129" i="4"/>
  <c r="U129" i="4"/>
  <c r="I102" i="19"/>
  <c r="K102" i="19" s="1"/>
  <c r="AN102" i="19" s="1"/>
  <c r="AQ130" i="4"/>
  <c r="T130" i="4"/>
  <c r="AG130" i="4"/>
  <c r="AV130" i="4"/>
  <c r="AD130" i="4"/>
  <c r="I102" i="22"/>
  <c r="Q129" i="4"/>
  <c r="AQ129" i="4" s="1"/>
  <c r="AD129" i="4"/>
  <c r="AR129" i="4" s="1"/>
  <c r="AT129" i="4"/>
  <c r="AF129" i="4"/>
  <c r="S129" i="4"/>
  <c r="CF103" i="18" a="1"/>
  <c r="CF103" i="18" s="1"/>
  <c r="C96" i="18"/>
  <c r="I96" i="18" s="1"/>
  <c r="BV96" i="18" s="1"/>
  <c r="AU37" i="4"/>
  <c r="Z37" i="4"/>
  <c r="AG125" i="4"/>
  <c r="AL125" i="4"/>
  <c r="W125" i="4"/>
  <c r="X103" i="4"/>
  <c r="AK77" i="4"/>
  <c r="X62" i="4"/>
  <c r="AK125" i="4"/>
  <c r="AK54" i="4"/>
  <c r="X61" i="4"/>
  <c r="AK98" i="4"/>
  <c r="X54" i="4"/>
  <c r="O127" i="4" a="1"/>
  <c r="O127" i="4" s="1"/>
  <c r="O113" i="4" a="1"/>
  <c r="O113" i="4" s="1"/>
  <c r="O84" i="4" a="1"/>
  <c r="O84" i="4" s="1"/>
  <c r="O68" i="4" a="1"/>
  <c r="O68" i="4" s="1"/>
  <c r="O52" i="4" a="1"/>
  <c r="O52" i="4" s="1"/>
  <c r="O36" i="4" a="1"/>
  <c r="O36" i="4" s="1"/>
  <c r="O126" i="4" a="1"/>
  <c r="O126" i="4" s="1"/>
  <c r="O112" i="4" a="1"/>
  <c r="O112" i="4" s="1"/>
  <c r="O98" i="4" a="1"/>
  <c r="O98" i="4" s="1"/>
  <c r="O83" i="4" a="1"/>
  <c r="O83" i="4" s="1"/>
  <c r="O67" i="4" a="1"/>
  <c r="O67" i="4" s="1"/>
  <c r="B40" i="26" s="1"/>
  <c r="O51" i="4" a="1"/>
  <c r="O51" i="4" s="1"/>
  <c r="O35" i="4" a="1"/>
  <c r="O35" i="4" s="1"/>
  <c r="B8" i="26" s="1"/>
  <c r="O125" i="4" a="1"/>
  <c r="O125" i="4" s="1"/>
  <c r="O111" i="4" a="1"/>
  <c r="O111" i="4" s="1"/>
  <c r="O97" i="4" a="1"/>
  <c r="O97" i="4" s="1"/>
  <c r="O82" i="4" a="1"/>
  <c r="O82" i="4" s="1"/>
  <c r="O66" i="4" a="1"/>
  <c r="O66" i="4" s="1"/>
  <c r="B39" i="26" s="1"/>
  <c r="O50" i="4" a="1"/>
  <c r="O50" i="4" s="1"/>
  <c r="O34" i="4" a="1"/>
  <c r="O34" i="4" s="1"/>
  <c r="O124" i="4" a="1"/>
  <c r="O124" i="4" s="1"/>
  <c r="O110" i="4" a="1"/>
  <c r="O110" i="4" s="1"/>
  <c r="O96" i="4" a="1"/>
  <c r="O96" i="4" s="1"/>
  <c r="O81" i="4" a="1"/>
  <c r="O81" i="4" s="1"/>
  <c r="O65" i="4" a="1"/>
  <c r="O65" i="4" s="1"/>
  <c r="O49" i="4" a="1"/>
  <c r="O49" i="4" s="1"/>
  <c r="O33" i="4" a="1"/>
  <c r="O33" i="4" s="1"/>
  <c r="B6" i="26" s="1"/>
  <c r="O123" i="4" a="1"/>
  <c r="O123" i="4" s="1"/>
  <c r="B96" i="26" s="1"/>
  <c r="O109" i="4" a="1"/>
  <c r="O109" i="4" s="1"/>
  <c r="O95" i="4" a="1"/>
  <c r="O95" i="4" s="1"/>
  <c r="O80" i="4" a="1"/>
  <c r="O80" i="4" s="1"/>
  <c r="O64" i="4" a="1"/>
  <c r="O64" i="4" s="1"/>
  <c r="O48" i="4" a="1"/>
  <c r="O48" i="4" s="1"/>
  <c r="B21" i="26" s="1"/>
  <c r="O32" i="4" a="1"/>
  <c r="O32" i="4" s="1"/>
  <c r="O108" i="4" a="1"/>
  <c r="O108" i="4" s="1"/>
  <c r="O94" i="4" a="1"/>
  <c r="O94" i="4" s="1"/>
  <c r="O79" i="4" a="1"/>
  <c r="O79" i="4" s="1"/>
  <c r="O63" i="4" a="1"/>
  <c r="O63" i="4" s="1"/>
  <c r="O47" i="4" a="1"/>
  <c r="O47" i="4" s="1"/>
  <c r="O122" i="4" a="1"/>
  <c r="O122" i="4" s="1"/>
  <c r="O107" i="4" a="1"/>
  <c r="O107" i="4" s="1"/>
  <c r="O93" i="4" a="1"/>
  <c r="O93" i="4" s="1"/>
  <c r="O78" i="4" a="1"/>
  <c r="O78" i="4" s="1"/>
  <c r="B51" i="26" s="1"/>
  <c r="O62" i="4" a="1"/>
  <c r="O62" i="4" s="1"/>
  <c r="O46" i="4" a="1"/>
  <c r="O46" i="4" s="1"/>
  <c r="B19" i="26" s="1"/>
  <c r="O121" i="4" a="1"/>
  <c r="O121" i="4" s="1"/>
  <c r="O92" i="4" a="1"/>
  <c r="O92" i="4" s="1"/>
  <c r="O77" i="4" a="1"/>
  <c r="O77" i="4" s="1"/>
  <c r="O61" i="4" a="1"/>
  <c r="O61" i="4" s="1"/>
  <c r="B34" i="26" s="1"/>
  <c r="O45" i="4" a="1"/>
  <c r="O45" i="4" s="1"/>
  <c r="B18" i="26" s="1"/>
  <c r="O120" i="4" a="1"/>
  <c r="O120" i="4" s="1"/>
  <c r="O106" i="4" a="1"/>
  <c r="O106" i="4" s="1"/>
  <c r="O91" i="4" a="1"/>
  <c r="O91" i="4" s="1"/>
  <c r="O76" i="4" a="1"/>
  <c r="O76" i="4" s="1"/>
  <c r="O60" i="4" a="1"/>
  <c r="O60" i="4" s="1"/>
  <c r="O44" i="4" a="1"/>
  <c r="O44" i="4" s="1"/>
  <c r="O119" i="4" a="1"/>
  <c r="O119" i="4" s="1"/>
  <c r="O105" i="4" a="1"/>
  <c r="O105" i="4" s="1"/>
  <c r="O75" i="4" a="1"/>
  <c r="O75" i="4" s="1"/>
  <c r="B48" i="26" s="1"/>
  <c r="O59" i="4" a="1"/>
  <c r="O59" i="4" s="1"/>
  <c r="B32" i="26" s="1"/>
  <c r="O43" i="4" a="1"/>
  <c r="O43" i="4" s="1"/>
  <c r="B16" i="26" s="1"/>
  <c r="O118" i="4" a="1"/>
  <c r="O118" i="4" s="1"/>
  <c r="O104" i="4" a="1"/>
  <c r="O104" i="4" s="1"/>
  <c r="B77" i="26" s="1"/>
  <c r="O90" i="4" a="1"/>
  <c r="O90" i="4" s="1"/>
  <c r="O74" i="4" a="1"/>
  <c r="O74" i="4" s="1"/>
  <c r="B47" i="26" s="1"/>
  <c r="O58" i="4" a="1"/>
  <c r="O58" i="4" s="1"/>
  <c r="B31" i="26" s="1"/>
  <c r="O42" i="4" a="1"/>
  <c r="O42" i="4" s="1"/>
  <c r="O117" i="4" a="1"/>
  <c r="O117" i="4" s="1"/>
  <c r="O103" i="4" a="1"/>
  <c r="O103" i="4" s="1"/>
  <c r="O89" i="4" a="1"/>
  <c r="O89" i="4" s="1"/>
  <c r="O73" i="4" a="1"/>
  <c r="O73" i="4" s="1"/>
  <c r="O57" i="4" a="1"/>
  <c r="O57" i="4" s="1"/>
  <c r="O41" i="4" a="1"/>
  <c r="O41" i="4" s="1"/>
  <c r="O116" i="4" a="1"/>
  <c r="O116" i="4" s="1"/>
  <c r="O102" i="4" a="1"/>
  <c r="O102" i="4" s="1"/>
  <c r="O88" i="4" a="1"/>
  <c r="O88" i="4" s="1"/>
  <c r="B61" i="26" s="1"/>
  <c r="O72" i="4" a="1"/>
  <c r="O72" i="4" s="1"/>
  <c r="B45" i="26" s="1"/>
  <c r="O56" i="4" a="1"/>
  <c r="O56" i="4" s="1"/>
  <c r="O40" i="4" a="1"/>
  <c r="O40" i="4" s="1"/>
  <c r="O115" i="4" a="1"/>
  <c r="O115" i="4" s="1"/>
  <c r="B88" i="26" s="1"/>
  <c r="O101" i="4" a="1"/>
  <c r="O101" i="4" s="1"/>
  <c r="B74" i="26" s="1"/>
  <c r="O87" i="4" a="1"/>
  <c r="O87" i="4" s="1"/>
  <c r="O71" i="4" a="1"/>
  <c r="O71" i="4" s="1"/>
  <c r="O55" i="4" a="1"/>
  <c r="O55" i="4" s="1"/>
  <c r="O39" i="4" a="1"/>
  <c r="O39" i="4" s="1"/>
  <c r="O128" i="4" a="1"/>
  <c r="O128" i="4" s="1"/>
  <c r="O100" i="4" a="1"/>
  <c r="O100" i="4" s="1"/>
  <c r="O86" i="4" a="1"/>
  <c r="O86" i="4" s="1"/>
  <c r="O70" i="4" a="1"/>
  <c r="O70" i="4" s="1"/>
  <c r="O54" i="4" a="1"/>
  <c r="O54" i="4" s="1"/>
  <c r="O38" i="4" a="1"/>
  <c r="O38" i="4" s="1"/>
  <c r="B11" i="26" s="1"/>
  <c r="O114" i="4" a="1"/>
  <c r="O114" i="4" s="1"/>
  <c r="O99" i="4" a="1"/>
  <c r="O99" i="4" s="1"/>
  <c r="O85" i="4" a="1"/>
  <c r="O85" i="4" s="1"/>
  <c r="B58" i="26" s="1"/>
  <c r="O69" i="4" a="1"/>
  <c r="O69" i="4" s="1"/>
  <c r="O53" i="4" a="1"/>
  <c r="O53" i="4" s="1"/>
  <c r="O37" i="4" a="1"/>
  <c r="O37" i="4" s="1"/>
  <c r="B10" i="26" s="1"/>
  <c r="AT123" i="4"/>
  <c r="X126" i="4"/>
  <c r="AK49" i="4"/>
  <c r="X102" i="18"/>
  <c r="AD102" i="18" s="1"/>
  <c r="BY102" i="18" s="1"/>
  <c r="CK103" i="18" s="1"/>
  <c r="P103" i="23" s="1"/>
  <c r="BN102" i="18"/>
  <c r="BT102" i="18" s="1"/>
  <c r="CE102" i="18" s="1"/>
  <c r="CQ103" i="18" s="1"/>
  <c r="AL102" i="18"/>
  <c r="AR102" i="18" s="1"/>
  <c r="CA102" i="18" s="1"/>
  <c r="C102" i="18"/>
  <c r="I102" i="18" s="1"/>
  <c r="BV102" i="18" s="1"/>
  <c r="CH103" i="18" s="1"/>
  <c r="J10" i="21"/>
  <c r="J10" i="18"/>
  <c r="P10" i="18" s="1"/>
  <c r="BW10" i="18" s="1"/>
  <c r="J102" i="18"/>
  <c r="P102" i="18" s="1"/>
  <c r="BW102" i="18" s="1"/>
  <c r="CI103" i="18" s="1"/>
  <c r="N103" i="23" s="1"/>
  <c r="Q102" i="18"/>
  <c r="W102" i="18" s="1"/>
  <c r="BX102" i="18" s="1"/>
  <c r="CJ103" i="18" s="1"/>
  <c r="O103" i="23" s="1"/>
  <c r="AE102" i="18"/>
  <c r="AK102" i="18" s="1"/>
  <c r="BZ102" i="18" s="1"/>
  <c r="CL103" i="18" s="1"/>
  <c r="Q103" i="23" s="1"/>
  <c r="AS102" i="18"/>
  <c r="AY102" i="18" s="1"/>
  <c r="CB102" i="18" s="1"/>
  <c r="CN103" i="18" s="1"/>
  <c r="S103" i="23" s="1"/>
  <c r="BG102" i="18"/>
  <c r="BM102" i="18" s="1"/>
  <c r="CD102" i="18" s="1"/>
  <c r="CP103" i="18" s="1"/>
  <c r="U103" i="23" s="1"/>
  <c r="B102" i="26"/>
  <c r="J101" i="19"/>
  <c r="X99" i="4"/>
  <c r="C101" i="22"/>
  <c r="K102" i="22" s="1"/>
  <c r="Z101" i="4"/>
  <c r="C100" i="18"/>
  <c r="I100" i="18" s="1"/>
  <c r="BV100" i="18" s="1"/>
  <c r="X100" i="18"/>
  <c r="AD100" i="18" s="1"/>
  <c r="BY100" i="18" s="1"/>
  <c r="AL100" i="18"/>
  <c r="AR100" i="18" s="1"/>
  <c r="CA100" i="18" s="1"/>
  <c r="CM101" i="18" s="1"/>
  <c r="R101" i="23" s="1"/>
  <c r="AZ90" i="21"/>
  <c r="AZ90" i="18"/>
  <c r="BF90" i="18" s="1"/>
  <c r="CC90" i="18" s="1"/>
  <c r="DA102" i="18" s="1"/>
  <c r="BA102" i="23" s="1"/>
  <c r="BN73" i="18"/>
  <c r="BT73" i="18" s="1"/>
  <c r="CE73" i="18" s="1"/>
  <c r="BN73" i="21"/>
  <c r="J79" i="18"/>
  <c r="P79" i="18" s="1"/>
  <c r="BW79" i="18" s="1"/>
  <c r="J79" i="21"/>
  <c r="Q100" i="18"/>
  <c r="W100" i="18" s="1"/>
  <c r="BX100" i="18" s="1"/>
  <c r="X101" i="18"/>
  <c r="AD101" i="18" s="1"/>
  <c r="BY101" i="18" s="1"/>
  <c r="BN77" i="18"/>
  <c r="BT77" i="18" s="1"/>
  <c r="CE77" i="18" s="1"/>
  <c r="BN77" i="21"/>
  <c r="AZ84" i="21"/>
  <c r="AZ84" i="18"/>
  <c r="BF84" i="18" s="1"/>
  <c r="CC84" i="18" s="1"/>
  <c r="AS101" i="18"/>
  <c r="AY101" i="18" s="1"/>
  <c r="CB101" i="18" s="1"/>
  <c r="J99" i="18"/>
  <c r="P99" i="18" s="1"/>
  <c r="BW99" i="18" s="1"/>
  <c r="BN87" i="21"/>
  <c r="BN87" i="18"/>
  <c r="BT87" i="18" s="1"/>
  <c r="CE87" i="18" s="1"/>
  <c r="BN99" i="18"/>
  <c r="BT99" i="18" s="1"/>
  <c r="CE99" i="18" s="1"/>
  <c r="AZ100" i="18"/>
  <c r="BF100" i="18" s="1"/>
  <c r="CC100" i="18" s="1"/>
  <c r="AE100" i="18"/>
  <c r="AK100" i="18" s="1"/>
  <c r="BZ100" i="18" s="1"/>
  <c r="BN101" i="18"/>
  <c r="BT101" i="18" s="1"/>
  <c r="CE101" i="18" s="1"/>
  <c r="AS100" i="18"/>
  <c r="AY100" i="18" s="1"/>
  <c r="CB100" i="18" s="1"/>
  <c r="C101" i="18"/>
  <c r="I101" i="18" s="1"/>
  <c r="BV101" i="18" s="1"/>
  <c r="AZ99" i="18"/>
  <c r="BF99" i="18" s="1"/>
  <c r="CC99" i="18" s="1"/>
  <c r="J100" i="18"/>
  <c r="P100" i="18" s="1"/>
  <c r="BW100" i="18" s="1"/>
  <c r="BG100" i="18"/>
  <c r="BM100" i="18" s="1"/>
  <c r="CD100" i="18" s="1"/>
  <c r="BN89" i="18"/>
  <c r="BT89" i="18" s="1"/>
  <c r="CE89" i="18" s="1"/>
  <c r="BN89" i="21"/>
  <c r="AZ101" i="18"/>
  <c r="BF101" i="18" s="1"/>
  <c r="CC101" i="18" s="1"/>
  <c r="BN100" i="18"/>
  <c r="BT100" i="18" s="1"/>
  <c r="CE100" i="18" s="1"/>
  <c r="BG101" i="18"/>
  <c r="BM101" i="18" s="1"/>
  <c r="CD101" i="18" s="1"/>
  <c r="J101" i="18"/>
  <c r="P101" i="18" s="1"/>
  <c r="BW101" i="18" s="1"/>
  <c r="Q101" i="18"/>
  <c r="W101" i="18" s="1"/>
  <c r="BX101" i="18" s="1"/>
  <c r="AE101" i="18"/>
  <c r="AK101" i="18" s="1"/>
  <c r="BZ101" i="18" s="1"/>
  <c r="V128" i="4"/>
  <c r="AU100" i="4"/>
  <c r="X35" i="4"/>
  <c r="AK101" i="4"/>
  <c r="AK89" i="4"/>
  <c r="X90" i="4"/>
  <c r="AG128" i="4"/>
  <c r="T128" i="4"/>
  <c r="AU104" i="4"/>
  <c r="AK92" i="4"/>
  <c r="X81" i="4"/>
  <c r="AK80" i="4"/>
  <c r="AF127" i="4"/>
  <c r="AE124" i="4"/>
  <c r="T127" i="4"/>
  <c r="W128" i="4"/>
  <c r="AJ128" i="4"/>
  <c r="AU114" i="4"/>
  <c r="X125" i="4"/>
  <c r="AK110" i="4"/>
  <c r="AM128" i="4"/>
  <c r="Z128" i="4"/>
  <c r="J100" i="19" s="1"/>
  <c r="AU128" i="4"/>
  <c r="C100" i="22"/>
  <c r="Q128" i="4"/>
  <c r="AD128" i="4"/>
  <c r="AT128" i="4"/>
  <c r="AU116" i="4"/>
  <c r="X128" i="4"/>
  <c r="AK128" i="4"/>
  <c r="S125" i="4"/>
  <c r="Y128" i="4"/>
  <c r="AL128" i="4"/>
  <c r="AG127" i="4"/>
  <c r="AJ60" i="4"/>
  <c r="AE128" i="4"/>
  <c r="R128" i="4"/>
  <c r="AF128" i="4"/>
  <c r="S128" i="4"/>
  <c r="AU126" i="4"/>
  <c r="U128" i="4"/>
  <c r="AH128" i="4"/>
  <c r="AL96" i="18"/>
  <c r="AR96" i="18" s="1"/>
  <c r="CA96" i="18" s="1"/>
  <c r="C25" i="29"/>
  <c r="AE6" i="33" s="1"/>
  <c r="AL99" i="18"/>
  <c r="AR99" i="18" s="1"/>
  <c r="CA99" i="18" s="1"/>
  <c r="AS99" i="18"/>
  <c r="AY99" i="18" s="1"/>
  <c r="CB99" i="18" s="1"/>
  <c r="C99" i="18"/>
  <c r="I99" i="18" s="1"/>
  <c r="BV99" i="18" s="1"/>
  <c r="BN70" i="21"/>
  <c r="BN70" i="18"/>
  <c r="BT70" i="18" s="1"/>
  <c r="CE70" i="18" s="1"/>
  <c r="BN74" i="18"/>
  <c r="BT74" i="18" s="1"/>
  <c r="CE74" i="18" s="1"/>
  <c r="BN74" i="21"/>
  <c r="X99" i="18"/>
  <c r="AD99" i="18" s="1"/>
  <c r="BY99" i="18" s="1"/>
  <c r="BN84" i="21"/>
  <c r="BN84" i="18"/>
  <c r="BT84" i="18" s="1"/>
  <c r="CE84" i="18" s="1"/>
  <c r="BG99" i="18"/>
  <c r="BM99" i="18" s="1"/>
  <c r="CD99" i="18" s="1"/>
  <c r="AE99" i="18"/>
  <c r="AK99" i="18" s="1"/>
  <c r="BZ99" i="18" s="1"/>
  <c r="BN9" i="18"/>
  <c r="BT9" i="18" s="1"/>
  <c r="CE9" i="18" s="1"/>
  <c r="BN9" i="21"/>
  <c r="Q99" i="18"/>
  <c r="W99" i="18" s="1"/>
  <c r="BX99" i="18" s="1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B98" i="26"/>
  <c r="AJ126" i="4"/>
  <c r="W126" i="4"/>
  <c r="C98" i="22"/>
  <c r="Q126" i="4"/>
  <c r="AD126" i="4"/>
  <c r="AT126" i="4"/>
  <c r="AU97" i="4"/>
  <c r="AV97" i="4" s="1"/>
  <c r="AI127" i="4"/>
  <c r="V127" i="4"/>
  <c r="AU101" i="4"/>
  <c r="AG126" i="4"/>
  <c r="T126" i="4"/>
  <c r="X127" i="4"/>
  <c r="AK127" i="4"/>
  <c r="AU111" i="4"/>
  <c r="AV111" i="4" s="1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AV123" i="4"/>
  <c r="Z127" i="4"/>
  <c r="J99" i="19" s="1"/>
  <c r="AM127" i="4"/>
  <c r="AU127" i="4"/>
  <c r="AH125" i="4"/>
  <c r="AU36" i="4"/>
  <c r="AV36" i="4" s="1"/>
  <c r="S126" i="4"/>
  <c r="AF126" i="4"/>
  <c r="Z126" i="4"/>
  <c r="J98" i="19" s="1"/>
  <c r="S127" i="4"/>
  <c r="AV58" i="4"/>
  <c r="J98" i="20"/>
  <c r="H98" i="20"/>
  <c r="C21" i="29"/>
  <c r="AD6" i="33" s="1"/>
  <c r="AV55" i="4"/>
  <c r="AV108" i="4"/>
  <c r="AV107" i="4"/>
  <c r="AM104" i="4"/>
  <c r="J76" i="20" s="1"/>
  <c r="AU92" i="4"/>
  <c r="AV92" i="4" s="1"/>
  <c r="AV49" i="4"/>
  <c r="AV121" i="4"/>
  <c r="AV122" i="4"/>
  <c r="AV51" i="4"/>
  <c r="AV45" i="4"/>
  <c r="AM68" i="4"/>
  <c r="J40" i="20" s="1"/>
  <c r="AU56" i="4"/>
  <c r="AV56" i="4" s="1"/>
  <c r="AV84" i="4"/>
  <c r="C9" i="22"/>
  <c r="I9" i="22" s="1"/>
  <c r="T10" i="26" s="1"/>
  <c r="W11" i="33" s="1"/>
  <c r="AT37" i="4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V117" i="4" s="1"/>
  <c r="AM48" i="4"/>
  <c r="AU48" i="4"/>
  <c r="AV48" i="4" s="1"/>
  <c r="AV67" i="4"/>
  <c r="AV34" i="4"/>
  <c r="AV73" i="4"/>
  <c r="AV109" i="4"/>
  <c r="AV87" i="4"/>
  <c r="C73" i="22"/>
  <c r="I73" i="22" s="1"/>
  <c r="T74" i="26" s="1"/>
  <c r="W75" i="33" s="1"/>
  <c r="AT101" i="4"/>
  <c r="AV75" i="4"/>
  <c r="AV83" i="4"/>
  <c r="AV90" i="4"/>
  <c r="AM100" i="4"/>
  <c r="J72" i="20" s="1"/>
  <c r="AU88" i="4"/>
  <c r="AV88" i="4" s="1"/>
  <c r="AV60" i="4"/>
  <c r="AV112" i="4"/>
  <c r="AV76" i="4"/>
  <c r="AT125" i="4"/>
  <c r="X68" i="4"/>
  <c r="C51" i="22"/>
  <c r="I51" i="22" s="1"/>
  <c r="T52" i="26" s="1"/>
  <c r="W53" i="33" s="1"/>
  <c r="AU79" i="4"/>
  <c r="AV79" i="4" s="1"/>
  <c r="AD125" i="4"/>
  <c r="I97" i="20" s="1"/>
  <c r="AT113" i="4"/>
  <c r="AV120" i="4"/>
  <c r="AV43" i="4"/>
  <c r="C76" i="22"/>
  <c r="I76" i="22" s="1"/>
  <c r="T77" i="26" s="1"/>
  <c r="W78" i="33" s="1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W97" i="4" s="1"/>
  <c r="AV61" i="4"/>
  <c r="AV74" i="4"/>
  <c r="AV95" i="4"/>
  <c r="C88" i="22"/>
  <c r="I88" i="22" s="1"/>
  <c r="T89" i="26" s="1"/>
  <c r="W90" i="33" s="1"/>
  <c r="AT116" i="4"/>
  <c r="AV85" i="4"/>
  <c r="AV54" i="4"/>
  <c r="AV63" i="4"/>
  <c r="AV114" i="4"/>
  <c r="AV50" i="4"/>
  <c r="AV86" i="4"/>
  <c r="AM77" i="4"/>
  <c r="H49" i="20" s="1"/>
  <c r="AU77" i="4"/>
  <c r="AV77" i="4" s="1"/>
  <c r="AV57" i="4"/>
  <c r="AV42" i="4"/>
  <c r="AV118" i="4"/>
  <c r="Z100" i="4"/>
  <c r="AU99" i="4"/>
  <c r="AV99" i="4" s="1"/>
  <c r="AV46" i="4"/>
  <c r="Z111" i="4"/>
  <c r="J83" i="19" s="1"/>
  <c r="AU110" i="4"/>
  <c r="AV110" i="4" s="1"/>
  <c r="AV106" i="4"/>
  <c r="AV33" i="4"/>
  <c r="AV69" i="4"/>
  <c r="AV89" i="4"/>
  <c r="AV44" i="4"/>
  <c r="AV66" i="4"/>
  <c r="AV100" i="4"/>
  <c r="AV96" i="4"/>
  <c r="AV91" i="4"/>
  <c r="AV47" i="4"/>
  <c r="AV80" i="4"/>
  <c r="AV78" i="4"/>
  <c r="AV94" i="4"/>
  <c r="Z125" i="4"/>
  <c r="J97" i="19" s="1"/>
  <c r="AU124" i="4"/>
  <c r="AV124" i="4" s="1"/>
  <c r="Q98" i="18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CO30" i="18" s="1"/>
  <c r="T30" i="23" s="1"/>
  <c r="AL98" i="18"/>
  <c r="AR98" i="18" s="1"/>
  <c r="CA98" i="18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CO51" i="18" s="1"/>
  <c r="T51" i="23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AZ85" i="21"/>
  <c r="J98" i="18"/>
  <c r="P98" i="18" s="1"/>
  <c r="BW98" i="18" s="1"/>
  <c r="BG98" i="18"/>
  <c r="BM98" i="18" s="1"/>
  <c r="CD98" i="18" s="1"/>
  <c r="AZ91" i="21"/>
  <c r="AZ91" i="18"/>
  <c r="BF91" i="18" s="1"/>
  <c r="CC91" i="18" s="1"/>
  <c r="DA103" i="18" s="1"/>
  <c r="BA103" i="23" s="1"/>
  <c r="AZ83" i="18"/>
  <c r="BF83" i="18" s="1"/>
  <c r="CC83" i="18" s="1"/>
  <c r="AZ83" i="21"/>
  <c r="X98" i="18"/>
  <c r="AD98" i="18" s="1"/>
  <c r="BY98" i="18" s="1"/>
  <c r="AZ63" i="21"/>
  <c r="AZ63" i="18"/>
  <c r="BF63" i="18" s="1"/>
  <c r="CC63" i="18" s="1"/>
  <c r="AZ88" i="21"/>
  <c r="AZ88" i="18"/>
  <c r="BF88" i="18" s="1"/>
  <c r="CC88" i="18" s="1"/>
  <c r="CO89" i="18" s="1"/>
  <c r="T89" i="23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CO45" i="18" s="1"/>
  <c r="T45" i="23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AZ79" i="18"/>
  <c r="BF79" i="18" s="1"/>
  <c r="CC79" i="18" s="1"/>
  <c r="CO80" i="18" s="1"/>
  <c r="T80" i="23" s="1"/>
  <c r="AZ79" i="21"/>
  <c r="AZ98" i="18"/>
  <c r="BF98" i="18" s="1"/>
  <c r="CC98" i="18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CO61" i="18" s="1"/>
  <c r="T61" i="23" s="1"/>
  <c r="AZ60" i="21"/>
  <c r="AZ36" i="18"/>
  <c r="BF36" i="18" s="1"/>
  <c r="CC36" i="18" s="1"/>
  <c r="DA36" i="18" s="1"/>
  <c r="BA36" i="23" s="1"/>
  <c r="AZ36" i="21"/>
  <c r="AZ56" i="21"/>
  <c r="AZ56" i="18"/>
  <c r="BF56" i="18" s="1"/>
  <c r="CC56" i="18" s="1"/>
  <c r="DA56" i="18" s="1"/>
  <c r="BA56" i="23" s="1"/>
  <c r="C98" i="18"/>
  <c r="I98" i="18" s="1"/>
  <c r="BV98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AZ62" i="21"/>
  <c r="AZ62" i="18"/>
  <c r="BF62" i="18" s="1"/>
  <c r="CC62" i="18" s="1"/>
  <c r="DA62" i="18" s="1"/>
  <c r="BA62" i="23" s="1"/>
  <c r="AE98" i="18"/>
  <c r="AK98" i="18" s="1"/>
  <c r="BZ98" i="18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CO94" i="18" s="1"/>
  <c r="T94" i="23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I92" i="22" s="1"/>
  <c r="T93" i="26" s="1"/>
  <c r="W94" i="33" s="1"/>
  <c r="AD122" i="4"/>
  <c r="I94" i="20" s="1"/>
  <c r="Q84" i="4"/>
  <c r="I56" i="19" s="1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J49" i="20"/>
  <c r="H76" i="20"/>
  <c r="H40" i="20"/>
  <c r="J20" i="20"/>
  <c r="H20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S102" i="22" s="1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BN97" i="18"/>
  <c r="C97" i="18"/>
  <c r="I97" i="18" s="1"/>
  <c r="BV97" i="18" s="1"/>
  <c r="Q97" i="18"/>
  <c r="W97" i="18" s="1"/>
  <c r="BX97" i="18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AD100" i="4"/>
  <c r="AR100" i="4" s="1"/>
  <c r="Q100" i="4"/>
  <c r="AQ100" i="4" s="1"/>
  <c r="Q117" i="4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51" i="21"/>
  <c r="C90" i="18"/>
  <c r="I90" i="18" s="1"/>
  <c r="BV90" i="18" s="1"/>
  <c r="CT102" i="18" s="1"/>
  <c r="C90" i="21"/>
  <c r="C69" i="21"/>
  <c r="C69" i="18"/>
  <c r="I69" i="18" s="1"/>
  <c r="BV69" i="18" s="1"/>
  <c r="BN85" i="21"/>
  <c r="BN85" i="18"/>
  <c r="BT85" i="18" s="1"/>
  <c r="CE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T103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C5" i="21"/>
  <c r="Q91" i="18"/>
  <c r="W91" i="18" s="1"/>
  <c r="BX91" i="18" s="1"/>
  <c r="CV103" i="18" s="1"/>
  <c r="AV103" i="23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55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CZ103" i="18" s="1"/>
  <c r="AZ103" i="23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CW103" i="18" s="1"/>
  <c r="AW103" i="23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CY101" i="18" s="1"/>
  <c r="AY101" i="23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AE56" i="4"/>
  <c r="C79" i="22"/>
  <c r="AE68" i="4"/>
  <c r="C11" i="22"/>
  <c r="AD46" i="4"/>
  <c r="I18" i="20" s="1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CU103" i="18" s="1"/>
  <c r="AU103" i="23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A18" i="18"/>
  <c r="BA18" i="23" s="1"/>
  <c r="DA21" i="18"/>
  <c r="BA21" i="23" s="1"/>
  <c r="DA30" i="18"/>
  <c r="BA30" i="23" s="1"/>
  <c r="DA47" i="18"/>
  <c r="BA47" i="23" s="1"/>
  <c r="CO74" i="18"/>
  <c r="T74" i="23" s="1"/>
  <c r="CO25" i="18"/>
  <c r="T25" i="23" s="1"/>
  <c r="DA25" i="18"/>
  <c r="BA25" i="23" s="1"/>
  <c r="DA70" i="18"/>
  <c r="BA70" i="23" s="1"/>
  <c r="DA73" i="18"/>
  <c r="BA73" i="23" s="1"/>
  <c r="DA59" i="18"/>
  <c r="BA59" i="23" s="1"/>
  <c r="X48" i="4"/>
  <c r="AK59" i="4"/>
  <c r="J9" i="19"/>
  <c r="J72" i="19"/>
  <c r="I92" i="19"/>
  <c r="P27" i="19"/>
  <c r="AO27" i="19" s="1"/>
  <c r="P65" i="19"/>
  <c r="AO65" i="19" s="1"/>
  <c r="J73" i="19"/>
  <c r="P34" i="19"/>
  <c r="AO34" i="19" s="1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22" i="18"/>
  <c r="T22" i="23" s="1"/>
  <c r="CO47" i="18"/>
  <c r="T47" i="23" s="1"/>
  <c r="CO19" i="18"/>
  <c r="T19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DC103" i="18" s="1"/>
  <c r="BN82" i="18"/>
  <c r="BT82" i="18" s="1"/>
  <c r="CE82" i="18" s="1"/>
  <c r="BN68" i="18"/>
  <c r="BT68" i="18" s="1"/>
  <c r="CE68" i="18" s="1"/>
  <c r="BN5" i="18"/>
  <c r="BT5" i="18" s="1"/>
  <c r="CE5" i="18" s="1"/>
  <c r="AN117" i="32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CX102" i="18" s="1"/>
  <c r="AX102" i="23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DB103" i="18" s="1"/>
  <c r="BB103" i="23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CY103" i="18" s="1"/>
  <c r="AY103" i="23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CX103" i="18" s="1"/>
  <c r="AX103" i="23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CY102" i="18" s="1"/>
  <c r="AY102" i="23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CW102" i="18" s="1"/>
  <c r="AW102" i="23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B69" i="26"/>
  <c r="B15" i="26"/>
  <c r="B71" i="26"/>
  <c r="B49" i="26"/>
  <c r="B30" i="26"/>
  <c r="B41" i="26"/>
  <c r="B44" i="26"/>
  <c r="B46" i="26"/>
  <c r="B50" i="26"/>
  <c r="B91" i="26"/>
  <c r="B33" i="26"/>
  <c r="B80" i="26"/>
  <c r="B12" i="26"/>
  <c r="B79" i="26"/>
  <c r="B14" i="26"/>
  <c r="B38" i="26"/>
  <c r="B64" i="26"/>
  <c r="B57" i="26"/>
  <c r="B13" i="26"/>
  <c r="B94" i="26"/>
  <c r="B65" i="26"/>
  <c r="B20" i="26"/>
  <c r="B82" i="26"/>
  <c r="B35" i="26"/>
  <c r="B59" i="26"/>
  <c r="B90" i="26"/>
  <c r="B78" i="26"/>
  <c r="B9" i="26"/>
  <c r="B66" i="26"/>
  <c r="B55" i="26"/>
  <c r="B26" i="26"/>
  <c r="B83" i="26"/>
  <c r="B25" i="26"/>
  <c r="B53" i="26"/>
  <c r="B36" i="26"/>
  <c r="B17" i="26"/>
  <c r="B29" i="26"/>
  <c r="B22" i="26"/>
  <c r="B68" i="26"/>
  <c r="B56" i="26"/>
  <c r="B62" i="26"/>
  <c r="B73" i="26"/>
  <c r="B27" i="26"/>
  <c r="B37" i="26"/>
  <c r="B87" i="26"/>
  <c r="B24" i="26"/>
  <c r="B54" i="26"/>
  <c r="B28" i="26"/>
  <c r="B42" i="26"/>
  <c r="B76" i="26"/>
  <c r="B52" i="26"/>
  <c r="B89" i="26"/>
  <c r="B67" i="26"/>
  <c r="B70" i="26"/>
  <c r="B43" i="26"/>
  <c r="B93" i="26"/>
  <c r="B81" i="26"/>
  <c r="B75" i="26"/>
  <c r="B60" i="26"/>
  <c r="B72" i="26"/>
  <c r="B63" i="26"/>
  <c r="B23" i="26"/>
  <c r="B7" i="26"/>
  <c r="B92" i="26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AV102" i="19" l="1"/>
  <c r="AU102" i="19"/>
  <c r="AW129" i="4"/>
  <c r="AV129" i="4"/>
  <c r="CT96" i="18"/>
  <c r="D95" i="20" s="1"/>
  <c r="AV37" i="4"/>
  <c r="AJ117" i="32"/>
  <c r="T103" i="26"/>
  <c r="W104" i="33" s="1"/>
  <c r="I102" i="20"/>
  <c r="AR130" i="4"/>
  <c r="AW130" i="4"/>
  <c r="B103" i="26"/>
  <c r="J103" i="26" s="1"/>
  <c r="AA130" i="4"/>
  <c r="B103" i="23" s="1"/>
  <c r="AN130" i="4"/>
  <c r="AI103" i="23" s="1"/>
  <c r="AA129" i="4"/>
  <c r="B102" i="23" s="1"/>
  <c r="I102" i="23" s="1"/>
  <c r="AN129" i="4"/>
  <c r="D102" i="19"/>
  <c r="M103" i="23"/>
  <c r="E102" i="20"/>
  <c r="BC103" i="23"/>
  <c r="E102" i="19"/>
  <c r="V103" i="23"/>
  <c r="D102" i="20"/>
  <c r="AY102" i="20" s="1"/>
  <c r="AT103" i="23"/>
  <c r="AM116" i="32"/>
  <c r="AM117" i="32"/>
  <c r="AR117" i="32" s="1"/>
  <c r="K104" i="33" s="1"/>
  <c r="F102" i="19"/>
  <c r="AM102" i="19" s="1"/>
  <c r="CH96" i="18"/>
  <c r="D95" i="19" s="1"/>
  <c r="CM102" i="18"/>
  <c r="R102" i="23" s="1"/>
  <c r="CM103" i="18"/>
  <c r="R103" i="23" s="1"/>
  <c r="DC102" i="18"/>
  <c r="E101" i="20" s="1"/>
  <c r="CX98" i="18"/>
  <c r="AX98" i="23" s="1"/>
  <c r="DB102" i="18"/>
  <c r="BB102" i="23" s="1"/>
  <c r="CV101" i="18"/>
  <c r="AV101" i="23" s="1"/>
  <c r="CO90" i="18"/>
  <c r="T90" i="23" s="1"/>
  <c r="S88" i="22"/>
  <c r="CT99" i="18"/>
  <c r="D98" i="20" s="1"/>
  <c r="CV102" i="18"/>
  <c r="AV102" i="23" s="1"/>
  <c r="CO88" i="18"/>
  <c r="T88" i="23" s="1"/>
  <c r="AJ103" i="32"/>
  <c r="K77" i="22"/>
  <c r="CI10" i="18"/>
  <c r="N10" i="23" s="1"/>
  <c r="CO91" i="18"/>
  <c r="T91" i="23" s="1"/>
  <c r="AR68" i="4"/>
  <c r="CU102" i="18"/>
  <c r="AU102" i="23" s="1"/>
  <c r="CZ102" i="18"/>
  <c r="AZ102" i="23" s="1"/>
  <c r="K89" i="22"/>
  <c r="CY99" i="18"/>
  <c r="AY99" i="23" s="1"/>
  <c r="CL102" i="18"/>
  <c r="Q102" i="23" s="1"/>
  <c r="K41" i="22"/>
  <c r="CK102" i="18"/>
  <c r="P102" i="23" s="1"/>
  <c r="AJ24" i="32"/>
  <c r="K73" i="22"/>
  <c r="K9" i="22"/>
  <c r="K74" i="22"/>
  <c r="K10" i="22"/>
  <c r="CJ102" i="18"/>
  <c r="O102" i="23" s="1"/>
  <c r="CH102" i="18"/>
  <c r="D101" i="19" s="1"/>
  <c r="CQ102" i="18"/>
  <c r="E101" i="19" s="1"/>
  <c r="CL100" i="18"/>
  <c r="Q100" i="23" s="1"/>
  <c r="CP102" i="18"/>
  <c r="U102" i="23" s="1"/>
  <c r="CI102" i="18"/>
  <c r="N102" i="23" s="1"/>
  <c r="CN102" i="18"/>
  <c r="S102" i="23" s="1"/>
  <c r="CF102" i="18" a="1"/>
  <c r="CF102" i="18" s="1"/>
  <c r="CR103" i="18" s="1"/>
  <c r="C102" i="19" s="1"/>
  <c r="H102" i="23"/>
  <c r="AI102" i="23"/>
  <c r="J102" i="26"/>
  <c r="I101" i="19"/>
  <c r="K101" i="19" s="1"/>
  <c r="AN101" i="19" s="1"/>
  <c r="I101" i="20"/>
  <c r="AA126" i="4"/>
  <c r="B99" i="23" s="1"/>
  <c r="H99" i="23" s="1"/>
  <c r="S101" i="22"/>
  <c r="K101" i="22"/>
  <c r="I101" i="22"/>
  <c r="Q102" i="22" s="1"/>
  <c r="AB117" i="32" s="1"/>
  <c r="J98" i="26"/>
  <c r="J101" i="20"/>
  <c r="H101" i="20"/>
  <c r="CU99" i="18"/>
  <c r="AU99" i="23" s="1"/>
  <c r="CT100" i="18"/>
  <c r="D99" i="20" s="1"/>
  <c r="D101" i="20"/>
  <c r="AT102" i="23"/>
  <c r="AN115" i="32"/>
  <c r="AN116" i="32"/>
  <c r="CH99" i="18"/>
  <c r="D98" i="19" s="1"/>
  <c r="CI101" i="18"/>
  <c r="N101" i="23" s="1"/>
  <c r="CZ99" i="18"/>
  <c r="AZ99" i="23" s="1"/>
  <c r="CQ101" i="18"/>
  <c r="V101" i="23" s="1"/>
  <c r="DA101" i="18"/>
  <c r="BA101" i="23" s="1"/>
  <c r="CO102" i="18"/>
  <c r="T102" i="23" s="1"/>
  <c r="DB101" i="18"/>
  <c r="BB101" i="23" s="1"/>
  <c r="CI99" i="18"/>
  <c r="N99" i="23" s="1"/>
  <c r="CO100" i="18"/>
  <c r="T100" i="23" s="1"/>
  <c r="CJ101" i="18"/>
  <c r="O101" i="23" s="1"/>
  <c r="CQ74" i="18"/>
  <c r="V74" i="23" s="1"/>
  <c r="CP100" i="18"/>
  <c r="U100" i="23" s="1"/>
  <c r="CH100" i="18"/>
  <c r="D99" i="19" s="1"/>
  <c r="CX101" i="18"/>
  <c r="AX101" i="23" s="1"/>
  <c r="CM99" i="18"/>
  <c r="R99" i="23" s="1"/>
  <c r="CQ99" i="18"/>
  <c r="V99" i="23" s="1"/>
  <c r="CM100" i="18"/>
  <c r="R100" i="23" s="1"/>
  <c r="CU101" i="18"/>
  <c r="AU101" i="23" s="1"/>
  <c r="CW99" i="18"/>
  <c r="AW99" i="23" s="1"/>
  <c r="DA96" i="18"/>
  <c r="BA96" i="23" s="1"/>
  <c r="DA68" i="18"/>
  <c r="BA68" i="23" s="1"/>
  <c r="DC96" i="18"/>
  <c r="E95" i="20" s="1"/>
  <c r="CQ10" i="18"/>
  <c r="V10" i="23" s="1"/>
  <c r="DC101" i="18"/>
  <c r="E100" i="20" s="1"/>
  <c r="CM96" i="18"/>
  <c r="R96" i="23" s="1"/>
  <c r="DC89" i="18"/>
  <c r="BC89" i="23" s="1"/>
  <c r="CQ73" i="18"/>
  <c r="V73" i="23" s="1"/>
  <c r="CV99" i="18"/>
  <c r="AV99" i="23" s="1"/>
  <c r="CY98" i="18"/>
  <c r="AY98" i="23" s="1"/>
  <c r="DC99" i="18"/>
  <c r="CT101" i="18"/>
  <c r="D100" i="20" s="1"/>
  <c r="CY96" i="18"/>
  <c r="AY96" i="23" s="1"/>
  <c r="CW101" i="18"/>
  <c r="AW101" i="23" s="1"/>
  <c r="CU79" i="18"/>
  <c r="AU79" i="23" s="1"/>
  <c r="CO98" i="18"/>
  <c r="T98" i="23" s="1"/>
  <c r="CL101" i="18"/>
  <c r="Q101" i="23" s="1"/>
  <c r="CO24" i="18"/>
  <c r="T24" i="23" s="1"/>
  <c r="CL99" i="18"/>
  <c r="Q99" i="23" s="1"/>
  <c r="CX99" i="18"/>
  <c r="AX99" i="23" s="1"/>
  <c r="CV98" i="18"/>
  <c r="AV98" i="23" s="1"/>
  <c r="AM115" i="32"/>
  <c r="CN100" i="18"/>
  <c r="S100" i="23" s="1"/>
  <c r="CF101" i="18" a="1"/>
  <c r="CF101" i="18" s="1"/>
  <c r="CZ101" i="18"/>
  <c r="AZ101" i="23" s="1"/>
  <c r="DC100" i="18"/>
  <c r="E99" i="20" s="1"/>
  <c r="CO85" i="18"/>
  <c r="T85" i="23" s="1"/>
  <c r="DA34" i="18"/>
  <c r="BA34" i="23" s="1"/>
  <c r="CX100" i="18"/>
  <c r="AX100" i="23" s="1"/>
  <c r="AR128" i="4"/>
  <c r="I100" i="20"/>
  <c r="B101" i="26"/>
  <c r="J101" i="26" s="1"/>
  <c r="AA128" i="4"/>
  <c r="B101" i="23" s="1"/>
  <c r="AN128" i="4"/>
  <c r="AI101" i="23" s="1"/>
  <c r="I100" i="19"/>
  <c r="K100" i="19" s="1"/>
  <c r="AN100" i="19" s="1"/>
  <c r="AQ128" i="4"/>
  <c r="S100" i="22"/>
  <c r="K100" i="22"/>
  <c r="I100" i="22"/>
  <c r="AJ52" i="32"/>
  <c r="CP101" i="18"/>
  <c r="U101" i="23" s="1"/>
  <c r="H100" i="20"/>
  <c r="J100" i="20"/>
  <c r="CJ98" i="18"/>
  <c r="O98" i="23" s="1"/>
  <c r="CN101" i="18"/>
  <c r="S101" i="23" s="1"/>
  <c r="DA99" i="18"/>
  <c r="BA99" i="23" s="1"/>
  <c r="CO99" i="18"/>
  <c r="T99" i="23" s="1"/>
  <c r="CK99" i="18"/>
  <c r="P99" i="23" s="1"/>
  <c r="CF100" i="18" a="1"/>
  <c r="CF100" i="18" s="1"/>
  <c r="H72" i="20"/>
  <c r="CO101" i="18"/>
  <c r="T101" i="23" s="1"/>
  <c r="CO84" i="18"/>
  <c r="T84" i="23" s="1"/>
  <c r="CQ100" i="18"/>
  <c r="E99" i="19" s="1"/>
  <c r="CN99" i="18"/>
  <c r="S99" i="23" s="1"/>
  <c r="CK101" i="18"/>
  <c r="P101" i="23" s="1"/>
  <c r="AQ117" i="4"/>
  <c r="AW128" i="4"/>
  <c r="AV128" i="4"/>
  <c r="CI100" i="18"/>
  <c r="N100" i="23" s="1"/>
  <c r="CH101" i="18"/>
  <c r="DA79" i="18"/>
  <c r="BA79" i="23" s="1"/>
  <c r="DA83" i="18"/>
  <c r="BA83" i="23" s="1"/>
  <c r="DA76" i="18"/>
  <c r="BA76" i="23" s="1"/>
  <c r="CO62" i="18"/>
  <c r="T62" i="23" s="1"/>
  <c r="DA74" i="18"/>
  <c r="BA74" i="23" s="1"/>
  <c r="CU100" i="18"/>
  <c r="AU100" i="23" s="1"/>
  <c r="CV100" i="18"/>
  <c r="AV100" i="23" s="1"/>
  <c r="CK100" i="18"/>
  <c r="P100" i="23" s="1"/>
  <c r="CW100" i="18"/>
  <c r="AW100" i="23" s="1"/>
  <c r="CZ100" i="18"/>
  <c r="AZ100" i="23" s="1"/>
  <c r="CY100" i="18"/>
  <c r="AY100" i="23" s="1"/>
  <c r="DA100" i="18"/>
  <c r="BA100" i="23" s="1"/>
  <c r="CJ100" i="18"/>
  <c r="O100" i="23" s="1"/>
  <c r="DB100" i="18"/>
  <c r="BB100" i="23" s="1"/>
  <c r="CO60" i="18"/>
  <c r="T60" i="23" s="1"/>
  <c r="CO46" i="18"/>
  <c r="T46" i="23" s="1"/>
  <c r="CQ85" i="18"/>
  <c r="E84" i="19" s="1"/>
  <c r="CH52" i="18"/>
  <c r="M52" i="23" s="1"/>
  <c r="CT64" i="18"/>
  <c r="AT64" i="23" s="1"/>
  <c r="CF99" i="18" a="1"/>
  <c r="CF99" i="18" s="1"/>
  <c r="CJ99" i="18"/>
  <c r="O99" i="23" s="1"/>
  <c r="DA71" i="18"/>
  <c r="BA71" i="23" s="1"/>
  <c r="CO71" i="18"/>
  <c r="T71" i="23" s="1"/>
  <c r="DA31" i="18"/>
  <c r="BA31" i="23" s="1"/>
  <c r="I98" i="20"/>
  <c r="AR126" i="4"/>
  <c r="AW126" i="4"/>
  <c r="AV126" i="4"/>
  <c r="AQ126" i="4"/>
  <c r="I98" i="19"/>
  <c r="K98" i="19" s="1"/>
  <c r="AN98" i="19" s="1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CP99" i="18"/>
  <c r="U99" i="23" s="1"/>
  <c r="AW91" i="4"/>
  <c r="AW96" i="4"/>
  <c r="AW85" i="4"/>
  <c r="AW102" i="4"/>
  <c r="DB99" i="18"/>
  <c r="BB99" i="23" s="1"/>
  <c r="DA91" i="18"/>
  <c r="BA91" i="23" s="1"/>
  <c r="AM113" i="32"/>
  <c r="AM114" i="32"/>
  <c r="AN113" i="32"/>
  <c r="AN114" i="32"/>
  <c r="AV97" i="19"/>
  <c r="CO37" i="18"/>
  <c r="T37" i="23" s="1"/>
  <c r="CO36" i="18"/>
  <c r="T36" i="23" s="1"/>
  <c r="CO23" i="18"/>
  <c r="T23" i="23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CT25" i="18"/>
  <c r="AT25" i="23" s="1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49" i="20"/>
  <c r="AN49" i="20" s="1"/>
  <c r="AV49" i="20" s="1"/>
  <c r="AZ49" i="20"/>
  <c r="K76" i="20"/>
  <c r="AN76" i="20" s="1"/>
  <c r="AV76" i="20" s="1"/>
  <c r="AZ76" i="20"/>
  <c r="CX94" i="18"/>
  <c r="AX94" i="23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AQ97" i="4"/>
  <c r="P5" i="19"/>
  <c r="AO5" i="19" s="1"/>
  <c r="AQ107" i="4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DD103" i="18" s="1"/>
  <c r="C102" i="20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I103" i="23" l="1"/>
  <c r="H103" i="23"/>
  <c r="J103" i="23" s="1"/>
  <c r="BC102" i="19"/>
  <c r="AY95" i="20"/>
  <c r="AZ102" i="20"/>
  <c r="K102" i="20"/>
  <c r="AN102" i="20" s="1"/>
  <c r="L117" i="32"/>
  <c r="BB102" i="19"/>
  <c r="N117" i="32"/>
  <c r="O117" i="32"/>
  <c r="M117" i="32"/>
  <c r="Y102" i="22"/>
  <c r="AE117" i="32" s="1"/>
  <c r="AP103" i="23"/>
  <c r="AO103" i="23"/>
  <c r="F102" i="20"/>
  <c r="AM102" i="20" s="1"/>
  <c r="AH117" i="32" s="1"/>
  <c r="G104" i="33" s="1"/>
  <c r="BE103" i="23"/>
  <c r="BD103" i="23"/>
  <c r="BF103" i="23" s="1"/>
  <c r="AR116" i="32"/>
  <c r="K103" i="33" s="1"/>
  <c r="X103" i="23"/>
  <c r="W103" i="23"/>
  <c r="Y103" i="23" s="1"/>
  <c r="BC102" i="23"/>
  <c r="BE102" i="23" s="1"/>
  <c r="AT99" i="23"/>
  <c r="AR85" i="32"/>
  <c r="K72" i="33" s="1"/>
  <c r="DD102" i="18"/>
  <c r="C101" i="20" s="1"/>
  <c r="AT100" i="23"/>
  <c r="M102" i="23"/>
  <c r="AZ16" i="20"/>
  <c r="CR102" i="18"/>
  <c r="C101" i="19" s="1"/>
  <c r="I99" i="23"/>
  <c r="V102" i="23"/>
  <c r="J102" i="23"/>
  <c r="AY101" i="20"/>
  <c r="F101" i="19"/>
  <c r="AM101" i="19" s="1"/>
  <c r="L116" i="32"/>
  <c r="AJ116" i="32"/>
  <c r="T102" i="26"/>
  <c r="W103" i="33" s="1"/>
  <c r="Y101" i="22"/>
  <c r="AE116" i="32" s="1"/>
  <c r="Q101" i="22"/>
  <c r="AB116" i="32" s="1"/>
  <c r="BC101" i="19"/>
  <c r="BB101" i="19"/>
  <c r="AZ101" i="20"/>
  <c r="K101" i="20"/>
  <c r="AN101" i="20" s="1"/>
  <c r="BC100" i="19"/>
  <c r="AU101" i="19"/>
  <c r="AV101" i="19"/>
  <c r="F101" i="20"/>
  <c r="AM101" i="20" s="1"/>
  <c r="AH116" i="32" s="1"/>
  <c r="G103" i="33" s="1"/>
  <c r="AP102" i="23"/>
  <c r="AO102" i="23"/>
  <c r="E100" i="19"/>
  <c r="AR115" i="32"/>
  <c r="K102" i="33" s="1"/>
  <c r="M99" i="23"/>
  <c r="X99" i="23" s="1"/>
  <c r="BD102" i="23"/>
  <c r="E73" i="19"/>
  <c r="F95" i="20"/>
  <c r="AM95" i="20" s="1"/>
  <c r="AH110" i="32" s="1"/>
  <c r="G97" i="33" s="1"/>
  <c r="E98" i="19"/>
  <c r="F98" i="19" s="1"/>
  <c r="AM98" i="19" s="1"/>
  <c r="D51" i="19"/>
  <c r="BC101" i="23"/>
  <c r="E9" i="19"/>
  <c r="E88" i="20"/>
  <c r="BC96" i="23"/>
  <c r="BD96" i="23" s="1"/>
  <c r="F100" i="20"/>
  <c r="AM100" i="20" s="1"/>
  <c r="AH115" i="32" s="1"/>
  <c r="G102" i="33" s="1"/>
  <c r="DD101" i="18"/>
  <c r="C100" i="20" s="1"/>
  <c r="CR101" i="18"/>
  <c r="C100" i="19" s="1"/>
  <c r="BC100" i="23"/>
  <c r="E72" i="19"/>
  <c r="AT101" i="23"/>
  <c r="E98" i="20"/>
  <c r="AY98" i="20" s="1"/>
  <c r="BC99" i="23"/>
  <c r="DD98" i="18"/>
  <c r="C97" i="20" s="1"/>
  <c r="CR100" i="18"/>
  <c r="C99" i="19" s="1"/>
  <c r="D63" i="20"/>
  <c r="T101" i="26"/>
  <c r="W102" i="33" s="1"/>
  <c r="AJ115" i="32"/>
  <c r="Q100" i="22"/>
  <c r="AB115" i="32" s="1"/>
  <c r="Y100" i="22"/>
  <c r="AE115" i="32" s="1"/>
  <c r="DD99" i="18"/>
  <c r="C98" i="20" s="1"/>
  <c r="J99" i="23"/>
  <c r="K67" i="20"/>
  <c r="AN67" i="20" s="1"/>
  <c r="AV67" i="20" s="1"/>
  <c r="V100" i="23"/>
  <c r="V85" i="23"/>
  <c r="W85" i="23" s="1"/>
  <c r="BB98" i="19"/>
  <c r="BB100" i="19"/>
  <c r="AY100" i="20"/>
  <c r="AV100" i="19"/>
  <c r="AU100" i="19"/>
  <c r="AP101" i="23"/>
  <c r="AO101" i="23"/>
  <c r="I101" i="23"/>
  <c r="H101" i="23"/>
  <c r="K44" i="20"/>
  <c r="AN44" i="20" s="1"/>
  <c r="K92" i="20"/>
  <c r="AN92" i="20" s="1"/>
  <c r="AV92" i="20" s="1"/>
  <c r="L115" i="32"/>
  <c r="D100" i="19"/>
  <c r="M101" i="23"/>
  <c r="J5" i="32"/>
  <c r="M28" i="32" s="1"/>
  <c r="AZ100" i="20"/>
  <c r="K100" i="20"/>
  <c r="AN100" i="20" s="1"/>
  <c r="BB99" i="19"/>
  <c r="DD100" i="18"/>
  <c r="C99" i="20" s="1"/>
  <c r="M100" i="23"/>
  <c r="CR99" i="18"/>
  <c r="C98" i="19" s="1"/>
  <c r="F99" i="20"/>
  <c r="AM99" i="20" s="1"/>
  <c r="AH114" i="32" s="1"/>
  <c r="G101" i="33" s="1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Y98" i="22"/>
  <c r="AE113" i="32" s="1"/>
  <c r="T99" i="26"/>
  <c r="W100" i="33" s="1"/>
  <c r="AJ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L113" i="32"/>
  <c r="AO100" i="23"/>
  <c r="AP100" i="23"/>
  <c r="F99" i="19"/>
  <c r="AM99" i="19" s="1"/>
  <c r="I100" i="23"/>
  <c r="H100" i="23"/>
  <c r="AZ98" i="20"/>
  <c r="K98" i="20"/>
  <c r="AN98" i="20" s="1"/>
  <c r="AY99" i="20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Q52" i="22"/>
  <c r="AB67" i="32" s="1"/>
  <c r="Y52" i="22"/>
  <c r="AE67" i="32" s="1"/>
  <c r="AJ67" i="32"/>
  <c r="AJ95" i="32"/>
  <c r="L20" i="32"/>
  <c r="J6" i="32"/>
  <c r="N56" i="32" s="1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L31" i="32"/>
  <c r="L77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X96" i="23"/>
  <c r="DB26" i="21"/>
  <c r="AR49" i="32"/>
  <c r="K36" i="33" s="1"/>
  <c r="L73" i="32"/>
  <c r="L44" i="32"/>
  <c r="L107" i="32"/>
  <c r="AR105" i="32"/>
  <c r="K92" i="33" s="1"/>
  <c r="L97" i="32"/>
  <c r="L40" i="32"/>
  <c r="L90" i="32"/>
  <c r="AR90" i="32"/>
  <c r="K77" i="33" s="1"/>
  <c r="AR34" i="32"/>
  <c r="K21" i="33" s="1"/>
  <c r="M34" i="32"/>
  <c r="L78" i="32"/>
  <c r="L32" i="32"/>
  <c r="L28" i="32"/>
  <c r="D50" i="20"/>
  <c r="AR97" i="32"/>
  <c r="K84" i="33" s="1"/>
  <c r="L52" i="32"/>
  <c r="L41" i="32"/>
  <c r="L21" i="32"/>
  <c r="L86" i="32"/>
  <c r="CL30" i="21"/>
  <c r="CO27" i="21"/>
  <c r="L46" i="32"/>
  <c r="L103" i="32"/>
  <c r="AR24" i="32"/>
  <c r="K11" i="33" s="1"/>
  <c r="L66" i="32"/>
  <c r="L22" i="32"/>
  <c r="L84" i="32"/>
  <c r="CJ73" i="21"/>
  <c r="CW72" i="21"/>
  <c r="CL31" i="21"/>
  <c r="CW84" i="21"/>
  <c r="L109" i="32"/>
  <c r="L82" i="32"/>
  <c r="L87" i="32"/>
  <c r="M104" i="32"/>
  <c r="L69" i="32"/>
  <c r="L72" i="32"/>
  <c r="L83" i="32"/>
  <c r="CI47" i="21"/>
  <c r="L100" i="32"/>
  <c r="L68" i="32"/>
  <c r="L106" i="32"/>
  <c r="AR35" i="32"/>
  <c r="K22" i="33" s="1"/>
  <c r="AR36" i="32"/>
  <c r="K23" i="33" s="1"/>
  <c r="AR58" i="32"/>
  <c r="K45" i="33" s="1"/>
  <c r="AR37" i="32"/>
  <c r="K24" i="33" s="1"/>
  <c r="AR32" i="32"/>
  <c r="K19" i="33" s="1"/>
  <c r="L37" i="32"/>
  <c r="L79" i="32"/>
  <c r="L70" i="32"/>
  <c r="L102" i="32"/>
  <c r="D64" i="20"/>
  <c r="AR93" i="32"/>
  <c r="K80" i="33" s="1"/>
  <c r="M48" i="32"/>
  <c r="L80" i="32"/>
  <c r="L34" i="32"/>
  <c r="L64" i="32"/>
  <c r="L108" i="32"/>
  <c r="L91" i="32"/>
  <c r="L74" i="32"/>
  <c r="L62" i="32"/>
  <c r="L45" i="32"/>
  <c r="L51" i="32"/>
  <c r="M102" i="32"/>
  <c r="M78" i="32"/>
  <c r="M49" i="32"/>
  <c r="L39" i="32"/>
  <c r="L23" i="32"/>
  <c r="L105" i="32"/>
  <c r="W117" i="32" s="1"/>
  <c r="L26" i="32"/>
  <c r="L36" i="32"/>
  <c r="L98" i="32"/>
  <c r="L57" i="32"/>
  <c r="L27" i="32"/>
  <c r="M77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CI28" i="21"/>
  <c r="CL18" i="21"/>
  <c r="AR22" i="32"/>
  <c r="K9" i="33" s="1"/>
  <c r="AZ95" i="20"/>
  <c r="K95" i="20"/>
  <c r="AN95" i="20" s="1"/>
  <c r="CQ69" i="21"/>
  <c r="M64" i="32"/>
  <c r="CU74" i="21"/>
  <c r="M41" i="32"/>
  <c r="CL85" i="21"/>
  <c r="AR64" i="32"/>
  <c r="K51" i="33" s="1"/>
  <c r="CI27" i="21"/>
  <c r="CL9" i="21"/>
  <c r="CV39" i="21"/>
  <c r="CL19" i="21"/>
  <c r="M103" i="32"/>
  <c r="M81" i="32"/>
  <c r="CH63" i="21"/>
  <c r="AR88" i="32"/>
  <c r="K75" i="33" s="1"/>
  <c r="M101" i="32"/>
  <c r="CU53" i="21"/>
  <c r="CH41" i="21"/>
  <c r="M42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93" i="32"/>
  <c r="CL17" i="21"/>
  <c r="AR98" i="32"/>
  <c r="K85" i="33" s="1"/>
  <c r="AR59" i="32"/>
  <c r="K46" i="33" s="1"/>
  <c r="M89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L81" i="32"/>
  <c r="L54" i="32"/>
  <c r="L94" i="32"/>
  <c r="L55" i="32"/>
  <c r="L50" i="32"/>
  <c r="L30" i="32"/>
  <c r="L88" i="32"/>
  <c r="L53" i="32"/>
  <c r="L60" i="32"/>
  <c r="L71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J8" i="32"/>
  <c r="P89" i="32" s="1"/>
  <c r="J9" i="32"/>
  <c r="Q85" i="32" s="1"/>
  <c r="J11" i="32"/>
  <c r="S77" i="32" s="1"/>
  <c r="E85" i="20"/>
  <c r="J12" i="32"/>
  <c r="T65" i="32" s="1"/>
  <c r="R97" i="32"/>
  <c r="L49" i="32"/>
  <c r="L29" i="32"/>
  <c r="O53" i="32"/>
  <c r="M107" i="32"/>
  <c r="L19" i="32"/>
  <c r="AO117" i="32" s="1"/>
  <c r="L47" i="32"/>
  <c r="L92" i="32"/>
  <c r="L35" i="32"/>
  <c r="M97" i="32"/>
  <c r="M61" i="32"/>
  <c r="M72" i="32"/>
  <c r="L104" i="32"/>
  <c r="L38" i="32"/>
  <c r="L43" i="32"/>
  <c r="L93" i="32"/>
  <c r="O86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AU67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S117" i="32" l="1"/>
  <c r="P117" i="32"/>
  <c r="AV102" i="20"/>
  <c r="AU102" i="20"/>
  <c r="BG102" i="20"/>
  <c r="BH102" i="20"/>
  <c r="U117" i="32"/>
  <c r="Z117" i="32" s="1"/>
  <c r="AQ103" i="23"/>
  <c r="R117" i="32"/>
  <c r="T117" i="32"/>
  <c r="Q117" i="32"/>
  <c r="BD99" i="23"/>
  <c r="BE100" i="23"/>
  <c r="AO116" i="32"/>
  <c r="BG32" i="20"/>
  <c r="M94" i="32"/>
  <c r="M59" i="32"/>
  <c r="W116" i="32"/>
  <c r="M110" i="32"/>
  <c r="M69" i="32"/>
  <c r="M71" i="32"/>
  <c r="M55" i="32"/>
  <c r="M65" i="32"/>
  <c r="M83" i="32"/>
  <c r="M27" i="32"/>
  <c r="M68" i="32"/>
  <c r="M100" i="32"/>
  <c r="M47" i="32"/>
  <c r="M26" i="32"/>
  <c r="M85" i="32"/>
  <c r="M70" i="32"/>
  <c r="M106" i="32"/>
  <c r="M74" i="32"/>
  <c r="M67" i="32"/>
  <c r="X102" i="23"/>
  <c r="W102" i="23"/>
  <c r="F100" i="19"/>
  <c r="AM100" i="19" s="1"/>
  <c r="F73" i="19"/>
  <c r="AM73" i="19" s="1"/>
  <c r="R85" i="32"/>
  <c r="AQ101" i="23"/>
  <c r="N116" i="32"/>
  <c r="AV101" i="20"/>
  <c r="AU101" i="20"/>
  <c r="Q115" i="32"/>
  <c r="R115" i="32"/>
  <c r="BG101" i="20"/>
  <c r="BH101" i="20"/>
  <c r="S116" i="32"/>
  <c r="P116" i="32"/>
  <c r="S115" i="32"/>
  <c r="AQ102" i="23"/>
  <c r="U116" i="32"/>
  <c r="Z116" i="32" s="1"/>
  <c r="Q116" i="32"/>
  <c r="W99" i="23"/>
  <c r="Y99" i="23" s="1"/>
  <c r="M116" i="32"/>
  <c r="R116" i="32"/>
  <c r="O116" i="32"/>
  <c r="T116" i="32"/>
  <c r="F9" i="19"/>
  <c r="AM9" i="19" s="1"/>
  <c r="F51" i="19"/>
  <c r="AM51" i="19" s="1"/>
  <c r="BF102" i="23"/>
  <c r="AY88" i="20"/>
  <c r="BE101" i="23"/>
  <c r="BE96" i="23"/>
  <c r="BF96" i="23" s="1"/>
  <c r="BD101" i="23"/>
  <c r="W113" i="32"/>
  <c r="F72" i="19"/>
  <c r="AM72" i="19" s="1"/>
  <c r="BD100" i="23"/>
  <c r="BE99" i="23"/>
  <c r="F98" i="20"/>
  <c r="AM98" i="20" s="1"/>
  <c r="AH113" i="32" s="1"/>
  <c r="G100" i="33" s="1"/>
  <c r="AY63" i="20"/>
  <c r="X85" i="23"/>
  <c r="Y85" i="23" s="1"/>
  <c r="X100" i="23"/>
  <c r="W115" i="32"/>
  <c r="AO115" i="32"/>
  <c r="O115" i="32"/>
  <c r="M88" i="32"/>
  <c r="M98" i="32"/>
  <c r="M30" i="32"/>
  <c r="M60" i="32"/>
  <c r="M109" i="32"/>
  <c r="M112" i="32"/>
  <c r="T115" i="32"/>
  <c r="M19" i="32"/>
  <c r="M96" i="32"/>
  <c r="M99" i="32"/>
  <c r="M36" i="32"/>
  <c r="M51" i="32"/>
  <c r="M115" i="32"/>
  <c r="O56" i="32"/>
  <c r="M111" i="32"/>
  <c r="P115" i="32"/>
  <c r="O34" i="32"/>
  <c r="M20" i="32"/>
  <c r="M23" i="32"/>
  <c r="M95" i="32"/>
  <c r="M73" i="32"/>
  <c r="M22" i="32"/>
  <c r="U113" i="32"/>
  <c r="Z113" i="32" s="1"/>
  <c r="M108" i="32"/>
  <c r="M33" i="32"/>
  <c r="M44" i="32"/>
  <c r="M32" i="32"/>
  <c r="M57" i="32"/>
  <c r="M62" i="32"/>
  <c r="M75" i="32"/>
  <c r="U115" i="32"/>
  <c r="Z115" i="32" s="1"/>
  <c r="X101" i="23"/>
  <c r="W101" i="23"/>
  <c r="M50" i="32"/>
  <c r="M87" i="32"/>
  <c r="M82" i="32"/>
  <c r="M45" i="32"/>
  <c r="M53" i="32"/>
  <c r="M79" i="32"/>
  <c r="M80" i="32"/>
  <c r="M38" i="32"/>
  <c r="O97" i="32"/>
  <c r="O81" i="32"/>
  <c r="M86" i="32"/>
  <c r="M24" i="32"/>
  <c r="M84" i="32"/>
  <c r="M105" i="32"/>
  <c r="M37" i="32"/>
  <c r="M114" i="32"/>
  <c r="J101" i="23"/>
  <c r="M52" i="32"/>
  <c r="M58" i="32"/>
  <c r="M21" i="32"/>
  <c r="M56" i="32"/>
  <c r="M54" i="32"/>
  <c r="M63" i="32"/>
  <c r="M113" i="32"/>
  <c r="AQ99" i="23"/>
  <c r="AV100" i="20"/>
  <c r="AU100" i="20"/>
  <c r="M66" i="32"/>
  <c r="M25" i="32"/>
  <c r="M39" i="32"/>
  <c r="M43" i="32"/>
  <c r="M76" i="32"/>
  <c r="BG100" i="20"/>
  <c r="BH100" i="20"/>
  <c r="AV45" i="20"/>
  <c r="M90" i="32"/>
  <c r="M31" i="32"/>
  <c r="M46" i="32"/>
  <c r="Q113" i="32"/>
  <c r="N115" i="32"/>
  <c r="W100" i="23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W98" i="23"/>
  <c r="AO114" i="32"/>
  <c r="AO113" i="32"/>
  <c r="BD98" i="23"/>
  <c r="BF98" i="23" s="1"/>
  <c r="AY97" i="20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AP117" i="32" s="1"/>
  <c r="AS117" i="32" s="1"/>
  <c r="L104" i="33" s="1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K103" i="23" s="1"/>
  <c r="AC103" i="23" s="1"/>
  <c r="C104" i="33" s="1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W103" i="26" l="1"/>
  <c r="Y104" i="33" s="1"/>
  <c r="AK117" i="32"/>
  <c r="AR103" i="23"/>
  <c r="BJ103" i="23" s="1"/>
  <c r="BF99" i="23"/>
  <c r="AA117" i="32"/>
  <c r="V117" i="32" a="1"/>
  <c r="V117" i="32" s="1"/>
  <c r="BF100" i="23"/>
  <c r="Z105" i="32"/>
  <c r="X117" i="32"/>
  <c r="AG117" i="32" s="1"/>
  <c r="H104" i="33" s="1"/>
  <c r="Y102" i="23"/>
  <c r="BA102" i="19"/>
  <c r="BF101" i="23"/>
  <c r="V116" i="32" a="1"/>
  <c r="V116" i="32" s="1"/>
  <c r="W102" i="26"/>
  <c r="Y103" i="33" s="1"/>
  <c r="AK116" i="32"/>
  <c r="K102" i="23"/>
  <c r="AC102" i="23" s="1"/>
  <c r="C103" i="33" s="1"/>
  <c r="AR102" i="23"/>
  <c r="BJ102" i="23" s="1"/>
  <c r="AA116" i="32"/>
  <c r="AP115" i="32"/>
  <c r="AS115" i="32" s="1"/>
  <c r="L102" i="33" s="1"/>
  <c r="AP116" i="32"/>
  <c r="AS116" i="32" s="1"/>
  <c r="L103" i="33" s="1"/>
  <c r="Z104" i="32"/>
  <c r="AD116" i="32" s="1"/>
  <c r="X116" i="32"/>
  <c r="AG116" i="32" s="1"/>
  <c r="H103" i="33" s="1"/>
  <c r="BA101" i="19"/>
  <c r="AR101" i="23"/>
  <c r="BJ101" i="23" s="1"/>
  <c r="Y100" i="23"/>
  <c r="X115" i="32"/>
  <c r="AG115" i="32" s="1"/>
  <c r="H102" i="33" s="1"/>
  <c r="V115" i="32" a="1"/>
  <c r="V115" i="32" s="1"/>
  <c r="Y101" i="23"/>
  <c r="K101" i="23"/>
  <c r="AC101" i="23" s="1"/>
  <c r="C102" i="33" s="1"/>
  <c r="W101" i="26"/>
  <c r="Y102" i="33" s="1"/>
  <c r="AK115" i="32"/>
  <c r="AA115" i="32"/>
  <c r="BA100" i="19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Y98" i="23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AG95" i="32" s="1"/>
  <c r="H82" i="33" s="1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Z103" i="23" l="1"/>
  <c r="AD103" i="23" s="1"/>
  <c r="D104" i="33" s="1"/>
  <c r="BG103" i="23"/>
  <c r="BK103" i="23" s="1"/>
  <c r="BL103" i="23" s="1"/>
  <c r="W91" i="26"/>
  <c r="Y92" i="33" s="1"/>
  <c r="AD117" i="32"/>
  <c r="W90" i="26"/>
  <c r="Y91" i="33" s="1"/>
  <c r="AA105" i="32"/>
  <c r="AK104" i="32"/>
  <c r="AD104" i="32"/>
  <c r="Z102" i="23"/>
  <c r="AD102" i="23" s="1"/>
  <c r="D103" i="33" s="1"/>
  <c r="BG102" i="23"/>
  <c r="BK102" i="23" s="1"/>
  <c r="BL102" i="23" s="1"/>
  <c r="Z101" i="23"/>
  <c r="AD101" i="23" s="1"/>
  <c r="D102" i="33" s="1"/>
  <c r="BG101" i="23"/>
  <c r="BK101" i="23" s="1"/>
  <c r="BL101" i="23" s="1"/>
  <c r="AK102" i="32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<sst xmlns="http://schemas.openxmlformats.org/spreadsheetml/2006/main" count="1572" uniqueCount="231">
  <si>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</si>
  <si>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</si>
  <si>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</si>
  <si>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</si>
  <si>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</si>
  <si>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</si>
  <si>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</si>
  <si>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</si>
  <si>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</si>
  <si>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</si>
  <si>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</si>
  <si>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</si>
  <si>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</si>
  <si>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</si>
  <si>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</si>
  <si>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</si>
  <si>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</si>
  <si>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</si>
  <si>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</si>
  <si>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</si>
  <si>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</si>
  <si>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</si>
  <si>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</si>
  <si>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</si>
  <si>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</si>
  <si>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</si>
  <si>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</si>
  <si>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</si>
  <si>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</si>
  <si>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</si>
  <si>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</si>
  <si>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</si>
  <si>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</si>
  <si>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</si>
  <si>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</si>
  <si>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</si>
  <si>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</si>
  <si>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</si>
  <si>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</si>
  <si>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</si>
  <si>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</si>
  <si>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</si>
  <si>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</si>
  <si>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</si>
  <si>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</si>
  <si>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</si>
  <si>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</si>
  <si>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</si>
  <si>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</si>
  <si>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</si>
  <si>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</si>
  <si>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</si>
  <si>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</si>
  <si>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</si>
  <si>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</si>
  <si>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</si>
  <si>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</si>
  <si>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</si>
  <si>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</si>
  <si>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</si>
  <si>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</si>
  <si>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</si>
  <si>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</si>
  <si>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</si>
  <si>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</si>
  <si>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</si>
  <si>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</si>
  <si>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</si>
  <si>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</si>
  <si>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</si>
  <si>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</si>
  <si>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</si>
  <si>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</si>
  <si>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</si>
  <si>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</si>
  <si>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</si>
  <si>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</si>
  <si>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</si>
  <si>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</si>
  <si>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</si>
  <si>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</si>
  <si>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</si>
  <si>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</si>
  <si>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</si>
  <si>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</si>
  <si>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</si>
  <si>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</si>
  <si>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</si>
  <si>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</si>
  <si>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</si>
  <si>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</si>
  <si>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</si>
  <si>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</si>
  <si>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</si>
  <si>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</si>
  <si>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</si>
  <si>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</si>
  <si>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</si>
  <si>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</si>
  <si>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</si>
  <si>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</si>
  <si>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</si>
  <si>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</si>
  <si>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</si>
  <si>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</si>
  <si>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</si>
  <si>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</si>
  <si>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</si>
  <si>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</si>
  <si>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</si>
  <si>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</si>
  <si>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</si>
  <si>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</si>
  <si>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</si>
  <si>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</si>
  <si>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</si>
  <si>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</si>
  <si>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</si>
  <si>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</si>
  <si>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</si>
  <si>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</si>
  <si>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</si>
  <si>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</si>
  <si>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</si>
  <si>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</si>
  <si>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</si>
  <si>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</si>
  <si>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</si>
  <si>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</si>
  <si>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</si>
  <si>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</si>
  <si>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</si>
  <si>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</si>
  <si>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</si>
  <si>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</si>
  <si>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</si>
  <si>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</si>
  <si>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</si>
  <si>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</si>
  <si>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</si>
  <si>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</si>
  <si>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</si>
  <si>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</si>
  <si>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</si>
  <si>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</si>
  <si>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</si>
  <si>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</si>
  <si>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</si>
  <si>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</si>
  <si>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</si>
  <si>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</si>
  <si>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</si>
  <si>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</si>
  <si>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</si>
  <si>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</si>
  <si>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</si>
  <si>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</si>
  <si>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</si>
  <si>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</si>
  <si>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</si>
  <si>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</si>
  <si>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</si>
  <si>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</si>
  <si>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</si>
  <si>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</si>
  <si>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</si>
  <si>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</si>
  <si>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</si>
  <si>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</si>
  <si>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</si>
  <si>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</si>
  <si>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</si>
  <si>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</si>
  <si>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</si>
  <si>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</si>
  <si>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</si>
  <si>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</si>
  <si>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</si>
  <si>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</si>
  <si>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</si>
  <si>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</si>
  <si>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</si>
  <si>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</si>
  <si>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</si>
  <si>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</si>
  <si>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</si>
  <si>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</si>
  <si>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</si>
  <si>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</si>
  <si>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</si>
  <si>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</si>
  <si>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</si>
  <si>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</si>
  <si>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</si>
  <si>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</si>
  <si>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</si>
  <si>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</si>
  <si>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</si>
  <si>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</si>
  <si>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</si>
  <si>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</si>
  <si>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</si>
  <si>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</si>
  <si>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</si>
  <si>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</si>
  <si>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</si>
  <si>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</si>
  <si>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</si>
  <si>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</si>
  <si>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</si>
  <si>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</si>
  <si>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</si>
  <si>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</si>
  <si>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</si>
  <si>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</si>
  <si>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</si>
  <si>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</si>
  <si>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</si>
  <si>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</si>
  <si>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</si>
  <si>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</si>
  <si>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</si>
  <si>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</si>
  <si>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</si>
  <si>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</si>
  <si>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</si>
  <si>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</si>
  <si>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</si>
  <si>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</si>
  <si>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</si>
  <si>
    <t xml:space="preserve">No tocar lo gris, se actualiza solo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</si>
</sst>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  <numFmt numFmtId="171" formatCode="0.000000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4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10" fontId="6" fillId="21" borderId="1" xfId="0" applyNumberFormat="1" applyFont="1" applyFill="1" applyBorder="1" applyAlignment="1">
      <alignment horizontal="center"/>
    </xf>
    <xf numFmtId="0" fontId="0" fillId="21" borderId="0" xfId="0" applyFill="1"/>
    <xf numFmtId="171" fontId="0" fillId="0" borderId="0" xfId="0" applyNumberFormat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worksheet" Target="worksheets/sheet2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3.3772338148724934E-2</c:v>
                </c:pt>
                <c:pt idx="38">
                  <c:v>2.1797390859657817E-2</c:v>
                </c:pt>
                <c:pt idx="39">
                  <c:v>2.3694156701155711E-2</c:v>
                </c:pt>
                <c:pt idx="40">
                  <c:v>2.1497693082160207E-2</c:v>
                </c:pt>
                <c:pt idx="41">
                  <c:v>2.7135406393712369E-2</c:v>
                </c:pt>
                <c:pt idx="42">
                  <c:v>3.561099493001163E-2</c:v>
                </c:pt>
                <c:pt idx="43">
                  <c:v>3.1979402266962165E-2</c:v>
                </c:pt>
                <c:pt idx="44">
                  <c:v>3.0295862742130808E-2</c:v>
                </c:pt>
                <c:pt idx="45">
                  <c:v>2.4451591470647349E-2</c:v>
                </c:pt>
                <c:pt idx="46">
                  <c:v>4.1740149164515294E-2</c:v>
                </c:pt>
                <c:pt idx="47">
                  <c:v>3.5782238715110992E-2</c:v>
                </c:pt>
                <c:pt idx="48">
                  <c:v>3.6787738890391664E-2</c:v>
                </c:pt>
                <c:pt idx="49">
                  <c:v>3.7155225335523623E-2</c:v>
                </c:pt>
                <c:pt idx="50">
                  <c:v>3.4280083643994264E-2</c:v>
                </c:pt>
                <c:pt idx="51">
                  <c:v>4.0498407140524773E-2</c:v>
                </c:pt>
                <c:pt idx="52">
                  <c:v>4.0016616543918193E-2</c:v>
                </c:pt>
                <c:pt idx="53">
                  <c:v>3.6198206941464139E-2</c:v>
                </c:pt>
                <c:pt idx="54">
                  <c:v>4.0862521511678906E-2</c:v>
                </c:pt>
                <c:pt idx="55">
                  <c:v>4.2256054968720091E-2</c:v>
                </c:pt>
                <c:pt idx="56">
                  <c:v>2.5105681871242513E-2</c:v>
                </c:pt>
                <c:pt idx="57">
                  <c:v>3.1560657724889696E-2</c:v>
                </c:pt>
                <c:pt idx="58">
                  <c:v>3.6219422644943933E-2</c:v>
                </c:pt>
                <c:pt idx="59">
                  <c:v>3.0251845894731844E-2</c:v>
                </c:pt>
                <c:pt idx="60">
                  <c:v>4.0164355554098252E-2</c:v>
                </c:pt>
                <c:pt idx="61">
                  <c:v>3.8627171304637775E-2</c:v>
                </c:pt>
                <c:pt idx="62">
                  <c:v>4.8651007478828001E-2</c:v>
                </c:pt>
                <c:pt idx="63">
                  <c:v>5.5947313244389063E-2</c:v>
                </c:pt>
                <c:pt idx="64">
                  <c:v>6.2613449235856544E-2</c:v>
                </c:pt>
                <c:pt idx="65">
                  <c:v>5.7533547872710589E-2</c:v>
                </c:pt>
                <c:pt idx="66">
                  <c:v>6.2455362653187185E-2</c:v>
                </c:pt>
                <c:pt idx="67">
                  <c:v>9.3823325006933356E-2</c:v>
                </c:pt>
                <c:pt idx="68">
                  <c:v>7.542114939821043E-2</c:v>
                </c:pt>
                <c:pt idx="69">
                  <c:v>6.2729495122220813E-2</c:v>
                </c:pt>
                <c:pt idx="70">
                  <c:v>6.1763462274250447E-2</c:v>
                </c:pt>
                <c:pt idx="71">
                  <c:v>4.7291502765606674E-2</c:v>
                </c:pt>
                <c:pt idx="72">
                  <c:v>4.6736064349449213E-2</c:v>
                </c:pt>
                <c:pt idx="73">
                  <c:v>5.6157218718123181E-2</c:v>
                </c:pt>
                <c:pt idx="74">
                  <c:v>6.9964237055256895E-2</c:v>
                </c:pt>
                <c:pt idx="75">
                  <c:v>6.9037968136240524E-2</c:v>
                </c:pt>
                <c:pt idx="76">
                  <c:v>9.1040627739611857E-2</c:v>
                </c:pt>
                <c:pt idx="77">
                  <c:v>8.0435243520341038E-2</c:v>
                </c:pt>
                <c:pt idx="78">
                  <c:v>6.3171038385779532E-2</c:v>
                </c:pt>
                <c:pt idx="79">
                  <c:v>7.4741361288749308E-2</c:v>
                </c:pt>
                <c:pt idx="80">
                  <c:v>0.13183339412833184</c:v>
                </c:pt>
                <c:pt idx="81">
                  <c:v>0.13377390809564194</c:v>
                </c:pt>
                <c:pt idx="82">
                  <c:v>8.7852510363928715E-2</c:v>
                </c:pt>
                <c:pt idx="83">
                  <c:v>0.13712839167417923</c:v>
                </c:pt>
                <c:pt idx="84">
                  <c:v>0.24908113985315938</c:v>
                </c:pt>
                <c:pt idx="85">
                  <c:v>0.19935142433196962</c:v>
                </c:pt>
                <c:pt idx="86">
                  <c:v>0.1063046970404502</c:v>
                </c:pt>
                <c:pt idx="87">
                  <c:v>8.3788847202678873E-2</c:v>
                </c:pt>
                <c:pt idx="88">
                  <c:v>6.6303218486925886E-2</c:v>
                </c:pt>
                <c:pt idx="89">
                  <c:v>5.3617697928067365E-2</c:v>
                </c:pt>
                <c:pt idx="90">
                  <c:v>4.7661916441427143E-2</c:v>
                </c:pt>
                <c:pt idx="91">
                  <c:v>5.0087676828602046E-2</c:v>
                </c:pt>
                <c:pt idx="92">
                  <c:v>3.7467025420923727E-2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3.5799573714933031E-2</c:v>
                </c:pt>
                <c:pt idx="38">
                  <c:v>1.8964052596897929E-2</c:v>
                </c:pt>
                <c:pt idx="39">
                  <c:v>2.1303027547959319E-2</c:v>
                </c:pt>
                <c:pt idx="40">
                  <c:v>1.9596336329272157E-2</c:v>
                </c:pt>
                <c:pt idx="41">
                  <c:v>2.9317719190336655E-2</c:v>
                </c:pt>
                <c:pt idx="42">
                  <c:v>3.5629204113483137E-2</c:v>
                </c:pt>
                <c:pt idx="43">
                  <c:v>2.8502232199347111E-2</c:v>
                </c:pt>
                <c:pt idx="44">
                  <c:v>3.2395317927002676E-2</c:v>
                </c:pt>
                <c:pt idx="45">
                  <c:v>2.4537932210286773E-2</c:v>
                </c:pt>
                <c:pt idx="46">
                  <c:v>4.0198286936513394E-2</c:v>
                </c:pt>
                <c:pt idx="47">
                  <c:v>3.5277136244143081E-2</c:v>
                </c:pt>
                <c:pt idx="48">
                  <c:v>3.2207427286761181E-2</c:v>
                </c:pt>
                <c:pt idx="49">
                  <c:v>3.3759795034011608E-2</c:v>
                </c:pt>
                <c:pt idx="50">
                  <c:v>3.5641538759835445E-2</c:v>
                </c:pt>
                <c:pt idx="51">
                  <c:v>4.2500959234683444E-2</c:v>
                </c:pt>
                <c:pt idx="52">
                  <c:v>4.0219470108372901E-2</c:v>
                </c:pt>
                <c:pt idx="53">
                  <c:v>3.4545274840860563E-2</c:v>
                </c:pt>
                <c:pt idx="54">
                  <c:v>4.1698514724235913E-2</c:v>
                </c:pt>
                <c:pt idx="55">
                  <c:v>4.4510505978762271E-2</c:v>
                </c:pt>
                <c:pt idx="56">
                  <c:v>2.5201297803561173E-2</c:v>
                </c:pt>
                <c:pt idx="57">
                  <c:v>3.2785154438590869E-2</c:v>
                </c:pt>
                <c:pt idx="58">
                  <c:v>3.8091053300821409E-2</c:v>
                </c:pt>
                <c:pt idx="59">
                  <c:v>3.1182332266332935E-2</c:v>
                </c:pt>
                <c:pt idx="60">
                  <c:v>4.2356043120029385E-2</c:v>
                </c:pt>
                <c:pt idx="61">
                  <c:v>4.3328862236751142E-2</c:v>
                </c:pt>
                <c:pt idx="62">
                  <c:v>4.9374108511101911E-2</c:v>
                </c:pt>
                <c:pt idx="63">
                  <c:v>5.0489612482454538E-2</c:v>
                </c:pt>
                <c:pt idx="64">
                  <c:v>6.3272798298311006E-2</c:v>
                </c:pt>
                <c:pt idx="65">
                  <c:v>5.5847876944467911E-2</c:v>
                </c:pt>
                <c:pt idx="66">
                  <c:v>6.643777706069609E-2</c:v>
                </c:pt>
                <c:pt idx="67">
                  <c:v>9.5829456741291397E-2</c:v>
                </c:pt>
                <c:pt idx="68">
                  <c:v>7.3715569837978112E-2</c:v>
                </c:pt>
                <c:pt idx="69">
                  <c:v>6.0185105258060645E-2</c:v>
                </c:pt>
                <c:pt idx="70">
                  <c:v>6.3137070839752729E-2</c:v>
                </c:pt>
                <c:pt idx="71">
                  <c:v>4.793024102093546E-2</c:v>
                </c:pt>
                <c:pt idx="72">
                  <c:v>5.2395979057688891E-2</c:v>
                </c:pt>
                <c:pt idx="73">
                  <c:v>5.6892147513856406E-2</c:v>
                </c:pt>
                <c:pt idx="74">
                  <c:v>7.133980906699211E-2</c:v>
                </c:pt>
                <c:pt idx="75">
                  <c:v>6.6752530574126556E-2</c:v>
                </c:pt>
                <c:pt idx="76">
                  <c:v>9.0213958796300453E-2</c:v>
                </c:pt>
                <c:pt idx="77">
                  <c:v>8.266245719434373E-2</c:v>
                </c:pt>
                <c:pt idx="78">
                  <c:v>6.1854537350216843E-2</c:v>
                </c:pt>
                <c:pt idx="79">
                  <c:v>7.5972871113920926E-2</c:v>
                </c:pt>
                <c:pt idx="80">
                  <c:v>0.12820081180642262</c:v>
                </c:pt>
                <c:pt idx="81">
                  <c:v>0.12922780912845222</c:v>
                </c:pt>
                <c:pt idx="82">
                  <c:v>9.2402368532446211E-2</c:v>
                </c:pt>
                <c:pt idx="83">
                  <c:v>0.14133694945908926</c:v>
                </c:pt>
                <c:pt idx="84">
                  <c:v>0.25180188752264976</c:v>
                </c:pt>
                <c:pt idx="85">
                  <c:v>0.19512002638843162</c:v>
                </c:pt>
                <c:pt idx="86">
                  <c:v>0.1083260263821213</c:v>
                </c:pt>
                <c:pt idx="87">
                  <c:v>8.4881229155191917E-2</c:v>
                </c:pt>
                <c:pt idx="88">
                  <c:v>6.5349084157521053E-2</c:v>
                </c:pt>
                <c:pt idx="89">
                  <c:v>5.6477511397549307E-2</c:v>
                </c:pt>
                <c:pt idx="90">
                  <c:v>4.6134939381627937E-2</c:v>
                </c:pt>
                <c:pt idx="91">
                  <c:v>5.2797459393566726E-2</c:v>
                </c:pt>
                <c:pt idx="92">
                  <c:v>3.4579780819370409E-2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3.2198329160666228E-2</c:v>
                </c:pt>
                <c:pt idx="38">
                  <c:v>2.4847006696874674E-2</c:v>
                </c:pt>
                <c:pt idx="39">
                  <c:v>2.3872254939442561E-2</c:v>
                </c:pt>
                <c:pt idx="40">
                  <c:v>2.2242192427018193E-2</c:v>
                </c:pt>
                <c:pt idx="41">
                  <c:v>2.5030043357301857E-2</c:v>
                </c:pt>
                <c:pt idx="42">
                  <c:v>3.6224654755485863E-2</c:v>
                </c:pt>
                <c:pt idx="43">
                  <c:v>3.4678187944358063E-2</c:v>
                </c:pt>
                <c:pt idx="44">
                  <c:v>3.0181099169197978E-2</c:v>
                </c:pt>
                <c:pt idx="45">
                  <c:v>2.3849885621482159E-2</c:v>
                </c:pt>
                <c:pt idx="46">
                  <c:v>4.3213293501628502E-2</c:v>
                </c:pt>
                <c:pt idx="47">
                  <c:v>3.6430412424583114E-2</c:v>
                </c:pt>
                <c:pt idx="48">
                  <c:v>4.0615572584886461E-2</c:v>
                </c:pt>
                <c:pt idx="49">
                  <c:v>4.1134667032948657E-2</c:v>
                </c:pt>
                <c:pt idx="50">
                  <c:v>3.2915478069958537E-2</c:v>
                </c:pt>
                <c:pt idx="51">
                  <c:v>4.1986927720325973E-2</c:v>
                </c:pt>
                <c:pt idx="52">
                  <c:v>3.8425016536145495E-2</c:v>
                </c:pt>
                <c:pt idx="53">
                  <c:v>3.6495499374733287E-2</c:v>
                </c:pt>
                <c:pt idx="54">
                  <c:v>3.9835955090104402E-2</c:v>
                </c:pt>
                <c:pt idx="55">
                  <c:v>3.9387239999011836E-2</c:v>
                </c:pt>
                <c:pt idx="56">
                  <c:v>2.53404528001E-2</c:v>
                </c:pt>
                <c:pt idx="57">
                  <c:v>3.128537688123334E-2</c:v>
                </c:pt>
                <c:pt idx="58">
                  <c:v>3.5327719958794468E-2</c:v>
                </c:pt>
                <c:pt idx="59">
                  <c:v>3.0113849929813696E-2</c:v>
                </c:pt>
                <c:pt idx="60">
                  <c:v>3.8122653084733615E-2</c:v>
                </c:pt>
                <c:pt idx="61">
                  <c:v>3.5201312957797715E-2</c:v>
                </c:pt>
                <c:pt idx="62">
                  <c:v>4.7285693473405388E-2</c:v>
                </c:pt>
                <c:pt idx="63">
                  <c:v>5.7975299745600894E-2</c:v>
                </c:pt>
                <c:pt idx="64">
                  <c:v>6.0828947082208984E-2</c:v>
                </c:pt>
                <c:pt idx="65">
                  <c:v>5.8113637707806642E-2</c:v>
                </c:pt>
                <c:pt idx="66">
                  <c:v>5.9237385901111939E-2</c:v>
                </c:pt>
                <c:pt idx="67">
                  <c:v>9.387903112907825E-2</c:v>
                </c:pt>
                <c:pt idx="68">
                  <c:v>7.7272293065835829E-2</c:v>
                </c:pt>
                <c:pt idx="69">
                  <c:v>6.5428778846988944E-2</c:v>
                </c:pt>
                <c:pt idx="70">
                  <c:v>5.9558582329463761E-2</c:v>
                </c:pt>
                <c:pt idx="71">
                  <c:v>4.6745097455023643E-2</c:v>
                </c:pt>
                <c:pt idx="72">
                  <c:v>4.4848881129879281E-2</c:v>
                </c:pt>
                <c:pt idx="73">
                  <c:v>5.4840598520718542E-2</c:v>
                </c:pt>
                <c:pt idx="74">
                  <c:v>6.6510639657559656E-2</c:v>
                </c:pt>
                <c:pt idx="75">
                  <c:v>7.1975084084578533E-2</c:v>
                </c:pt>
                <c:pt idx="76">
                  <c:v>9.5805409449361223E-2</c:v>
                </c:pt>
                <c:pt idx="77">
                  <c:v>7.6825188061198313E-2</c:v>
                </c:pt>
                <c:pt idx="78">
                  <c:v>6.4271470375207196E-2</c:v>
                </c:pt>
                <c:pt idx="79">
                  <c:v>7.4816750560362522E-2</c:v>
                </c:pt>
                <c:pt idx="80">
                  <c:v>0.13113539588798728</c:v>
                </c:pt>
                <c:pt idx="81">
                  <c:v>0.13643673428102332</c:v>
                </c:pt>
                <c:pt idx="82">
                  <c:v>8.5100793144899933E-2</c:v>
                </c:pt>
                <c:pt idx="83">
                  <c:v>0.13671053634552455</c:v>
                </c:pt>
                <c:pt idx="84">
                  <c:v>0.24643912893192921</c:v>
                </c:pt>
                <c:pt idx="85">
                  <c:v>0.20120210185733911</c:v>
                </c:pt>
                <c:pt idx="86">
                  <c:v>0.106974123706012</c:v>
                </c:pt>
                <c:pt idx="87">
                  <c:v>8.6523940838730606E-2</c:v>
                </c:pt>
                <c:pt idx="88">
                  <c:v>6.7372528302210632E-2</c:v>
                </c:pt>
                <c:pt idx="89">
                  <c:v>5.2255974773000924E-2</c:v>
                </c:pt>
                <c:pt idx="90">
                  <c:v>5.1297616382416589E-2</c:v>
                </c:pt>
                <c:pt idx="91">
                  <c:v>4.8863373411086375E-2</c:v>
                </c:pt>
                <c:pt idx="92">
                  <c:v>3.8270704346955231E-2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2.9508150635659147E-2</c:v>
                </c:pt>
                <c:pt idx="38">
                  <c:v>2.433407063729609E-2</c:v>
                </c:pt>
                <c:pt idx="39">
                  <c:v>3.4961959808676557E-2</c:v>
                </c:pt>
                <c:pt idx="40">
                  <c:v>3.1286093153809702E-2</c:v>
                </c:pt>
                <c:pt idx="41">
                  <c:v>2.6611517139513152E-2</c:v>
                </c:pt>
                <c:pt idx="42">
                  <c:v>3.3716890923929155E-2</c:v>
                </c:pt>
                <c:pt idx="43">
                  <c:v>3.3444049875506865E-2</c:v>
                </c:pt>
                <c:pt idx="44">
                  <c:v>2.3636943031590807E-2</c:v>
                </c:pt>
                <c:pt idx="45">
                  <c:v>2.1408246261086505E-2</c:v>
                </c:pt>
                <c:pt idx="46">
                  <c:v>4.7910764560359365E-2</c:v>
                </c:pt>
                <c:pt idx="47">
                  <c:v>3.5816865279084675E-2</c:v>
                </c:pt>
                <c:pt idx="48">
                  <c:v>4.1692479359421775E-2</c:v>
                </c:pt>
                <c:pt idx="49">
                  <c:v>4.3721651981617926E-2</c:v>
                </c:pt>
                <c:pt idx="50">
                  <c:v>3.1846225520474114E-2</c:v>
                </c:pt>
                <c:pt idx="51">
                  <c:v>3.3796754506851157E-2</c:v>
                </c:pt>
                <c:pt idx="52">
                  <c:v>3.7002344331009018E-2</c:v>
                </c:pt>
                <c:pt idx="53">
                  <c:v>3.8475732522602613E-2</c:v>
                </c:pt>
                <c:pt idx="54">
                  <c:v>3.8578930027568736E-2</c:v>
                </c:pt>
                <c:pt idx="55">
                  <c:v>4.247341066816479E-2</c:v>
                </c:pt>
                <c:pt idx="56">
                  <c:v>2.2337709933405447E-2</c:v>
                </c:pt>
                <c:pt idx="57">
                  <c:v>3.1160515684501178E-2</c:v>
                </c:pt>
                <c:pt idx="58">
                  <c:v>3.6516794243907968E-2</c:v>
                </c:pt>
                <c:pt idx="59">
                  <c:v>3.0936643271157749E-2</c:v>
                </c:pt>
                <c:pt idx="60">
                  <c:v>4.0874080968850368E-2</c:v>
                </c:pt>
                <c:pt idx="61">
                  <c:v>3.8703522754321096E-2</c:v>
                </c:pt>
                <c:pt idx="62">
                  <c:v>4.857358206400697E-2</c:v>
                </c:pt>
                <c:pt idx="63">
                  <c:v>6.2773214495797314E-2</c:v>
                </c:pt>
                <c:pt idx="64">
                  <c:v>6.4591949542647464E-2</c:v>
                </c:pt>
                <c:pt idx="65">
                  <c:v>6.0189915583721332E-2</c:v>
                </c:pt>
                <c:pt idx="66">
                  <c:v>5.8942530738958832E-2</c:v>
                </c:pt>
                <c:pt idx="67">
                  <c:v>8.6814637034246189E-2</c:v>
                </c:pt>
                <c:pt idx="68">
                  <c:v>7.8645126390654241E-2</c:v>
                </c:pt>
                <c:pt idx="69">
                  <c:v>5.9961280177679654E-2</c:v>
                </c:pt>
                <c:pt idx="70">
                  <c:v>6.2350917677932216E-2</c:v>
                </c:pt>
                <c:pt idx="71">
                  <c:v>4.6969870702024519E-2</c:v>
                </c:pt>
                <c:pt idx="72">
                  <c:v>3.8243895244584492E-2</c:v>
                </c:pt>
                <c:pt idx="73">
                  <c:v>6.11212219843833E-2</c:v>
                </c:pt>
                <c:pt idx="74">
                  <c:v>7.7362063739737419E-2</c:v>
                </c:pt>
                <c:pt idx="75">
                  <c:v>6.7764844413564784E-2</c:v>
                </c:pt>
                <c:pt idx="76">
                  <c:v>7.982800095005893E-2</c:v>
                </c:pt>
                <c:pt idx="77">
                  <c:v>8.6959755706520037E-2</c:v>
                </c:pt>
                <c:pt idx="78">
                  <c:v>6.3947851133949074E-2</c:v>
                </c:pt>
                <c:pt idx="79">
                  <c:v>7.1202714718993754E-2</c:v>
                </c:pt>
                <c:pt idx="80">
                  <c:v>0.14718158091584033</c:v>
                </c:pt>
                <c:pt idx="81">
                  <c:v>0.13104007130145789</c:v>
                </c:pt>
                <c:pt idx="82">
                  <c:v>8.3927537298471799E-2</c:v>
                </c:pt>
                <c:pt idx="83">
                  <c:v>0.12435688001219192</c:v>
                </c:pt>
                <c:pt idx="84">
                  <c:v>0.24226991518743191</c:v>
                </c:pt>
                <c:pt idx="85">
                  <c:v>0.20492334432062953</c:v>
                </c:pt>
                <c:pt idx="86">
                  <c:v>9.4372521513458762E-2</c:v>
                </c:pt>
                <c:pt idx="87">
                  <c:v>6.9636552001201668E-2</c:v>
                </c:pt>
                <c:pt idx="88">
                  <c:v>7.3626176407894706E-2</c:v>
                </c:pt>
                <c:pt idx="89">
                  <c:v>5.1862799487165434E-2</c:v>
                </c:pt>
                <c:pt idx="90">
                  <c:v>4.3820656447983941E-2</c:v>
                </c:pt>
                <c:pt idx="91">
                  <c:v>4.6105910356759594E-2</c:v>
                </c:pt>
                <c:pt idx="92">
                  <c:v>4.0198506109166976E-2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3.8500565395089836E-2</c:v>
                </c:pt>
                <c:pt idx="38">
                  <c:v>2.3950523165338078E-2</c:v>
                </c:pt>
                <c:pt idx="39">
                  <c:v>2.9161517095890543E-2</c:v>
                </c:pt>
                <c:pt idx="40">
                  <c:v>2.9491435009758815E-2</c:v>
                </c:pt>
                <c:pt idx="41">
                  <c:v>2.5230419709075802E-2</c:v>
                </c:pt>
                <c:pt idx="42">
                  <c:v>3.9130143402007045E-2</c:v>
                </c:pt>
                <c:pt idx="43">
                  <c:v>3.405044151492076E-2</c:v>
                </c:pt>
                <c:pt idx="44">
                  <c:v>2.0788422977032761E-2</c:v>
                </c:pt>
                <c:pt idx="45">
                  <c:v>3.274205441849154E-2</c:v>
                </c:pt>
                <c:pt idx="46">
                  <c:v>4.0702692421438202E-2</c:v>
                </c:pt>
                <c:pt idx="47">
                  <c:v>4.0263000277270367E-2</c:v>
                </c:pt>
                <c:pt idx="48">
                  <c:v>5.2327616894978668E-2</c:v>
                </c:pt>
                <c:pt idx="49">
                  <c:v>3.7071895879208228E-2</c:v>
                </c:pt>
                <c:pt idx="50">
                  <c:v>3.600026572986903E-2</c:v>
                </c:pt>
                <c:pt idx="51">
                  <c:v>2.8567627971497922E-2</c:v>
                </c:pt>
                <c:pt idx="52">
                  <c:v>3.9619803081434979E-2</c:v>
                </c:pt>
                <c:pt idx="53">
                  <c:v>3.8608801121637226E-2</c:v>
                </c:pt>
                <c:pt idx="54">
                  <c:v>3.8824125227373996E-2</c:v>
                </c:pt>
                <c:pt idx="55">
                  <c:v>4.0960115959756127E-2</c:v>
                </c:pt>
                <c:pt idx="56">
                  <c:v>2.5960545315752093E-2</c:v>
                </c:pt>
                <c:pt idx="57">
                  <c:v>2.336882682407837E-2</c:v>
                </c:pt>
                <c:pt idx="58">
                  <c:v>3.6442230150473653E-2</c:v>
                </c:pt>
                <c:pt idx="59">
                  <c:v>3.0937595877808644E-2</c:v>
                </c:pt>
                <c:pt idx="60">
                  <c:v>3.9144049081445864E-2</c:v>
                </c:pt>
                <c:pt idx="61">
                  <c:v>3.0064505482752413E-2</c:v>
                </c:pt>
                <c:pt idx="62">
                  <c:v>5.0342778884823858E-2</c:v>
                </c:pt>
                <c:pt idx="63">
                  <c:v>6.1583470228706361E-2</c:v>
                </c:pt>
                <c:pt idx="64">
                  <c:v>6.3612969792650631E-2</c:v>
                </c:pt>
                <c:pt idx="65">
                  <c:v>6.1970218186795156E-2</c:v>
                </c:pt>
                <c:pt idx="66">
                  <c:v>5.9796914896177666E-2</c:v>
                </c:pt>
                <c:pt idx="67">
                  <c:v>9.1304998177446528E-2</c:v>
                </c:pt>
                <c:pt idx="68">
                  <c:v>7.7482061177268191E-2</c:v>
                </c:pt>
                <c:pt idx="69">
                  <c:v>6.5471824096033693E-2</c:v>
                </c:pt>
                <c:pt idx="70">
                  <c:v>5.8862334267796967E-2</c:v>
                </c:pt>
                <c:pt idx="71">
                  <c:v>4.3802897541387997E-2</c:v>
                </c:pt>
                <c:pt idx="72">
                  <c:v>3.2810795973185147E-2</c:v>
                </c:pt>
                <c:pt idx="73">
                  <c:v>5.6173089502612239E-2</c:v>
                </c:pt>
                <c:pt idx="74">
                  <c:v>8.1623067185075726E-2</c:v>
                </c:pt>
                <c:pt idx="75">
                  <c:v>6.201769232451082E-2</c:v>
                </c:pt>
                <c:pt idx="76">
                  <c:v>9.1781658138084365E-2</c:v>
                </c:pt>
                <c:pt idx="77">
                  <c:v>7.8698876771106319E-2</c:v>
                </c:pt>
                <c:pt idx="78">
                  <c:v>6.8928820007830405E-2</c:v>
                </c:pt>
                <c:pt idx="79">
                  <c:v>6.872002565650015E-2</c:v>
                </c:pt>
                <c:pt idx="80">
                  <c:v>0.15218910409625952</c:v>
                </c:pt>
                <c:pt idx="81">
                  <c:v>0.13420181181594648</c:v>
                </c:pt>
                <c:pt idx="82">
                  <c:v>7.5482427738229774E-2</c:v>
                </c:pt>
                <c:pt idx="83">
                  <c:v>0.13555754633717787</c:v>
                </c:pt>
                <c:pt idx="84">
                  <c:v>0.26599493674507424</c:v>
                </c:pt>
                <c:pt idx="85">
                  <c:v>0.18153009435995848</c:v>
                </c:pt>
                <c:pt idx="86">
                  <c:v>9.6773738384779096E-2</c:v>
                </c:pt>
                <c:pt idx="87">
                  <c:v>7.3579183692957351E-2</c:v>
                </c:pt>
                <c:pt idx="88">
                  <c:v>5.4733584232405041E-2</c:v>
                </c:pt>
                <c:pt idx="89">
                  <c:v>4.4395744774015089E-2</c:v>
                </c:pt>
                <c:pt idx="90">
                  <c:v>4.5697042002283528E-2</c:v>
                </c:pt>
                <c:pt idx="91">
                  <c:v>4.0390416684337183E-2</c:v>
                </c:pt>
                <c:pt idx="92">
                  <c:v>4.358391373521231E-2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3.0136336075571091E-2</c:v>
                </c:pt>
                <c:pt idx="38">
                  <c:v>2.4366646045798968E-2</c:v>
                </c:pt>
                <c:pt idx="39">
                  <c:v>2.5645068670578919E-2</c:v>
                </c:pt>
                <c:pt idx="40">
                  <c:v>2.2946809717859784E-2</c:v>
                </c:pt>
                <c:pt idx="41">
                  <c:v>2.3973092094545345E-2</c:v>
                </c:pt>
                <c:pt idx="42">
                  <c:v>3.7824363107682002E-2</c:v>
                </c:pt>
                <c:pt idx="43">
                  <c:v>3.2351858835895975E-2</c:v>
                </c:pt>
                <c:pt idx="44">
                  <c:v>2.8133440898571394E-2</c:v>
                </c:pt>
                <c:pt idx="45">
                  <c:v>3.0362428829775023E-2</c:v>
                </c:pt>
                <c:pt idx="46">
                  <c:v>4.0062941189493051E-2</c:v>
                </c:pt>
                <c:pt idx="47">
                  <c:v>3.5223576656418842E-2</c:v>
                </c:pt>
                <c:pt idx="48">
                  <c:v>4.0421319764147423E-2</c:v>
                </c:pt>
                <c:pt idx="49">
                  <c:v>3.882629269911364E-2</c:v>
                </c:pt>
                <c:pt idx="50">
                  <c:v>3.1284993855173582E-2</c:v>
                </c:pt>
                <c:pt idx="51">
                  <c:v>3.6107894559732179E-2</c:v>
                </c:pt>
                <c:pt idx="52">
                  <c:v>4.2897248880766403E-2</c:v>
                </c:pt>
                <c:pt idx="53">
                  <c:v>4.1065657173443793E-2</c:v>
                </c:pt>
                <c:pt idx="54">
                  <c:v>4.6637585397012016E-2</c:v>
                </c:pt>
                <c:pt idx="55">
                  <c:v>4.2371724244715692E-2</c:v>
                </c:pt>
                <c:pt idx="56">
                  <c:v>1.9160611636937386E-2</c:v>
                </c:pt>
                <c:pt idx="57">
                  <c:v>2.55029548851049E-2</c:v>
                </c:pt>
                <c:pt idx="58">
                  <c:v>3.046718439341034E-2</c:v>
                </c:pt>
                <c:pt idx="59">
                  <c:v>3.0203026994483073E-2</c:v>
                </c:pt>
                <c:pt idx="60">
                  <c:v>4.2249039321949233E-2</c:v>
                </c:pt>
                <c:pt idx="61">
                  <c:v>3.648876582691174E-2</c:v>
                </c:pt>
                <c:pt idx="62">
                  <c:v>5.0516034792617681E-2</c:v>
                </c:pt>
                <c:pt idx="63">
                  <c:v>6.2746183754852414E-2</c:v>
                </c:pt>
                <c:pt idx="64">
                  <c:v>6.0916412036708278E-2</c:v>
                </c:pt>
                <c:pt idx="65">
                  <c:v>6.206190312824944E-2</c:v>
                </c:pt>
                <c:pt idx="66">
                  <c:v>5.8642927107302789E-2</c:v>
                </c:pt>
                <c:pt idx="67">
                  <c:v>8.6758852283187693E-2</c:v>
                </c:pt>
                <c:pt idx="68">
                  <c:v>7.5361177641781962E-2</c:v>
                </c:pt>
                <c:pt idx="69">
                  <c:v>6.4784745249028441E-2</c:v>
                </c:pt>
                <c:pt idx="70">
                  <c:v>6.0023577689446883E-2</c:v>
                </c:pt>
                <c:pt idx="71">
                  <c:v>4.9779662826603843E-2</c:v>
                </c:pt>
                <c:pt idx="72">
                  <c:v>3.8842505290989982E-2</c:v>
                </c:pt>
                <c:pt idx="73">
                  <c:v>5.5554776099260073E-2</c:v>
                </c:pt>
                <c:pt idx="74">
                  <c:v>6.9490001627825926E-2</c:v>
                </c:pt>
                <c:pt idx="75">
                  <c:v>7.739297423094893E-2</c:v>
                </c:pt>
                <c:pt idx="76">
                  <c:v>8.0809028026691765E-2</c:v>
                </c:pt>
                <c:pt idx="77">
                  <c:v>7.8809674976906274E-2</c:v>
                </c:pt>
                <c:pt idx="78">
                  <c:v>5.7100807987577218E-2</c:v>
                </c:pt>
                <c:pt idx="79">
                  <c:v>6.9457181252723599E-2</c:v>
                </c:pt>
                <c:pt idx="80">
                  <c:v>0.13331039664740629</c:v>
                </c:pt>
                <c:pt idx="81">
                  <c:v>0.14200039941945053</c:v>
                </c:pt>
                <c:pt idx="82">
                  <c:v>8.5485242510631165E-2</c:v>
                </c:pt>
                <c:pt idx="83">
                  <c:v>0.13221021356824325</c:v>
                </c:pt>
                <c:pt idx="84">
                  <c:v>0.24425246828552227</c:v>
                </c:pt>
                <c:pt idx="85">
                  <c:v>0.20524908881353343</c:v>
                </c:pt>
                <c:pt idx="86">
                  <c:v>0.1131010657869409</c:v>
                </c:pt>
                <c:pt idx="87">
                  <c:v>7.8121082781958062E-2</c:v>
                </c:pt>
                <c:pt idx="88">
                  <c:v>6.6704652392912456E-2</c:v>
                </c:pt>
                <c:pt idx="89">
                  <c:v>4.9200378300301439E-2</c:v>
                </c:pt>
                <c:pt idx="90">
                  <c:v>4.5111861458388969E-2</c:v>
                </c:pt>
                <c:pt idx="91">
                  <c:v>5.1379335683493288E-2</c:v>
                </c:pt>
                <c:pt idx="92">
                  <c:v>4.3799876623710876E-2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3.1654274950610128E-2</c:v>
                </c:pt>
                <c:pt idx="38">
                  <c:v>1.7833944919122935E-2</c:v>
                </c:pt>
                <c:pt idx="39">
                  <c:v>2.1047717183852122E-2</c:v>
                </c:pt>
                <c:pt idx="40">
                  <c:v>9.7167147255223796E-3</c:v>
                </c:pt>
                <c:pt idx="41">
                  <c:v>2.8109246394288689E-2</c:v>
                </c:pt>
                <c:pt idx="42">
                  <c:v>2.7443196077624021E-2</c:v>
                </c:pt>
                <c:pt idx="43">
                  <c:v>4.1193586263886139E-2</c:v>
                </c:pt>
                <c:pt idx="44">
                  <c:v>3.31730318853527E-2</c:v>
                </c:pt>
                <c:pt idx="45">
                  <c:v>1.7475116959098758E-2</c:v>
                </c:pt>
                <c:pt idx="46">
                  <c:v>3.9252575117770583E-2</c:v>
                </c:pt>
                <c:pt idx="47">
                  <c:v>3.1763446194631229E-2</c:v>
                </c:pt>
                <c:pt idx="48">
                  <c:v>2.4615860622974495E-2</c:v>
                </c:pt>
                <c:pt idx="49">
                  <c:v>2.7602170879710286E-2</c:v>
                </c:pt>
                <c:pt idx="50">
                  <c:v>3.7115164375649545E-2</c:v>
                </c:pt>
                <c:pt idx="51">
                  <c:v>3.7485438871398102E-2</c:v>
                </c:pt>
                <c:pt idx="52">
                  <c:v>5.2481581963875756E-2</c:v>
                </c:pt>
                <c:pt idx="53">
                  <c:v>3.8464159849409985E-2</c:v>
                </c:pt>
                <c:pt idx="54">
                  <c:v>3.9351581558400239E-2</c:v>
                </c:pt>
                <c:pt idx="55">
                  <c:v>4.3038212474365345E-2</c:v>
                </c:pt>
                <c:pt idx="56">
                  <c:v>3.3051195188076088E-2</c:v>
                </c:pt>
                <c:pt idx="57">
                  <c:v>3.8006430430520322E-2</c:v>
                </c:pt>
                <c:pt idx="58">
                  <c:v>3.0604359112220925E-2</c:v>
                </c:pt>
                <c:pt idx="59">
                  <c:v>2.0235063467772818E-2</c:v>
                </c:pt>
                <c:pt idx="60">
                  <c:v>3.1403649028087566E-2</c:v>
                </c:pt>
                <c:pt idx="61">
                  <c:v>2.9078078240080574E-2</c:v>
                </c:pt>
                <c:pt idx="62">
                  <c:v>4.8037977121835329E-2</c:v>
                </c:pt>
                <c:pt idx="63">
                  <c:v>7.1261800788060103E-2</c:v>
                </c:pt>
                <c:pt idx="64">
                  <c:v>6.7722260346084751E-2</c:v>
                </c:pt>
                <c:pt idx="65">
                  <c:v>5.5744365023392861E-2</c:v>
                </c:pt>
                <c:pt idx="66">
                  <c:v>6.0220493871952385E-2</c:v>
                </c:pt>
                <c:pt idx="67">
                  <c:v>9.5371116773280695E-2</c:v>
                </c:pt>
                <c:pt idx="68">
                  <c:v>7.1181339776350327E-2</c:v>
                </c:pt>
                <c:pt idx="69">
                  <c:v>6.6703991776163596E-2</c:v>
                </c:pt>
                <c:pt idx="70">
                  <c:v>6.9285321874243966E-2</c:v>
                </c:pt>
                <c:pt idx="71">
                  <c:v>4.6262652419224004E-2</c:v>
                </c:pt>
                <c:pt idx="72">
                  <c:v>4.1471324699415835E-2</c:v>
                </c:pt>
                <c:pt idx="73">
                  <c:v>5.1727311365041828E-2</c:v>
                </c:pt>
                <c:pt idx="74">
                  <c:v>5.9357707816122707E-2</c:v>
                </c:pt>
                <c:pt idx="75">
                  <c:v>6.9177849123212898E-2</c:v>
                </c:pt>
                <c:pt idx="76">
                  <c:v>9.1926838524351018E-2</c:v>
                </c:pt>
                <c:pt idx="77">
                  <c:v>7.9234472408575174E-2</c:v>
                </c:pt>
                <c:pt idx="78">
                  <c:v>6.8183855335664623E-2</c:v>
                </c:pt>
                <c:pt idx="79">
                  <c:v>7.9783860054197131E-2</c:v>
                </c:pt>
                <c:pt idx="80">
                  <c:v>0.12721675600337345</c:v>
                </c:pt>
                <c:pt idx="81">
                  <c:v>0.15400101902386787</c:v>
                </c:pt>
                <c:pt idx="82">
                  <c:v>8.5230157662347095E-2</c:v>
                </c:pt>
                <c:pt idx="83">
                  <c:v>0.12526334821714702</c:v>
                </c:pt>
                <c:pt idx="84">
                  <c:v>0.24038484302115282</c:v>
                </c:pt>
                <c:pt idx="85">
                  <c:v>0.23219107232207703</c:v>
                </c:pt>
                <c:pt idx="86">
                  <c:v>0.10122538170667217</c:v>
                </c:pt>
                <c:pt idx="87">
                  <c:v>9.0644236681717283E-2</c:v>
                </c:pt>
                <c:pt idx="88">
                  <c:v>6.7875486383707662E-2</c:v>
                </c:pt>
                <c:pt idx="89">
                  <c:v>5.2214934350105269E-2</c:v>
                </c:pt>
                <c:pt idx="90">
                  <c:v>4.5996423481809323E-2</c:v>
                </c:pt>
                <c:pt idx="91">
                  <c:v>4.6230343363872661E-2</c:v>
                </c:pt>
                <c:pt idx="92">
                  <c:v>4.315829870228316E-2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  <c:pt idx="97">
                  <c:v>2.3976894312394359E-2</c:v>
                </c:pt>
                <c:pt idx="98">
                  <c:v>2.9203528091388264E-2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  <c:pt idx="97">
                  <c:v>2.2081990133063112E-2</c:v>
                </c:pt>
                <c:pt idx="98">
                  <c:v>2.410876454665023E-2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  <c:pt idx="97">
                  <c:v>1.4350745031331158E-2</c:v>
                </c:pt>
                <c:pt idx="98">
                  <c:v>1.7713509647258263E-2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  <c:pt idx="97">
                  <c:v>2.1431371125947285E-2</c:v>
                </c:pt>
                <c:pt idx="98">
                  <c:v>2.397612940563687E-2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  <c:pt idx="97">
                  <c:v>2.362275901538835E-2</c:v>
                </c:pt>
                <c:pt idx="98">
                  <c:v>1.7908244106421334E-2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  <c:pt idx="97">
                  <c:v>1.1513859919510372E-2</c:v>
                </c:pt>
                <c:pt idx="98">
                  <c:v>1.5924376866622847E-2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  <c:pt idx="97" formatCode="0.0%">
                  <c:v>0.75036106949641868</c:v>
                </c:pt>
                <c:pt idx="98" formatCode="0.0%">
                  <c:v>0.60430628609785231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  <c:pt idx="97" formatCode="0.0%">
                  <c:v>0.84598499827730667</c:v>
                </c:pt>
                <c:pt idx="98" formatCode="0.0%">
                  <c:v>0.66894868768322513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  <c:pt idx="97" formatCode="0.0%">
                  <c:v>0.79734287350298794</c:v>
                </c:pt>
                <c:pt idx="98" formatCode="0.0%">
                  <c:v>0.61065111181127052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  <c:pt idx="97" formatCode="0.0%">
                  <c:v>0.70594944264447324</c:v>
                </c:pt>
                <c:pt idx="98" formatCode="0.0%">
                  <c:v>0.57175063556871608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  <c:pt idx="97" formatCode="0.0%">
                  <c:v>0.74214685549379933</c:v>
                </c:pt>
                <c:pt idx="98" formatCode="0.0%">
                  <c:v>0.61188653598234866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  <c:pt idx="97" formatCode="0.0%">
                  <c:v>0.6532637841943818</c:v>
                </c:pt>
                <c:pt idx="98" formatCode="0.0%">
                  <c:v>0.53226271102975686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GBA_d!$AV$32:$AV$129</c:f>
              <c:numCache>
                <c:formatCode>0.000%</c:formatCode>
                <c:ptCount val="98"/>
                <c:pt idx="1">
                  <c:v>-2.8733625597334722E-3</c:v>
                </c:pt>
                <c:pt idx="2">
                  <c:v>-2.281763559123462E-3</c:v>
                </c:pt>
                <c:pt idx="3">
                  <c:v>3.1309811350850314E-3</c:v>
                </c:pt>
                <c:pt idx="4">
                  <c:v>6.0254933236538744E-3</c:v>
                </c:pt>
                <c:pt idx="5">
                  <c:v>4.7473243924733843E-3</c:v>
                </c:pt>
                <c:pt idx="6">
                  <c:v>4.4348485719725161E-3</c:v>
                </c:pt>
                <c:pt idx="7">
                  <c:v>1.2065429365604174E-4</c:v>
                </c:pt>
                <c:pt idx="8">
                  <c:v>1.9035193339356216E-3</c:v>
                </c:pt>
                <c:pt idx="9">
                  <c:v>2.5289091572262556E-3</c:v>
                </c:pt>
                <c:pt idx="10">
                  <c:v>4.5597935387418076E-3</c:v>
                </c:pt>
                <c:pt idx="11">
                  <c:v>3.7875750973628275E-3</c:v>
                </c:pt>
                <c:pt idx="12">
                  <c:v>1.8812882410714771E-3</c:v>
                </c:pt>
                <c:pt idx="13">
                  <c:v>7.263674174000645E-4</c:v>
                </c:pt>
                <c:pt idx="14">
                  <c:v>1.6710946255544812E-3</c:v>
                </c:pt>
                <c:pt idx="15">
                  <c:v>6.7035290105121881E-4</c:v>
                </c:pt>
                <c:pt idx="16">
                  <c:v>-2.1791133883455327E-3</c:v>
                </c:pt>
                <c:pt idx="17">
                  <c:v>1.9708196166590142E-3</c:v>
                </c:pt>
                <c:pt idx="18">
                  <c:v>2.6244685367451392E-3</c:v>
                </c:pt>
                <c:pt idx="19">
                  <c:v>1.7886469065404587E-3</c:v>
                </c:pt>
                <c:pt idx="20">
                  <c:v>3.8705226699029538E-3</c:v>
                </c:pt>
                <c:pt idx="21">
                  <c:v>4.2890684314720318E-3</c:v>
                </c:pt>
                <c:pt idx="22">
                  <c:v>1.0925667315422771E-2</c:v>
                </c:pt>
                <c:pt idx="23">
                  <c:v>1.0163034010417071E-2</c:v>
                </c:pt>
                <c:pt idx="24">
                  <c:v>3.1985872859396913E-3</c:v>
                </c:pt>
                <c:pt idx="25">
                  <c:v>6.5769927967864739E-3</c:v>
                </c:pt>
                <c:pt idx="26">
                  <c:v>1.759907674637784E-2</c:v>
                </c:pt>
                <c:pt idx="27">
                  <c:v>2.7661633021005994E-2</c:v>
                </c:pt>
                <c:pt idx="28">
                  <c:v>2.2074260459934436E-2</c:v>
                </c:pt>
                <c:pt idx="29">
                  <c:v>1.7535514148312448E-2</c:v>
                </c:pt>
                <c:pt idx="30">
                  <c:v>1.907702517169696E-2</c:v>
                </c:pt>
                <c:pt idx="31">
                  <c:v>1.6737113148852512E-2</c:v>
                </c:pt>
                <c:pt idx="32">
                  <c:v>1.3817352232169622E-2</c:v>
                </c:pt>
                <c:pt idx="33">
                  <c:v>1.2029245146158551E-2</c:v>
                </c:pt>
                <c:pt idx="34">
                  <c:v>2.7038418149416543E-3</c:v>
                </c:pt>
                <c:pt idx="35">
                  <c:v>1.5371497613250185E-2</c:v>
                </c:pt>
                <c:pt idx="36">
                  <c:v>2.4233949866738769E-3</c:v>
                </c:pt>
                <c:pt idx="37">
                  <c:v>2.6565033513282987E-2</c:v>
                </c:pt>
                <c:pt idx="38">
                  <c:v>3.3164861681048041E-2</c:v>
                </c:pt>
                <c:pt idx="39">
                  <c:v>3.7932480284088133E-2</c:v>
                </c:pt>
                <c:pt idx="40">
                  <c:v>5.2877149437304372E-2</c:v>
                </c:pt>
                <c:pt idx="41">
                  <c:v>4.961931210882442E-2</c:v>
                </c:pt>
                <c:pt idx="42">
                  <c:v>4.2870293959993866E-2</c:v>
                </c:pt>
                <c:pt idx="43">
                  <c:v>3.634586264713846E-2</c:v>
                </c:pt>
                <c:pt idx="44">
                  <c:v>4.5123546742478204E-2</c:v>
                </c:pt>
                <c:pt idx="45">
                  <c:v>5.2384561489271064E-2</c:v>
                </c:pt>
                <c:pt idx="46">
                  <c:v>6.8495212042314346E-2</c:v>
                </c:pt>
                <c:pt idx="47">
                  <c:v>5.4751151580736401E-2</c:v>
                </c:pt>
                <c:pt idx="48">
                  <c:v>4.1343659462179438E-2</c:v>
                </c:pt>
                <c:pt idx="49">
                  <c:v>4.3454181433814743E-2</c:v>
                </c:pt>
                <c:pt idx="50">
                  <c:v>4.1112218222479235E-2</c:v>
                </c:pt>
                <c:pt idx="51">
                  <c:v>5.5876023843150158E-2</c:v>
                </c:pt>
                <c:pt idx="52">
                  <c:v>6.7479857546350885E-2</c:v>
                </c:pt>
                <c:pt idx="53">
                  <c:v>4.9588579343907035E-2</c:v>
                </c:pt>
                <c:pt idx="54">
                  <c:v>6.4159643273015377E-2</c:v>
                </c:pt>
                <c:pt idx="55">
                  <c:v>6.3486025957065984E-2</c:v>
                </c:pt>
                <c:pt idx="56">
                  <c:v>4.2695517967429986E-2</c:v>
                </c:pt>
                <c:pt idx="57">
                  <c:v>3.7204123667577527E-2</c:v>
                </c:pt>
                <c:pt idx="58">
                  <c:v>3.2237788859030836E-2</c:v>
                </c:pt>
                <c:pt idx="59">
                  <c:v>1.9090293882771725E-2</c:v>
                </c:pt>
                <c:pt idx="60">
                  <c:v>2.1787322823059618E-2</c:v>
                </c:pt>
                <c:pt idx="61">
                  <c:v>2.8770976465881226E-2</c:v>
                </c:pt>
                <c:pt idx="62">
                  <c:v>9.7870435562048108E-2</c:v>
                </c:pt>
                <c:pt idx="63">
                  <c:v>0.12260707042187757</c:v>
                </c:pt>
                <c:pt idx="64">
                  <c:v>0.13526336658829763</c:v>
                </c:pt>
                <c:pt idx="65">
                  <c:v>0.12177047584577849</c:v>
                </c:pt>
                <c:pt idx="66">
                  <c:v>0.10884820408390894</c:v>
                </c:pt>
                <c:pt idx="67">
                  <c:v>5.0503167109253511E-2</c:v>
                </c:pt>
                <c:pt idx="68">
                  <c:v>6.2079935924941765E-2</c:v>
                </c:pt>
                <c:pt idx="69">
                  <c:v>0.13068883436025658</c:v>
                </c:pt>
                <c:pt idx="70">
                  <c:v>0.15336040317303024</c:v>
                </c:pt>
                <c:pt idx="71">
                  <c:v>0.1189729955316885</c:v>
                </c:pt>
                <c:pt idx="72">
                  <c:v>0.10511403128898955</c:v>
                </c:pt>
                <c:pt idx="73">
                  <c:v>0.12106438284151189</c:v>
                </c:pt>
                <c:pt idx="74">
                  <c:v>0.24678584879767484</c:v>
                </c:pt>
                <c:pt idx="75">
                  <c:v>0.3660216350807648</c:v>
                </c:pt>
                <c:pt idx="76">
                  <c:v>0.49258406791965292</c:v>
                </c:pt>
                <c:pt idx="77">
                  <c:v>0.42310448297257608</c:v>
                </c:pt>
                <c:pt idx="78">
                  <c:v>0.28650029458502502</c:v>
                </c:pt>
                <c:pt idx="79">
                  <c:v>0.23093989469403198</c:v>
                </c:pt>
                <c:pt idx="80">
                  <c:v>0.32003544617663948</c:v>
                </c:pt>
                <c:pt idx="81">
                  <c:v>0.46593449906372086</c:v>
                </c:pt>
                <c:pt idx="82">
                  <c:v>0.57476456533377274</c:v>
                </c:pt>
                <c:pt idx="83">
                  <c:v>0.81400577328352597</c:v>
                </c:pt>
                <c:pt idx="84">
                  <c:v>1.150087598163509</c:v>
                </c:pt>
                <c:pt idx="85">
                  <c:v>1.1203149512031203</c:v>
                </c:pt>
                <c:pt idx="86">
                  <c:v>1.1555486180205818</c:v>
                </c:pt>
                <c:pt idx="87">
                  <c:v>1.4633679782664828</c:v>
                </c:pt>
                <c:pt idx="88">
                  <c:v>1.5213161841564684</c:v>
                </c:pt>
                <c:pt idx="89">
                  <c:v>1.845087825372282</c:v>
                </c:pt>
                <c:pt idx="90">
                  <c:v>1.4908137933580434</c:v>
                </c:pt>
                <c:pt idx="91">
                  <c:v>1.3104487728703447</c:v>
                </c:pt>
                <c:pt idx="92">
                  <c:v>1.0360395186153397</c:v>
                </c:pt>
                <c:pt idx="93">
                  <c:v>0.93801637958942763</c:v>
                </c:pt>
                <c:pt idx="94">
                  <c:v>0.63573592869886397</c:v>
                </c:pt>
                <c:pt idx="95">
                  <c:v>0.27482399508420485</c:v>
                </c:pt>
                <c:pt idx="96">
                  <c:v>0.17355057544386909</c:v>
                </c:pt>
                <c:pt idx="97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C-4FC5-8AF2-0ED462ECBF64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GBA_d!$AW$32:$AW$129</c:f>
              <c:numCache>
                <c:formatCode>0.000%</c:formatCode>
                <c:ptCount val="98"/>
                <c:pt idx="50">
                  <c:v>0</c:v>
                </c:pt>
                <c:pt idx="51">
                  <c:v>3.1306310794656511E-3</c:v>
                </c:pt>
                <c:pt idx="52">
                  <c:v>5.5585971193028438E-3</c:v>
                </c:pt>
                <c:pt idx="53">
                  <c:v>7.6286292708638292E-4</c:v>
                </c:pt>
                <c:pt idx="54">
                  <c:v>4.0133857617550284E-3</c:v>
                </c:pt>
                <c:pt idx="55">
                  <c:v>3.4788467328263906E-3</c:v>
                </c:pt>
                <c:pt idx="56">
                  <c:v>-1.9787755006819285E-3</c:v>
                </c:pt>
                <c:pt idx="57">
                  <c:v>-3.8157368658500168E-3</c:v>
                </c:pt>
                <c:pt idx="58">
                  <c:v>-5.535848738185134E-3</c:v>
                </c:pt>
                <c:pt idx="59">
                  <c:v>-9.0947822357476671E-3</c:v>
                </c:pt>
                <c:pt idx="60">
                  <c:v>-8.9886081669499074E-3</c:v>
                </c:pt>
                <c:pt idx="61">
                  <c:v>-7.828592491955888E-3</c:v>
                </c:pt>
                <c:pt idx="62">
                  <c:v>8.5656361532249203E-3</c:v>
                </c:pt>
                <c:pt idx="63">
                  <c:v>1.364667062825653E-2</c:v>
                </c:pt>
                <c:pt idx="64">
                  <c:v>1.5743325176815759E-2</c:v>
                </c:pt>
                <c:pt idx="65">
                  <c:v>1.1563232066247986E-2</c:v>
                </c:pt>
                <c:pt idx="66">
                  <c:v>7.3460639543236894E-3</c:v>
                </c:pt>
                <c:pt idx="67">
                  <c:v>-8.5250631159983215E-3</c:v>
                </c:pt>
                <c:pt idx="68">
                  <c:v>-7.1264132773314337E-3</c:v>
                </c:pt>
                <c:pt idx="69">
                  <c:v>8.4759675715093685E-3</c:v>
                </c:pt>
                <c:pt idx="70">
                  <c:v>1.2524147535886154E-2</c:v>
                </c:pt>
                <c:pt idx="71">
                  <c:v>2.7548754848609747E-3</c:v>
                </c:pt>
                <c:pt idx="72">
                  <c:v>-2.0990890588494793E-3</c:v>
                </c:pt>
                <c:pt idx="73">
                  <c:v>1.6455082847643965E-4</c:v>
                </c:pt>
                <c:pt idx="74">
                  <c:v>2.9243367067732784E-2</c:v>
                </c:pt>
                <c:pt idx="75">
                  <c:v>5.6247332102274505E-2</c:v>
                </c:pt>
                <c:pt idx="76">
                  <c:v>8.4584952426831617E-2</c:v>
                </c:pt>
                <c:pt idx="77">
                  <c:v>6.444913905966132E-2</c:v>
                </c:pt>
                <c:pt idx="78">
                  <c:v>2.8347671961579834E-2</c:v>
                </c:pt>
                <c:pt idx="79">
                  <c:v>1.19889158923705E-2</c:v>
                </c:pt>
                <c:pt idx="80">
                  <c:v>2.8451377749060924E-2</c:v>
                </c:pt>
                <c:pt idx="81">
                  <c:v>5.8337261998102186E-2</c:v>
                </c:pt>
                <c:pt idx="82">
                  <c:v>8.0329235053127057E-2</c:v>
                </c:pt>
                <c:pt idx="83">
                  <c:v>0.13148623082008015</c:v>
                </c:pt>
                <c:pt idx="84">
                  <c:v>0.1970044900304142</c:v>
                </c:pt>
                <c:pt idx="85">
                  <c:v>0.17255714319604465</c:v>
                </c:pt>
                <c:pt idx="86">
                  <c:v>0.16579181540969223</c:v>
                </c:pt>
                <c:pt idx="87">
                  <c:v>0.22829545117312477</c:v>
                </c:pt>
                <c:pt idx="88">
                  <c:v>0.23027143844731945</c:v>
                </c:pt>
                <c:pt idx="89">
                  <c:v>0.30407380816619245</c:v>
                </c:pt>
                <c:pt idx="90">
                  <c:v>0.20988542752470885</c:v>
                </c:pt>
                <c:pt idx="91">
                  <c:v>0.15886669971837364</c:v>
                </c:pt>
                <c:pt idx="92">
                  <c:v>8.4245841289323664E-2</c:v>
                </c:pt>
                <c:pt idx="93">
                  <c:v>5.3643797036365015E-2</c:v>
                </c:pt>
                <c:pt idx="94">
                  <c:v>-2.6114978622310048E-2</c:v>
                </c:pt>
                <c:pt idx="95">
                  <c:v>-0.12005725354914887</c:v>
                </c:pt>
                <c:pt idx="96">
                  <c:v>-0.15047401385796633</c:v>
                </c:pt>
                <c:pt idx="97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C-4FC5-8AF2-0ED462E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10016"/>
        <c:axId val="1783510496"/>
      </c:lineChart>
      <c:catAx>
        <c:axId val="1783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496"/>
        <c:crosses val="autoZero"/>
        <c:auto val="1"/>
        <c:lblAlgn val="ctr"/>
        <c:lblOffset val="100"/>
        <c:noMultiLvlLbl val="0"/>
      </c:catAx>
      <c:valAx>
        <c:axId val="17835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GBA_d!$AV$31:$AV$129</c:f>
              <c:numCache>
                <c:formatCode>General</c:formatCode>
                <c:ptCount val="99"/>
                <c:pt idx="2" formatCode="0.000%">
                  <c:v>-2.8733625597334722E-3</c:v>
                </c:pt>
                <c:pt idx="3" formatCode="0.000%">
                  <c:v>-2.281763559123462E-3</c:v>
                </c:pt>
                <c:pt idx="4" formatCode="0.000%">
                  <c:v>3.1309811350850314E-3</c:v>
                </c:pt>
                <c:pt idx="5" formatCode="0.000%">
                  <c:v>6.0254933236538744E-3</c:v>
                </c:pt>
                <c:pt idx="6" formatCode="0.000%">
                  <c:v>4.7473243924733843E-3</c:v>
                </c:pt>
                <c:pt idx="7" formatCode="0.000%">
                  <c:v>4.4348485719725161E-3</c:v>
                </c:pt>
                <c:pt idx="8" formatCode="0.000%">
                  <c:v>1.2065429365604174E-4</c:v>
                </c:pt>
                <c:pt idx="9" formatCode="0.000%">
                  <c:v>1.9035193339356216E-3</c:v>
                </c:pt>
                <c:pt idx="10" formatCode="0.000%">
                  <c:v>2.5289091572262556E-3</c:v>
                </c:pt>
                <c:pt idx="11" formatCode="0.000%">
                  <c:v>4.5597935387418076E-3</c:v>
                </c:pt>
                <c:pt idx="12" formatCode="0.000%">
                  <c:v>3.7875750973628275E-3</c:v>
                </c:pt>
                <c:pt idx="13" formatCode="0.000%">
                  <c:v>1.8812882410714771E-3</c:v>
                </c:pt>
                <c:pt idx="14" formatCode="0.000%">
                  <c:v>7.263674174000645E-4</c:v>
                </c:pt>
                <c:pt idx="15" formatCode="0.000%">
                  <c:v>1.6710946255544812E-3</c:v>
                </c:pt>
                <c:pt idx="16" formatCode="0.000%">
                  <c:v>6.7035290105121881E-4</c:v>
                </c:pt>
                <c:pt idx="17" formatCode="0.000%">
                  <c:v>-2.1791133883455327E-3</c:v>
                </c:pt>
                <c:pt idx="18" formatCode="0.000%">
                  <c:v>1.9708196166590142E-3</c:v>
                </c:pt>
                <c:pt idx="19" formatCode="0.000%">
                  <c:v>2.6244685367451392E-3</c:v>
                </c:pt>
                <c:pt idx="20" formatCode="0.000%">
                  <c:v>1.7886469065404587E-3</c:v>
                </c:pt>
                <c:pt idx="21" formatCode="0.000%">
                  <c:v>3.8705226699029538E-3</c:v>
                </c:pt>
                <c:pt idx="22" formatCode="0.000%">
                  <c:v>4.2890684314720318E-3</c:v>
                </c:pt>
                <c:pt idx="23" formatCode="0.000%">
                  <c:v>1.0925667315422771E-2</c:v>
                </c:pt>
                <c:pt idx="24" formatCode="0.000%">
                  <c:v>1.0163034010417071E-2</c:v>
                </c:pt>
                <c:pt idx="25" formatCode="0.000%">
                  <c:v>3.1985872859396913E-3</c:v>
                </c:pt>
                <c:pt idx="26" formatCode="0.000%">
                  <c:v>6.5769927967864739E-3</c:v>
                </c:pt>
                <c:pt idx="27" formatCode="0.000%">
                  <c:v>1.759907674637784E-2</c:v>
                </c:pt>
                <c:pt idx="28" formatCode="0.000%">
                  <c:v>2.7661633021005994E-2</c:v>
                </c:pt>
                <c:pt idx="29" formatCode="0.000%">
                  <c:v>2.2074260459934436E-2</c:v>
                </c:pt>
                <c:pt idx="30" formatCode="0.000%">
                  <c:v>1.7535514148312448E-2</c:v>
                </c:pt>
                <c:pt idx="31" formatCode="0.000%">
                  <c:v>1.907702517169696E-2</c:v>
                </c:pt>
                <c:pt idx="32" formatCode="0.000%">
                  <c:v>1.6737113148852512E-2</c:v>
                </c:pt>
                <c:pt idx="33" formatCode="0.000%">
                  <c:v>1.3817352232169622E-2</c:v>
                </c:pt>
                <c:pt idx="34" formatCode="0.000%">
                  <c:v>1.2029245146158551E-2</c:v>
                </c:pt>
                <c:pt idx="35" formatCode="0.000%">
                  <c:v>2.7038418149416543E-3</c:v>
                </c:pt>
                <c:pt idx="36" formatCode="0.000%">
                  <c:v>1.5371497613250185E-2</c:v>
                </c:pt>
                <c:pt idx="37" formatCode="0.000%">
                  <c:v>2.4233949866738769E-3</c:v>
                </c:pt>
                <c:pt idx="38" formatCode="0.000%">
                  <c:v>2.6565033513282987E-2</c:v>
                </c:pt>
                <c:pt idx="39" formatCode="0.000%">
                  <c:v>3.3164861681048041E-2</c:v>
                </c:pt>
                <c:pt idx="40" formatCode="0.000%">
                  <c:v>3.7932480284088133E-2</c:v>
                </c:pt>
                <c:pt idx="41" formatCode="0.000%">
                  <c:v>5.2877149437304372E-2</c:v>
                </c:pt>
                <c:pt idx="42" formatCode="0.000%">
                  <c:v>4.961931210882442E-2</c:v>
                </c:pt>
                <c:pt idx="43" formatCode="0.000%">
                  <c:v>4.2870293959993866E-2</c:v>
                </c:pt>
                <c:pt idx="44" formatCode="0.000%">
                  <c:v>3.634586264713846E-2</c:v>
                </c:pt>
                <c:pt idx="45" formatCode="0.000%">
                  <c:v>4.5123546742478204E-2</c:v>
                </c:pt>
                <c:pt idx="46" formatCode="0.000%">
                  <c:v>5.2384561489271064E-2</c:v>
                </c:pt>
                <c:pt idx="47" formatCode="0.000%">
                  <c:v>6.8495212042314346E-2</c:v>
                </c:pt>
                <c:pt idx="48" formatCode="0.000%">
                  <c:v>5.4751151580736401E-2</c:v>
                </c:pt>
                <c:pt idx="49" formatCode="0.000%">
                  <c:v>4.1343659462179438E-2</c:v>
                </c:pt>
                <c:pt idx="50" formatCode="0.000%">
                  <c:v>4.3454181433814743E-2</c:v>
                </c:pt>
                <c:pt idx="51" formatCode="0.000%">
                  <c:v>4.1112218222479235E-2</c:v>
                </c:pt>
                <c:pt idx="52" formatCode="0.000%">
                  <c:v>5.5876023843150158E-2</c:v>
                </c:pt>
                <c:pt idx="53" formatCode="0.000%">
                  <c:v>6.7479857546350885E-2</c:v>
                </c:pt>
                <c:pt idx="54" formatCode="0.000%">
                  <c:v>4.9588579343907035E-2</c:v>
                </c:pt>
                <c:pt idx="55" formatCode="0.000%">
                  <c:v>6.4159643273015377E-2</c:v>
                </c:pt>
                <c:pt idx="56" formatCode="0.000%">
                  <c:v>6.3486025957065984E-2</c:v>
                </c:pt>
                <c:pt idx="57" formatCode="0.000%">
                  <c:v>4.2695517967429986E-2</c:v>
                </c:pt>
                <c:pt idx="58" formatCode="0.000%">
                  <c:v>3.7204123667577527E-2</c:v>
                </c:pt>
                <c:pt idx="59" formatCode="0.000%">
                  <c:v>3.2237788859030836E-2</c:v>
                </c:pt>
                <c:pt idx="60" formatCode="0.000%">
                  <c:v>1.9090293882771725E-2</c:v>
                </c:pt>
                <c:pt idx="61" formatCode="0.000%">
                  <c:v>2.1787322823059618E-2</c:v>
                </c:pt>
                <c:pt idx="62" formatCode="0.000%">
                  <c:v>2.8770976465881226E-2</c:v>
                </c:pt>
                <c:pt idx="63" formatCode="0.000%">
                  <c:v>9.7870435562048108E-2</c:v>
                </c:pt>
                <c:pt idx="64" formatCode="0.000%">
                  <c:v>0.12260707042187757</c:v>
                </c:pt>
                <c:pt idx="65" formatCode="0.000%">
                  <c:v>0.13526336658829763</c:v>
                </c:pt>
                <c:pt idx="66" formatCode="0.000%">
                  <c:v>0.12177047584577849</c:v>
                </c:pt>
                <c:pt idx="67" formatCode="0.000%">
                  <c:v>0.10884820408390894</c:v>
                </c:pt>
                <c:pt idx="68" formatCode="0.000%">
                  <c:v>5.0503167109253511E-2</c:v>
                </c:pt>
                <c:pt idx="69" formatCode="0.000%">
                  <c:v>6.2079935924941765E-2</c:v>
                </c:pt>
                <c:pt idx="70" formatCode="0.000%">
                  <c:v>0.13068883436025658</c:v>
                </c:pt>
                <c:pt idx="71" formatCode="0.000%">
                  <c:v>0.15336040317303024</c:v>
                </c:pt>
                <c:pt idx="72" formatCode="0.000%">
                  <c:v>0.1189729955316885</c:v>
                </c:pt>
                <c:pt idx="73" formatCode="0.000%">
                  <c:v>0.10511403128898955</c:v>
                </c:pt>
                <c:pt idx="74" formatCode="0.000%">
                  <c:v>0.12106438284151189</c:v>
                </c:pt>
                <c:pt idx="75" formatCode="0.000%">
                  <c:v>0.24678584879767484</c:v>
                </c:pt>
                <c:pt idx="76" formatCode="0.000%">
                  <c:v>0.3660216350807648</c:v>
                </c:pt>
                <c:pt idx="77" formatCode="0.000%">
                  <c:v>0.49258406791965292</c:v>
                </c:pt>
                <c:pt idx="78" formatCode="0.000%">
                  <c:v>0.42310448297257608</c:v>
                </c:pt>
                <c:pt idx="79" formatCode="0.000%">
                  <c:v>0.28650029458502502</c:v>
                </c:pt>
                <c:pt idx="80" formatCode="0.000%">
                  <c:v>0.23093989469403198</c:v>
                </c:pt>
                <c:pt idx="81" formatCode="0.000%">
                  <c:v>0.32003544617663948</c:v>
                </c:pt>
                <c:pt idx="82" formatCode="0.000%">
                  <c:v>0.46593449906372086</c:v>
                </c:pt>
                <c:pt idx="83" formatCode="0.000%">
                  <c:v>0.57476456533377274</c:v>
                </c:pt>
                <c:pt idx="84" formatCode="0.000%">
                  <c:v>0.81400577328352597</c:v>
                </c:pt>
                <c:pt idx="85" formatCode="0.000%">
                  <c:v>1.150087598163509</c:v>
                </c:pt>
                <c:pt idx="86" formatCode="0.000%">
                  <c:v>1.1203149512031203</c:v>
                </c:pt>
                <c:pt idx="87" formatCode="0.000%">
                  <c:v>1.1555486180205818</c:v>
                </c:pt>
                <c:pt idx="88" formatCode="0.000%">
                  <c:v>1.4633679782664828</c:v>
                </c:pt>
                <c:pt idx="89" formatCode="0.000%">
                  <c:v>1.5213161841564684</c:v>
                </c:pt>
                <c:pt idx="90" formatCode="0.000%">
                  <c:v>1.845087825372282</c:v>
                </c:pt>
                <c:pt idx="91" formatCode="0.000%">
                  <c:v>1.4908137933580434</c:v>
                </c:pt>
                <c:pt idx="92" formatCode="0.000%">
                  <c:v>1.3104487728703447</c:v>
                </c:pt>
                <c:pt idx="93" formatCode="0.000%">
                  <c:v>1.0360395186153397</c:v>
                </c:pt>
                <c:pt idx="94" formatCode="0.000%">
                  <c:v>0.93801637958942763</c:v>
                </c:pt>
                <c:pt idx="95" formatCode="0.000%">
                  <c:v>0.63573592869886397</c:v>
                </c:pt>
                <c:pt idx="96" formatCode="0.000%">
                  <c:v>0.27482399508420485</c:v>
                </c:pt>
                <c:pt idx="97" formatCode="0.000%">
                  <c:v>0.17355057544386909</c:v>
                </c:pt>
                <c:pt idx="98" formatCode="0.000%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C-425A-B27D-2348BD8D74E2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3.1306310794656511E-3</c:v>
                </c:pt>
                <c:pt idx="53" formatCode="0.000%">
                  <c:v>5.5585971193028438E-3</c:v>
                </c:pt>
                <c:pt idx="54" formatCode="0.000%">
                  <c:v>7.6286292708638292E-4</c:v>
                </c:pt>
                <c:pt idx="55" formatCode="0.000%">
                  <c:v>4.0133857617550284E-3</c:v>
                </c:pt>
                <c:pt idx="56" formatCode="0.000%">
                  <c:v>3.4788467328263906E-3</c:v>
                </c:pt>
                <c:pt idx="57" formatCode="0.000%">
                  <c:v>-1.9787755006819285E-3</c:v>
                </c:pt>
                <c:pt idx="58" formatCode="0.000%">
                  <c:v>-3.8157368658500168E-3</c:v>
                </c:pt>
                <c:pt idx="59" formatCode="0.000%">
                  <c:v>-5.535848738185134E-3</c:v>
                </c:pt>
                <c:pt idx="60" formatCode="0.000%">
                  <c:v>-9.0947822357476671E-3</c:v>
                </c:pt>
                <c:pt idx="61" formatCode="0.000%">
                  <c:v>-8.9886081669499074E-3</c:v>
                </c:pt>
                <c:pt idx="62" formatCode="0.000%">
                  <c:v>-7.828592491955888E-3</c:v>
                </c:pt>
                <c:pt idx="63" formatCode="0.000%">
                  <c:v>8.5656361532249203E-3</c:v>
                </c:pt>
                <c:pt idx="64" formatCode="0.000%">
                  <c:v>1.364667062825653E-2</c:v>
                </c:pt>
                <c:pt idx="65" formatCode="0.000%">
                  <c:v>1.5743325176815759E-2</c:v>
                </c:pt>
                <c:pt idx="66" formatCode="0.000%">
                  <c:v>1.1563232066247986E-2</c:v>
                </c:pt>
                <c:pt idx="67" formatCode="0.000%">
                  <c:v>7.3460639543236894E-3</c:v>
                </c:pt>
                <c:pt idx="68" formatCode="0.000%">
                  <c:v>-8.5250631159983215E-3</c:v>
                </c:pt>
                <c:pt idx="69" formatCode="0.000%">
                  <c:v>-7.1264132773314337E-3</c:v>
                </c:pt>
                <c:pt idx="70" formatCode="0.000%">
                  <c:v>8.4759675715093685E-3</c:v>
                </c:pt>
                <c:pt idx="71" formatCode="0.000%">
                  <c:v>1.2524147535886154E-2</c:v>
                </c:pt>
                <c:pt idx="72" formatCode="0.000%">
                  <c:v>2.7548754848609747E-3</c:v>
                </c:pt>
                <c:pt idx="73" formatCode="0.000%">
                  <c:v>-2.0990890588494793E-3</c:v>
                </c:pt>
                <c:pt idx="74" formatCode="0.000%">
                  <c:v>1.6455082847643965E-4</c:v>
                </c:pt>
                <c:pt idx="75" formatCode="0.000%">
                  <c:v>2.9243367067732784E-2</c:v>
                </c:pt>
                <c:pt idx="76" formatCode="0.000%">
                  <c:v>5.6247332102274505E-2</c:v>
                </c:pt>
                <c:pt idx="77" formatCode="0.000%">
                  <c:v>8.4584952426831617E-2</c:v>
                </c:pt>
                <c:pt idx="78" formatCode="0.000%">
                  <c:v>6.444913905966132E-2</c:v>
                </c:pt>
                <c:pt idx="79" formatCode="0.000%">
                  <c:v>2.8347671961579834E-2</c:v>
                </c:pt>
                <c:pt idx="80" formatCode="0.000%">
                  <c:v>1.19889158923705E-2</c:v>
                </c:pt>
                <c:pt idx="81" formatCode="0.000%">
                  <c:v>2.8451377749060924E-2</c:v>
                </c:pt>
                <c:pt idx="82" formatCode="0.000%">
                  <c:v>5.8337261998102186E-2</c:v>
                </c:pt>
                <c:pt idx="83" formatCode="0.000%">
                  <c:v>8.0329235053127057E-2</c:v>
                </c:pt>
                <c:pt idx="84" formatCode="0.000%">
                  <c:v>0.13148623082008015</c:v>
                </c:pt>
                <c:pt idx="85" formatCode="0.000%">
                  <c:v>0.1970044900304142</c:v>
                </c:pt>
                <c:pt idx="86" formatCode="0.000%">
                  <c:v>0.17255714319604465</c:v>
                </c:pt>
                <c:pt idx="87" formatCode="0.000%">
                  <c:v>0.16579181540969223</c:v>
                </c:pt>
                <c:pt idx="88" formatCode="0.000%">
                  <c:v>0.22829545117312477</c:v>
                </c:pt>
                <c:pt idx="89" formatCode="0.000%">
                  <c:v>0.23027143844731945</c:v>
                </c:pt>
                <c:pt idx="90" formatCode="0.000%">
                  <c:v>0.30407380816619245</c:v>
                </c:pt>
                <c:pt idx="91" formatCode="0.000%">
                  <c:v>0.20988542752470885</c:v>
                </c:pt>
                <c:pt idx="92" formatCode="0.000%">
                  <c:v>0.15886669971837364</c:v>
                </c:pt>
                <c:pt idx="93" formatCode="0.000%">
                  <c:v>8.4245841289323664E-2</c:v>
                </c:pt>
                <c:pt idx="94" formatCode="0.000%">
                  <c:v>5.3643797036365015E-2</c:v>
                </c:pt>
                <c:pt idx="95" formatCode="0.000%">
                  <c:v>-2.6114978622310048E-2</c:v>
                </c:pt>
                <c:pt idx="96" formatCode="0.000%">
                  <c:v>-0.12005725354914887</c:v>
                </c:pt>
                <c:pt idx="97" formatCode="0.000%">
                  <c:v>-0.15047401385796633</c:v>
                </c:pt>
                <c:pt idx="98" formatCode="0.000%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C-425A-B27D-2348BD8D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509168"/>
        <c:axId val="1783502768"/>
      </c:lineChart>
      <c:catAx>
        <c:axId val="178050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02768"/>
        <c:crosses val="autoZero"/>
        <c:auto val="1"/>
        <c:lblAlgn val="ctr"/>
        <c:lblOffset val="100"/>
        <c:noMultiLvlLbl val="0"/>
      </c:catAx>
      <c:valAx>
        <c:axId val="1783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0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PAM_d!$AV$30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PAM_d!$AV$31:$AV$129</c:f>
              <c:numCache>
                <c:formatCode>General</c:formatCode>
                <c:ptCount val="99"/>
                <c:pt idx="2" formatCode="0.000%">
                  <c:v>-2.9268300003382208E-3</c:v>
                </c:pt>
                <c:pt idx="3" formatCode="0.000%">
                  <c:v>-2.3338756400752558E-3</c:v>
                </c:pt>
                <c:pt idx="4" formatCode="0.000%">
                  <c:v>-2.2157431521785398E-4</c:v>
                </c:pt>
                <c:pt idx="5" formatCode="0.000%">
                  <c:v>1.6143500702472391E-3</c:v>
                </c:pt>
                <c:pt idx="6" formatCode="0.000%">
                  <c:v>1.8252983719535543E-3</c:v>
                </c:pt>
                <c:pt idx="7" formatCode="0.000%">
                  <c:v>-1.1245417905159094E-4</c:v>
                </c:pt>
                <c:pt idx="8" formatCode="0.000%">
                  <c:v>-5.5494261150765833E-3</c:v>
                </c:pt>
                <c:pt idx="9" formatCode="0.000%">
                  <c:v>-3.3203457504522582E-3</c:v>
                </c:pt>
                <c:pt idx="10" formatCode="0.000%">
                  <c:v>-3.6594701945356078E-3</c:v>
                </c:pt>
                <c:pt idx="11" formatCode="0.000%">
                  <c:v>-3.2511216298800605E-3</c:v>
                </c:pt>
                <c:pt idx="12" formatCode="0.000%">
                  <c:v>-4.9481186451667547E-3</c:v>
                </c:pt>
                <c:pt idx="13" formatCode="0.000%">
                  <c:v>-1.0705162291936743E-2</c:v>
                </c:pt>
                <c:pt idx="14" formatCode="0.000%">
                  <c:v>-1.0991399467124463E-2</c:v>
                </c:pt>
                <c:pt idx="15" formatCode="0.000%">
                  <c:v>-1.3976255839871943E-2</c:v>
                </c:pt>
                <c:pt idx="16" formatCode="0.000%">
                  <c:v>-1.3322064424889035E-2</c:v>
                </c:pt>
                <c:pt idx="17" formatCode="0.000%">
                  <c:v>-1.6167531965673776E-2</c:v>
                </c:pt>
                <c:pt idx="18" formatCode="0.000%">
                  <c:v>-1.4676123847390254E-2</c:v>
                </c:pt>
                <c:pt idx="19" formatCode="0.000%">
                  <c:v>-1.0344671876751477E-2</c:v>
                </c:pt>
                <c:pt idx="20" formatCode="0.000%">
                  <c:v>-1.2393617323328332E-2</c:v>
                </c:pt>
                <c:pt idx="21" formatCode="0.000%">
                  <c:v>-1.2483717814707029E-2</c:v>
                </c:pt>
                <c:pt idx="22" formatCode="0.000%">
                  <c:v>-1.6120158997117828E-2</c:v>
                </c:pt>
                <c:pt idx="23" formatCode="0.000%">
                  <c:v>-1.6178907377252028E-2</c:v>
                </c:pt>
                <c:pt idx="24" formatCode="0.000%">
                  <c:v>-1.5413071288314484E-2</c:v>
                </c:pt>
                <c:pt idx="25" formatCode="0.000%">
                  <c:v>-1.972037910258484E-2</c:v>
                </c:pt>
                <c:pt idx="26" formatCode="0.000%">
                  <c:v>-2.0511734498307677E-2</c:v>
                </c:pt>
                <c:pt idx="27" formatCode="0.000%">
                  <c:v>-6.9487961242709062E-3</c:v>
                </c:pt>
                <c:pt idx="28" formatCode="0.000%">
                  <c:v>2.2283181325590817E-3</c:v>
                </c:pt>
                <c:pt idx="29" formatCode="0.000%">
                  <c:v>-3.9706484056365454E-3</c:v>
                </c:pt>
                <c:pt idx="30" formatCode="0.000%">
                  <c:v>-1.0692879253849874E-2</c:v>
                </c:pt>
                <c:pt idx="31" formatCode="0.000%">
                  <c:v>-1.3911951414719237E-2</c:v>
                </c:pt>
                <c:pt idx="32" formatCode="0.000%">
                  <c:v>-1.9149760444831188E-2</c:v>
                </c:pt>
                <c:pt idx="33" formatCode="0.000%">
                  <c:v>-1.9841190236141504E-2</c:v>
                </c:pt>
                <c:pt idx="34" formatCode="0.000%">
                  <c:v>-2.5710650366882692E-2</c:v>
                </c:pt>
                <c:pt idx="35" formatCode="0.000%">
                  <c:v>-3.8370190907401458E-2</c:v>
                </c:pt>
                <c:pt idx="36" formatCode="0.000%">
                  <c:v>-3.3513834918544649E-2</c:v>
                </c:pt>
                <c:pt idx="37" formatCode="0.000%">
                  <c:v>-4.2339271515653643E-2</c:v>
                </c:pt>
                <c:pt idx="38" formatCode="0.000%">
                  <c:v>-1.7426874395416014E-2</c:v>
                </c:pt>
                <c:pt idx="39" formatCode="0.000%">
                  <c:v>-1.5086876026961793E-2</c:v>
                </c:pt>
                <c:pt idx="40" formatCode="0.000%">
                  <c:v>-4.4067920060220089E-4</c:v>
                </c:pt>
                <c:pt idx="41" formatCode="0.000%">
                  <c:v>1.3391290516032939E-2</c:v>
                </c:pt>
                <c:pt idx="42" formatCode="0.000%">
                  <c:v>1.0474716745899393E-2</c:v>
                </c:pt>
                <c:pt idx="43" formatCode="0.000%">
                  <c:v>-3.7699237713257894E-3</c:v>
                </c:pt>
                <c:pt idx="44" formatCode="0.000%">
                  <c:v>-1.301921476222434E-2</c:v>
                </c:pt>
                <c:pt idx="45" formatCode="0.000%">
                  <c:v>-8.7903737445005348E-3</c:v>
                </c:pt>
                <c:pt idx="46" formatCode="0.000%">
                  <c:v>-7.7780778021612207E-3</c:v>
                </c:pt>
                <c:pt idx="47" formatCode="0.000%">
                  <c:v>2.2542153979676627E-4</c:v>
                </c:pt>
                <c:pt idx="48" formatCode="0.000%">
                  <c:v>4.7308112018473736E-5</c:v>
                </c:pt>
                <c:pt idx="49" formatCode="0.000%">
                  <c:v>7.6605491175381069E-3</c:v>
                </c:pt>
                <c:pt idx="50" formatCode="0.000%">
                  <c:v>2.2073634852890933E-2</c:v>
                </c:pt>
                <c:pt idx="51" formatCode="0.000%">
                  <c:v>1.795773041230575E-2</c:v>
                </c:pt>
                <c:pt idx="52" formatCode="0.000%">
                  <c:v>2.2452447591569502E-2</c:v>
                </c:pt>
                <c:pt idx="53" formatCode="0.000%">
                  <c:v>2.3158643774534582E-2</c:v>
                </c:pt>
                <c:pt idx="54" formatCode="0.000%">
                  <c:v>1.5782756996664205E-2</c:v>
                </c:pt>
                <c:pt idx="55" formatCode="0.000%">
                  <c:v>1.2874073298251965E-2</c:v>
                </c:pt>
                <c:pt idx="56" formatCode="0.000%">
                  <c:v>1.2613707527887819E-2</c:v>
                </c:pt>
                <c:pt idx="57" formatCode="0.000%">
                  <c:v>-1.3089175750502946E-2</c:v>
                </c:pt>
                <c:pt idx="58" formatCode="0.000%">
                  <c:v>-2.1020198303888904E-2</c:v>
                </c:pt>
                <c:pt idx="59" formatCode="0.000%">
                  <c:v>-2.1266297884396934E-2</c:v>
                </c:pt>
                <c:pt idx="60" formatCode="0.000%">
                  <c:v>-2.5459159650504937E-2</c:v>
                </c:pt>
                <c:pt idx="61" formatCode="0.000%">
                  <c:v>-1.5097032904316521E-3</c:v>
                </c:pt>
                <c:pt idx="62" formatCode="0.000%">
                  <c:v>1.7062903818945152E-2</c:v>
                </c:pt>
                <c:pt idx="63" formatCode="0.000%">
                  <c:v>5.4226059820184247E-2</c:v>
                </c:pt>
                <c:pt idx="64" formatCode="0.000%">
                  <c:v>0.10380282187906076</c:v>
                </c:pt>
                <c:pt idx="65" formatCode="0.000%">
                  <c:v>0.10350816512487881</c:v>
                </c:pt>
                <c:pt idx="66" formatCode="0.000%">
                  <c:v>7.8295354392631467E-2</c:v>
                </c:pt>
                <c:pt idx="67" formatCode="0.000%">
                  <c:v>5.6749822409342343E-2</c:v>
                </c:pt>
                <c:pt idx="68" formatCode="0.000%">
                  <c:v>1.1881138140125813E-2</c:v>
                </c:pt>
                <c:pt idx="69" formatCode="0.000%">
                  <c:v>3.7067894526510159E-2</c:v>
                </c:pt>
                <c:pt idx="70" formatCode="0.000%">
                  <c:v>7.6952038640005327E-2</c:v>
                </c:pt>
                <c:pt idx="71" formatCode="0.000%">
                  <c:v>7.0512894085416278E-2</c:v>
                </c:pt>
                <c:pt idx="72" formatCode="0.000%">
                  <c:v>4.540144853249295E-2</c:v>
                </c:pt>
                <c:pt idx="73" formatCode="0.000%">
                  <c:v>1.2387111619093005E-2</c:v>
                </c:pt>
                <c:pt idx="74" formatCode="0.000%">
                  <c:v>3.9934876740627345E-2</c:v>
                </c:pt>
                <c:pt idx="75" formatCode="0.000%">
                  <c:v>0.14937588110648292</c:v>
                </c:pt>
                <c:pt idx="76" formatCode="0.000%">
                  <c:v>0.27552816970175442</c:v>
                </c:pt>
                <c:pt idx="77" formatCode="0.000%">
                  <c:v>0.40493816111514747</c:v>
                </c:pt>
                <c:pt idx="78" formatCode="0.000%">
                  <c:v>0.29786227592335734</c:v>
                </c:pt>
                <c:pt idx="79" formatCode="0.000%">
                  <c:v>0.1801360178681044</c:v>
                </c:pt>
                <c:pt idx="80" formatCode="0.000%">
                  <c:v>9.6372682588945935E-2</c:v>
                </c:pt>
                <c:pt idx="81" formatCode="0.000%">
                  <c:v>0.24861704073358837</c:v>
                </c:pt>
                <c:pt idx="82" formatCode="0.000%">
                  <c:v>0.44405928755728397</c:v>
                </c:pt>
                <c:pt idx="83" formatCode="0.000%">
                  <c:v>0.42815865124264363</c:v>
                </c:pt>
                <c:pt idx="84" formatCode="0.000%">
                  <c:v>0.65937956845586143</c:v>
                </c:pt>
                <c:pt idx="85" formatCode="0.000%">
                  <c:v>0.8992896241544841</c:v>
                </c:pt>
                <c:pt idx="86" formatCode="0.000%">
                  <c:v>0.83276472117486122</c:v>
                </c:pt>
                <c:pt idx="87" formatCode="0.000%">
                  <c:v>0.81714678464241786</c:v>
                </c:pt>
                <c:pt idx="88" formatCode="0.000%">
                  <c:v>0.82321580057563182</c:v>
                </c:pt>
                <c:pt idx="89" formatCode="0.000%">
                  <c:v>0.65459676108732623</c:v>
                </c:pt>
                <c:pt idx="90" formatCode="0.000%">
                  <c:v>0.92721956340042766</c:v>
                </c:pt>
                <c:pt idx="91" formatCode="0.000%">
                  <c:v>0.835661371545946</c:v>
                </c:pt>
                <c:pt idx="92" formatCode="0.000%">
                  <c:v>0.58637503453032025</c:v>
                </c:pt>
                <c:pt idx="93" formatCode="0.000%">
                  <c:v>0.52651514557786072</c:v>
                </c:pt>
                <c:pt idx="94" formatCode="0.000%">
                  <c:v>0.46610206717922154</c:v>
                </c:pt>
                <c:pt idx="95" formatCode="0.000%">
                  <c:v>0.30300471054538036</c:v>
                </c:pt>
                <c:pt idx="96" formatCode="0.000%">
                  <c:v>-2.6353577710082732E-2</c:v>
                </c:pt>
                <c:pt idx="97" formatCode="0.000%">
                  <c:v>-5.6146230261688856E-2</c:v>
                </c:pt>
                <c:pt idx="98" formatCode="0.000%">
                  <c:v>-0.1573003427776456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9-4115-9707-26F6D899FC42}"/>
            </c:ext>
          </c:extLst>
        </c:ser>
        <c:ser>
          <c:idx val="1"/>
          <c:order val="1"/>
          <c:tx>
            <c:strRef>
              <c:f>PAM_d!$AW$30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PAM_d!$AW$31:$AW$129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8.5657777723247008E-4</c:v>
                </c:pt>
                <c:pt idx="53" formatCode="0.000%">
                  <c:v>8.4993357398976954E-4</c:v>
                </c:pt>
                <c:pt idx="54" formatCode="0.000%">
                  <c:v>-1.0367313558541369E-3</c:v>
                </c:pt>
                <c:pt idx="55" formatCode="0.000%">
                  <c:v>-1.8761254734656063E-3</c:v>
                </c:pt>
                <c:pt idx="56" formatCode="0.000%">
                  <c:v>-2.0778895854018931E-3</c:v>
                </c:pt>
                <c:pt idx="57" formatCode="0.000%">
                  <c:v>-8.2537955419157427E-3</c:v>
                </c:pt>
                <c:pt idx="58" formatCode="0.000%">
                  <c:v>-1.0300638382645166E-2</c:v>
                </c:pt>
                <c:pt idx="59" formatCode="0.000%">
                  <c:v>-1.0540185868144869E-2</c:v>
                </c:pt>
                <c:pt idx="60" formatCode="0.000%">
                  <c:v>-1.1683455435086421E-2</c:v>
                </c:pt>
                <c:pt idx="61" formatCode="0.000%">
                  <c:v>-6.2399705412456985E-3</c:v>
                </c:pt>
                <c:pt idx="62" formatCode="0.000%">
                  <c:v>-2.0873237183260951E-3</c:v>
                </c:pt>
                <c:pt idx="63" formatCode="0.000%">
                  <c:v>6.3905672512201139E-3</c:v>
                </c:pt>
                <c:pt idx="64" formatCode="0.000%">
                  <c:v>1.7661516103697261E-2</c:v>
                </c:pt>
                <c:pt idx="65" formatCode="0.000%">
                  <c:v>1.7193513430806551E-2</c:v>
                </c:pt>
                <c:pt idx="66" formatCode="0.000%">
                  <c:v>1.0869221738548651E-2</c:v>
                </c:pt>
                <c:pt idx="67" formatCode="0.000%">
                  <c:v>5.3985281635464677E-3</c:v>
                </c:pt>
                <c:pt idx="68" formatCode="0.000%">
                  <c:v>-5.7909024857520919E-3</c:v>
                </c:pt>
                <c:pt idx="69" formatCode="0.000%">
                  <c:v>-4.4939531517806941E-4</c:v>
                </c:pt>
                <c:pt idx="70" formatCode="0.000%">
                  <c:v>8.3752781414094812E-3</c:v>
                </c:pt>
                <c:pt idx="71" formatCode="0.000%">
                  <c:v>6.2594123907451227E-3</c:v>
                </c:pt>
                <c:pt idx="72" formatCode="0.000%">
                  <c:v>-1.7189035492348737E-4</c:v>
                </c:pt>
                <c:pt idx="73" formatCode="0.000%">
                  <c:v>-8.5097485839682463E-3</c:v>
                </c:pt>
                <c:pt idx="74" formatCode="0.000%">
                  <c:v>-2.7142232028314339E-3</c:v>
                </c:pt>
                <c:pt idx="75" formatCode="0.000%">
                  <c:v>2.2316711430795166E-2</c:v>
                </c:pt>
                <c:pt idx="76" formatCode="0.000%">
                  <c:v>5.106152518811502E-2</c:v>
                </c:pt>
                <c:pt idx="77" formatCode="0.000%">
                  <c:v>8.0378925015618385E-2</c:v>
                </c:pt>
                <c:pt idx="78" formatCode="0.000%">
                  <c:v>5.3974234170139912E-2</c:v>
                </c:pt>
                <c:pt idx="79" formatCode="0.000%">
                  <c:v>2.5261680148639165E-2</c:v>
                </c:pt>
                <c:pt idx="80" formatCode="0.000%">
                  <c:v>4.3981681673663786E-3</c:v>
                </c:pt>
                <c:pt idx="81" formatCode="0.000%">
                  <c:v>3.804773321381294E-2</c:v>
                </c:pt>
                <c:pt idx="82" formatCode="0.000%">
                  <c:v>8.1420676918457779E-2</c:v>
                </c:pt>
                <c:pt idx="83" formatCode="0.000%">
                  <c:v>7.5730635423822079E-2</c:v>
                </c:pt>
                <c:pt idx="84" formatCode="0.000%">
                  <c:v>0.12695947996081625</c:v>
                </c:pt>
                <c:pt idx="85" formatCode="0.000%">
                  <c:v>0.1761987212241678</c:v>
                </c:pt>
                <c:pt idx="86" formatCode="0.000%">
                  <c:v>0.15285093863599819</c:v>
                </c:pt>
                <c:pt idx="87" formatCode="0.000%">
                  <c:v>0.14401604007594138</c:v>
                </c:pt>
                <c:pt idx="88" formatCode="0.000%">
                  <c:v>0.14007209218515726</c:v>
                </c:pt>
                <c:pt idx="89" formatCode="0.000%">
                  <c:v>9.5654352070852156E-2</c:v>
                </c:pt>
                <c:pt idx="90" formatCode="0.000%">
                  <c:v>0.1575589486387301</c:v>
                </c:pt>
                <c:pt idx="91" formatCode="0.000%">
                  <c:v>0.13310303730955475</c:v>
                </c:pt>
                <c:pt idx="92" formatCode="0.000%">
                  <c:v>7.1807091667718481E-2</c:v>
                </c:pt>
                <c:pt idx="93" formatCode="0.000%">
                  <c:v>5.510138409791665E-2</c:v>
                </c:pt>
                <c:pt idx="94" formatCode="0.000%">
                  <c:v>3.8663743008516605E-2</c:v>
                </c:pt>
                <c:pt idx="95" formatCode="0.000%">
                  <c:v>-1.6127717667338004E-3</c:v>
                </c:pt>
                <c:pt idx="96" formatCode="0.000%">
                  <c:v>-8.0948200161753192E-2</c:v>
                </c:pt>
                <c:pt idx="97" formatCode="0.000%">
                  <c:v>-8.9836764754949172E-2</c:v>
                </c:pt>
                <c:pt idx="98" formatCode="0.000%">
                  <c:v>-0.11548730400797069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9-4115-9707-26F6D89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068512"/>
        <c:axId val="416894880"/>
      </c:lineChart>
      <c:catAx>
        <c:axId val="118006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4880"/>
        <c:crosses val="autoZero"/>
        <c:auto val="1"/>
        <c:lblAlgn val="ctr"/>
        <c:lblOffset val="100"/>
        <c:noMultiLvlLbl val="0"/>
      </c:catAx>
      <c:valAx>
        <c:axId val="416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00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NOA_d!$AV$31:$AV$129</c:f>
              <c:numCache>
                <c:formatCode>General</c:formatCode>
                <c:ptCount val="99"/>
                <c:pt idx="2" formatCode="0.000%">
                  <c:v>-2.9705680918414856E-3</c:v>
                </c:pt>
                <c:pt idx="3" formatCode="0.000%">
                  <c:v>2.6091757686108608E-4</c:v>
                </c:pt>
                <c:pt idx="4" formatCode="0.000%">
                  <c:v>-3.5635687109154546E-3</c:v>
                </c:pt>
                <c:pt idx="5" formatCode="0.000%">
                  <c:v>-2.6512817354689133E-3</c:v>
                </c:pt>
                <c:pt idx="6" formatCode="0.000%">
                  <c:v>-4.6371987329132391E-3</c:v>
                </c:pt>
                <c:pt idx="7" formatCode="0.000%">
                  <c:v>-5.153309937667494E-3</c:v>
                </c:pt>
                <c:pt idx="8" formatCode="0.000%">
                  <c:v>-9.568333197269796E-3</c:v>
                </c:pt>
                <c:pt idx="9" formatCode="0.000%">
                  <c:v>-1.0102649438627154E-2</c:v>
                </c:pt>
                <c:pt idx="10" formatCode="0.000%">
                  <c:v>-5.6492819133260319E-3</c:v>
                </c:pt>
                <c:pt idx="11" formatCode="0.000%">
                  <c:v>-3.8978515949046333E-3</c:v>
                </c:pt>
                <c:pt idx="12" formatCode="0.000%">
                  <c:v>-5.9993903051058783E-3</c:v>
                </c:pt>
                <c:pt idx="13" formatCode="0.000%">
                  <c:v>-1.1450275870133142E-2</c:v>
                </c:pt>
                <c:pt idx="14" formatCode="0.000%">
                  <c:v>-1.4093430063316648E-2</c:v>
                </c:pt>
                <c:pt idx="15" formatCode="0.000%">
                  <c:v>-1.7046610201144174E-2</c:v>
                </c:pt>
                <c:pt idx="16" formatCode="0.000%">
                  <c:v>-2.0700542983400183E-2</c:v>
                </c:pt>
                <c:pt idx="17" formatCode="0.000%">
                  <c:v>-2.7315845504122249E-2</c:v>
                </c:pt>
                <c:pt idx="18" formatCode="0.000%">
                  <c:v>-2.4093591422531535E-2</c:v>
                </c:pt>
                <c:pt idx="19" formatCode="0.000%">
                  <c:v>-1.6285148381682379E-2</c:v>
                </c:pt>
                <c:pt idx="20" formatCode="0.000%">
                  <c:v>-1.5427173789401172E-2</c:v>
                </c:pt>
                <c:pt idx="21" formatCode="0.000%">
                  <c:v>-9.5888715030783001E-3</c:v>
                </c:pt>
                <c:pt idx="22" formatCode="0.000%">
                  <c:v>-1.2448114216465189E-2</c:v>
                </c:pt>
                <c:pt idx="23" formatCode="0.000%">
                  <c:v>-1.3046317636039362E-2</c:v>
                </c:pt>
                <c:pt idx="24" formatCode="0.000%">
                  <c:v>-1.672111656325348E-2</c:v>
                </c:pt>
                <c:pt idx="25" formatCode="0.000%">
                  <c:v>-1.995042347312781E-2</c:v>
                </c:pt>
                <c:pt idx="26" formatCode="0.000%">
                  <c:v>-1.9642072167808999E-2</c:v>
                </c:pt>
                <c:pt idx="27" formatCode="0.000%">
                  <c:v>1.8275758573313983E-3</c:v>
                </c:pt>
                <c:pt idx="28" formatCode="0.000%">
                  <c:v>1.0328926890990076E-2</c:v>
                </c:pt>
                <c:pt idx="29" formatCode="0.000%">
                  <c:v>-3.9684854565713579E-4</c:v>
                </c:pt>
                <c:pt idx="30" formatCode="0.000%">
                  <c:v>-1.3562076299478587E-2</c:v>
                </c:pt>
                <c:pt idx="31" formatCode="0.000%">
                  <c:v>-1.7919653395540802E-2</c:v>
                </c:pt>
                <c:pt idx="32" formatCode="0.000%">
                  <c:v>-2.6764198609477763E-2</c:v>
                </c:pt>
                <c:pt idx="33" formatCode="0.000%">
                  <c:v>-2.0167479008761369E-2</c:v>
                </c:pt>
                <c:pt idx="34" formatCode="0.000%">
                  <c:v>-2.1062823154367916E-2</c:v>
                </c:pt>
                <c:pt idx="35" formatCode="0.000%">
                  <c:v>-3.8155383021122091E-2</c:v>
                </c:pt>
                <c:pt idx="36" formatCode="0.000%">
                  <c:v>-3.8092381421270805E-2</c:v>
                </c:pt>
                <c:pt idx="37" formatCode="0.000%">
                  <c:v>-4.5857633437119016E-2</c:v>
                </c:pt>
                <c:pt idx="38" formatCode="0.000%">
                  <c:v>-1.7294060869796901E-2</c:v>
                </c:pt>
                <c:pt idx="39" formatCode="0.000%">
                  <c:v>3.5828625258669256E-3</c:v>
                </c:pt>
                <c:pt idx="40" formatCode="0.000%">
                  <c:v>2.3533882331149059E-2</c:v>
                </c:pt>
                <c:pt idx="41" formatCode="0.000%">
                  <c:v>5.0128822365043568E-2</c:v>
                </c:pt>
                <c:pt idx="42" formatCode="0.000%">
                  <c:v>4.1944955685444096E-2</c:v>
                </c:pt>
                <c:pt idx="43" formatCode="0.000%">
                  <c:v>3.4259499099968949E-2</c:v>
                </c:pt>
                <c:pt idx="44" formatCode="0.000%">
                  <c:v>1.4975626967283162E-2</c:v>
                </c:pt>
                <c:pt idx="45" formatCode="0.000%">
                  <c:v>1.798502872175467E-2</c:v>
                </c:pt>
                <c:pt idx="46" formatCode="0.000%">
                  <c:v>3.0358841509137147E-2</c:v>
                </c:pt>
                <c:pt idx="47" formatCode="0.000%">
                  <c:v>5.4280737298281867E-2</c:v>
                </c:pt>
                <c:pt idx="48" formatCode="0.000%">
                  <c:v>3.9133633572292492E-2</c:v>
                </c:pt>
                <c:pt idx="49" formatCode="0.000%">
                  <c:v>7.397851497742769E-2</c:v>
                </c:pt>
                <c:pt idx="50" formatCode="0.000%">
                  <c:v>7.8237165438066469E-2</c:v>
                </c:pt>
                <c:pt idx="51" formatCode="0.000%">
                  <c:v>8.531479665845243E-2</c:v>
                </c:pt>
                <c:pt idx="52" formatCode="0.000%">
                  <c:v>7.4991575909021613E-2</c:v>
                </c:pt>
                <c:pt idx="53" formatCode="0.000%">
                  <c:v>7.8987761732397743E-2</c:v>
                </c:pt>
                <c:pt idx="54" formatCode="0.000%">
                  <c:v>7.6250493901090621E-2</c:v>
                </c:pt>
                <c:pt idx="55" formatCode="0.000%">
                  <c:v>8.0931362441913457E-2</c:v>
                </c:pt>
                <c:pt idx="56" formatCode="0.000%">
                  <c:v>7.9994079659151396E-2</c:v>
                </c:pt>
                <c:pt idx="57" formatCode="0.000%">
                  <c:v>5.9959790712938776E-2</c:v>
                </c:pt>
                <c:pt idx="58" formatCode="0.000%">
                  <c:v>5.5349119021286697E-2</c:v>
                </c:pt>
                <c:pt idx="59" formatCode="0.000%">
                  <c:v>6.8740675939673146E-2</c:v>
                </c:pt>
                <c:pt idx="60" formatCode="0.000%">
                  <c:v>6.9038927627223856E-2</c:v>
                </c:pt>
                <c:pt idx="61" formatCode="0.000%">
                  <c:v>9.1974651683511155E-2</c:v>
                </c:pt>
                <c:pt idx="62" formatCode="0.000%">
                  <c:v>0.12275352845854393</c:v>
                </c:pt>
                <c:pt idx="63" formatCode="0.000%">
                  <c:v>0.15591859651214346</c:v>
                </c:pt>
                <c:pt idx="64" formatCode="0.000%">
                  <c:v>0.22369504148442054</c:v>
                </c:pt>
                <c:pt idx="65" formatCode="0.000%">
                  <c:v>0.25393572970087952</c:v>
                </c:pt>
                <c:pt idx="66" formatCode="0.000%">
                  <c:v>0.23800234974365253</c:v>
                </c:pt>
                <c:pt idx="67" formatCode="0.000%">
                  <c:v>0.21618665250488789</c:v>
                </c:pt>
                <c:pt idx="68" formatCode="0.000%">
                  <c:v>0.1928795252392117</c:v>
                </c:pt>
                <c:pt idx="69" formatCode="0.000%">
                  <c:v>0.21168399541915583</c:v>
                </c:pt>
                <c:pt idx="70" formatCode="0.000%">
                  <c:v>0.21607708334749987</c:v>
                </c:pt>
                <c:pt idx="71" formatCode="0.000%">
                  <c:v>0.21339568910251394</c:v>
                </c:pt>
                <c:pt idx="72" formatCode="0.000%">
                  <c:v>0.19607724332022691</c:v>
                </c:pt>
                <c:pt idx="73" formatCode="0.000%">
                  <c:v>0.12567943972820927</c:v>
                </c:pt>
                <c:pt idx="74" formatCode="0.000%">
                  <c:v>0.19602732578485949</c:v>
                </c:pt>
                <c:pt idx="75" formatCode="0.000%">
                  <c:v>0.37053974370087772</c:v>
                </c:pt>
                <c:pt idx="76" formatCode="0.000%">
                  <c:v>0.44108809665154247</c:v>
                </c:pt>
                <c:pt idx="77" formatCode="0.000%">
                  <c:v>0.54104324185958852</c:v>
                </c:pt>
                <c:pt idx="78" formatCode="0.000%">
                  <c:v>0.57344350610304318</c:v>
                </c:pt>
                <c:pt idx="79" formatCode="0.000%">
                  <c:v>0.50938499158511519</c:v>
                </c:pt>
                <c:pt idx="80" formatCode="0.000%">
                  <c:v>0.44070953690960124</c:v>
                </c:pt>
                <c:pt idx="81" formatCode="0.000%">
                  <c:v>0.77428213439795002</c:v>
                </c:pt>
                <c:pt idx="82" formatCode="0.000%">
                  <c:v>0.99131428071569161</c:v>
                </c:pt>
                <c:pt idx="83" formatCode="0.000%">
                  <c:v>0.99800705936631928</c:v>
                </c:pt>
                <c:pt idx="84" formatCode="0.000%">
                  <c:v>1.2446035710291419</c:v>
                </c:pt>
                <c:pt idx="85" formatCode="0.000%">
                  <c:v>1.7911813414535231</c:v>
                </c:pt>
                <c:pt idx="86" formatCode="0.000%">
                  <c:v>1.9314914315061316</c:v>
                </c:pt>
                <c:pt idx="87" formatCode="0.000%">
                  <c:v>1.5959917370265515</c:v>
                </c:pt>
                <c:pt idx="88" formatCode="0.000%">
                  <c:v>1.5655105628737331</c:v>
                </c:pt>
                <c:pt idx="89" formatCode="0.000%">
                  <c:v>1.5768077039920882</c:v>
                </c:pt>
                <c:pt idx="90" formatCode="0.000%">
                  <c:v>1.7738019032074206</c:v>
                </c:pt>
                <c:pt idx="91" formatCode="0.000%">
                  <c:v>1.4544179606469925</c:v>
                </c:pt>
                <c:pt idx="92" formatCode="0.000%">
                  <c:v>0.95584433037552685</c:v>
                </c:pt>
                <c:pt idx="93" formatCode="0.000%">
                  <c:v>0.94571244008407973</c:v>
                </c:pt>
                <c:pt idx="94" formatCode="0.000%">
                  <c:v>0.6788329491810714</c:v>
                </c:pt>
                <c:pt idx="95" formatCode="0.000%">
                  <c:v>0.17926976426940655</c:v>
                </c:pt>
                <c:pt idx="96" formatCode="0.000%">
                  <c:v>-0.42780306657999745</c:v>
                </c:pt>
                <c:pt idx="97" formatCode="0.000%">
                  <c:v>-0.44908017573573034</c:v>
                </c:pt>
                <c:pt idx="98" formatCode="0.000%">
                  <c:v>-0.67611305397252863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4-489D-92F4-CCB555880C0D}"/>
            </c:ext>
          </c:extLst>
        </c:ser>
        <c:ser>
          <c:idx val="1"/>
          <c:order val="1"/>
          <c:tx>
            <c:strRef>
              <c:f>NOA_d!$AW$30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-3.2303154482595797E-3</c:v>
                </c:pt>
                <c:pt idx="53" formatCode="0.000%">
                  <c:v>-3.1264106750636955E-3</c:v>
                </c:pt>
                <c:pt idx="54" formatCode="0.000%">
                  <c:v>-4.4617877046237986E-3</c:v>
                </c:pt>
                <c:pt idx="55" formatCode="0.000%">
                  <c:v>-4.0962237084887221E-3</c:v>
                </c:pt>
                <c:pt idx="56" formatCode="0.000%">
                  <c:v>-4.9455203679054094E-3</c:v>
                </c:pt>
                <c:pt idx="57" formatCode="0.000%">
                  <c:v>-1.0189291994446181E-2</c:v>
                </c:pt>
                <c:pt idx="58" formatCode="0.000%">
                  <c:v>-1.2063004022079049E-2</c:v>
                </c:pt>
                <c:pt idx="59" formatCode="0.000%">
                  <c:v>-9.7419701249334967E-3</c:v>
                </c:pt>
                <c:pt idx="60" formatCode="0.000%">
                  <c:v>-1.0357838466600544E-2</c:v>
                </c:pt>
                <c:pt idx="61" formatCode="0.000%">
                  <c:v>-6.0769994299614272E-3</c:v>
                </c:pt>
                <c:pt idx="62" formatCode="0.000%">
                  <c:v>-1.9275694598253068E-6</c:v>
                </c:pt>
                <c:pt idx="63" formatCode="0.000%">
                  <c:v>6.352525914403051E-3</c:v>
                </c:pt>
                <c:pt idx="64" formatCode="0.000%">
                  <c:v>2.0159545048967997E-2</c:v>
                </c:pt>
                <c:pt idx="65" formatCode="0.000%">
                  <c:v>2.516962403617562E-2</c:v>
                </c:pt>
                <c:pt idx="66" formatCode="0.000%">
                  <c:v>1.9548062830144985E-2</c:v>
                </c:pt>
                <c:pt idx="67" formatCode="0.000%">
                  <c:v>1.2570632813006632E-2</c:v>
                </c:pt>
                <c:pt idx="68" formatCode="0.000%">
                  <c:v>4.5408261663695271E-3</c:v>
                </c:pt>
                <c:pt idx="69" formatCode="0.000%">
                  <c:v>5.8230959017238071E-3</c:v>
                </c:pt>
                <c:pt idx="70" formatCode="0.000%">
                  <c:v>4.1617952223687027E-3</c:v>
                </c:pt>
                <c:pt idx="71" formatCode="0.000%">
                  <c:v>6.3421061432933357E-4</c:v>
                </c:pt>
                <c:pt idx="72" formatCode="0.000%">
                  <c:v>-5.6503123958502321E-3</c:v>
                </c:pt>
                <c:pt idx="73" formatCode="0.000%">
                  <c:v>-2.4493935783989951E-2</c:v>
                </c:pt>
                <c:pt idx="74" formatCode="0.000%">
                  <c:v>-1.147890672199825E-2</c:v>
                </c:pt>
                <c:pt idx="75" formatCode="0.000%">
                  <c:v>2.5077861515028221E-2</c:v>
                </c:pt>
                <c:pt idx="76" formatCode="0.000%">
                  <c:v>3.7091765290341971E-2</c:v>
                </c:pt>
                <c:pt idx="77" formatCode="0.000%">
                  <c:v>5.5340829221355747E-2</c:v>
                </c:pt>
                <c:pt idx="78" formatCode="0.000%">
                  <c:v>5.7247729987887297E-2</c:v>
                </c:pt>
                <c:pt idx="79" formatCode="0.000%">
                  <c:v>3.7230652237882467E-2</c:v>
                </c:pt>
                <c:pt idx="80" formatCode="0.000%">
                  <c:v>1.6265718200934032E-2</c:v>
                </c:pt>
                <c:pt idx="81" formatCode="0.000%">
                  <c:v>8.2249564460098235E-2</c:v>
                </c:pt>
                <c:pt idx="82" formatCode="0.000%">
                  <c:v>0.11989026309241968</c:v>
                </c:pt>
                <c:pt idx="83" formatCode="0.000%">
                  <c:v>0.11275767644123835</c:v>
                </c:pt>
                <c:pt idx="84" formatCode="0.000%">
                  <c:v>0.15610544654501446</c:v>
                </c:pt>
                <c:pt idx="85" formatCode="0.000%">
                  <c:v>0.24978228411680092</c:v>
                </c:pt>
                <c:pt idx="86" formatCode="0.000%">
                  <c:v>0.24594375863564366</c:v>
                </c:pt>
                <c:pt idx="87" formatCode="0.000%">
                  <c:v>0.14384801552172455</c:v>
                </c:pt>
                <c:pt idx="88" formatCode="0.000%">
                  <c:v>0.11720226661649669</c:v>
                </c:pt>
                <c:pt idx="89" formatCode="0.000%">
                  <c:v>9.7322628779364706E-2</c:v>
                </c:pt>
                <c:pt idx="90" formatCode="0.000%">
                  <c:v>0.13207846565767589</c:v>
                </c:pt>
                <c:pt idx="91" formatCode="0.000%">
                  <c:v>4.4314957199306448E-2</c:v>
                </c:pt>
                <c:pt idx="92" formatCode="0.000%">
                  <c:v>-8.2668213385428402E-2</c:v>
                </c:pt>
                <c:pt idx="93" formatCode="0.000%">
                  <c:v>-0.1003690297482045</c:v>
                </c:pt>
                <c:pt idx="94" formatCode="0.000%">
                  <c:v>-0.17360152272053497</c:v>
                </c:pt>
                <c:pt idx="95" formatCode="0.000%">
                  <c:v>-0.29863992133277151</c:v>
                </c:pt>
                <c:pt idx="96" formatCode="0.000%">
                  <c:v>-0.446855023467851</c:v>
                </c:pt>
                <c:pt idx="97" formatCode="0.000%">
                  <c:v>-0.4611119074664245</c:v>
                </c:pt>
                <c:pt idx="98" formatCode="0.000%">
                  <c:v>-0.52321394022228773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4-489D-92F4-CCB55588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0160"/>
        <c:axId val="416891520"/>
      </c:lineChart>
      <c:catAx>
        <c:axId val="416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1520"/>
        <c:crosses val="autoZero"/>
        <c:auto val="1"/>
        <c:lblAlgn val="ctr"/>
        <c:lblOffset val="100"/>
        <c:noMultiLvlLbl val="0"/>
      </c:catAx>
      <c:valAx>
        <c:axId val="416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NEA_d!$AV$31:$AV$129</c:f>
              <c:numCache>
                <c:formatCode>General</c:formatCode>
                <c:ptCount val="99"/>
                <c:pt idx="2" formatCode="0.000%">
                  <c:v>2.5994143511409717E-4</c:v>
                </c:pt>
                <c:pt idx="3" formatCode="0.000%">
                  <c:v>1.0094034922139006E-3</c:v>
                </c:pt>
                <c:pt idx="4" formatCode="0.000%">
                  <c:v>1.4990797269098799E-3</c:v>
                </c:pt>
                <c:pt idx="5" formatCode="0.000%">
                  <c:v>6.640792522167871E-3</c:v>
                </c:pt>
                <c:pt idx="6" formatCode="0.000%">
                  <c:v>5.0523845804932854E-3</c:v>
                </c:pt>
                <c:pt idx="7" formatCode="0.000%">
                  <c:v>6.0405683630695428E-3</c:v>
                </c:pt>
                <c:pt idx="8" formatCode="0.000%">
                  <c:v>3.2241895567146628E-3</c:v>
                </c:pt>
                <c:pt idx="9" formatCode="0.000%">
                  <c:v>6.0152375325646101E-3</c:v>
                </c:pt>
                <c:pt idx="10" formatCode="0.000%">
                  <c:v>7.8877230859746295E-3</c:v>
                </c:pt>
                <c:pt idx="11" formatCode="0.000%">
                  <c:v>8.9620869487416766E-3</c:v>
                </c:pt>
                <c:pt idx="12" formatCode="0.000%">
                  <c:v>7.6938509453701176E-3</c:v>
                </c:pt>
                <c:pt idx="13" formatCode="0.000%">
                  <c:v>5.2858648179299195E-3</c:v>
                </c:pt>
                <c:pt idx="14" formatCode="0.000%">
                  <c:v>4.5792667061697045E-3</c:v>
                </c:pt>
                <c:pt idx="15" formatCode="0.000%">
                  <c:v>5.6959935474794054E-3</c:v>
                </c:pt>
                <c:pt idx="16" formatCode="0.000%">
                  <c:v>4.9440966964471311E-3</c:v>
                </c:pt>
                <c:pt idx="17" formatCode="0.000%">
                  <c:v>5.1249449673815839E-3</c:v>
                </c:pt>
                <c:pt idx="18" formatCode="0.000%">
                  <c:v>9.2504676737386049E-3</c:v>
                </c:pt>
                <c:pt idx="19" formatCode="0.000%">
                  <c:v>1.1311684344602169E-2</c:v>
                </c:pt>
                <c:pt idx="20" formatCode="0.000%">
                  <c:v>8.7803567632336321E-3</c:v>
                </c:pt>
                <c:pt idx="21" formatCode="0.000%">
                  <c:v>1.2831406790801747E-2</c:v>
                </c:pt>
                <c:pt idx="22" formatCode="0.000%">
                  <c:v>6.2616189855457804E-3</c:v>
                </c:pt>
                <c:pt idx="23" formatCode="0.000%">
                  <c:v>6.7333873060848592E-3</c:v>
                </c:pt>
                <c:pt idx="24" formatCode="0.000%">
                  <c:v>7.7883910714660054E-3</c:v>
                </c:pt>
                <c:pt idx="25" formatCode="0.000%">
                  <c:v>7.1649158060294038E-3</c:v>
                </c:pt>
                <c:pt idx="26" formatCode="0.000%">
                  <c:v>1.1754550962497001E-2</c:v>
                </c:pt>
                <c:pt idx="27" formatCode="0.000%">
                  <c:v>2.0136029035834335E-2</c:v>
                </c:pt>
                <c:pt idx="28" formatCode="0.000%">
                  <c:v>3.0302606325869785E-2</c:v>
                </c:pt>
                <c:pt idx="29" formatCode="0.000%">
                  <c:v>2.8210155348418642E-2</c:v>
                </c:pt>
                <c:pt idx="30" formatCode="0.000%">
                  <c:v>2.7902844576147334E-2</c:v>
                </c:pt>
                <c:pt idx="31" formatCode="0.000%">
                  <c:v>2.9106963083350479E-2</c:v>
                </c:pt>
                <c:pt idx="32" formatCode="0.000%">
                  <c:v>2.9096100638562827E-2</c:v>
                </c:pt>
                <c:pt idx="33" formatCode="0.000%">
                  <c:v>3.5552877801513727E-2</c:v>
                </c:pt>
                <c:pt idx="34" formatCode="0.000%">
                  <c:v>3.1979074425533049E-2</c:v>
                </c:pt>
                <c:pt idx="35" formatCode="0.000%">
                  <c:v>1.9713828248425269E-2</c:v>
                </c:pt>
                <c:pt idx="36" formatCode="0.000%">
                  <c:v>2.3135876928810362E-2</c:v>
                </c:pt>
                <c:pt idx="37" formatCode="0.000%">
                  <c:v>1.7365798868385518E-2</c:v>
                </c:pt>
                <c:pt idx="38" formatCode="0.000%">
                  <c:v>4.4264488599250917E-2</c:v>
                </c:pt>
                <c:pt idx="39" formatCode="0.000%">
                  <c:v>5.4145750463606923E-2</c:v>
                </c:pt>
                <c:pt idx="40" formatCode="0.000%">
                  <c:v>5.4315687274389735E-2</c:v>
                </c:pt>
                <c:pt idx="41" formatCode="0.000%">
                  <c:v>7.1296324319409798E-2</c:v>
                </c:pt>
                <c:pt idx="42" formatCode="0.000%">
                  <c:v>5.4103094481054548E-2</c:v>
                </c:pt>
                <c:pt idx="43" formatCode="0.000%">
                  <c:v>4.7947509442586078E-2</c:v>
                </c:pt>
                <c:pt idx="44" formatCode="0.000%">
                  <c:v>3.7527021987631581E-2</c:v>
                </c:pt>
                <c:pt idx="45" formatCode="0.000%">
                  <c:v>4.165814166298798E-2</c:v>
                </c:pt>
                <c:pt idx="46" formatCode="0.000%">
                  <c:v>4.3980493006907651E-2</c:v>
                </c:pt>
                <c:pt idx="47" formatCode="0.000%">
                  <c:v>5.1111627925414016E-2</c:v>
                </c:pt>
                <c:pt idx="48" formatCode="0.000%">
                  <c:v>4.6291233050049119E-2</c:v>
                </c:pt>
                <c:pt idx="49" formatCode="0.000%">
                  <c:v>9.5483828276625715E-2</c:v>
                </c:pt>
                <c:pt idx="50" formatCode="0.000%">
                  <c:v>0.11267029545548812</c:v>
                </c:pt>
                <c:pt idx="51" formatCode="0.000%">
                  <c:v>0.10684578532119371</c:v>
                </c:pt>
                <c:pt idx="52" formatCode="0.000%">
                  <c:v>0.1070096688254214</c:v>
                </c:pt>
                <c:pt idx="53" formatCode="0.000%">
                  <c:v>9.5182976766253979E-2</c:v>
                </c:pt>
                <c:pt idx="54" formatCode="0.000%">
                  <c:v>8.5066063842392126E-2</c:v>
                </c:pt>
                <c:pt idx="55" formatCode="0.000%">
                  <c:v>8.7891569168982997E-2</c:v>
                </c:pt>
                <c:pt idx="56" formatCode="0.000%">
                  <c:v>8.6493159560169453E-2</c:v>
                </c:pt>
                <c:pt idx="57" formatCode="0.000%">
                  <c:v>7.1879989922549292E-2</c:v>
                </c:pt>
                <c:pt idx="58" formatCode="0.000%">
                  <c:v>6.8856583555491291E-2</c:v>
                </c:pt>
                <c:pt idx="59" formatCode="0.000%">
                  <c:v>5.4352320567969237E-2</c:v>
                </c:pt>
                <c:pt idx="60" formatCode="0.000%">
                  <c:v>4.0388362246280174E-2</c:v>
                </c:pt>
                <c:pt idx="61" formatCode="0.000%">
                  <c:v>6.103417605847028E-2</c:v>
                </c:pt>
                <c:pt idx="62" formatCode="0.000%">
                  <c:v>6.8225544957651429E-2</c:v>
                </c:pt>
                <c:pt idx="63" formatCode="0.000%">
                  <c:v>9.5576704285233127E-2</c:v>
                </c:pt>
                <c:pt idx="64" formatCode="0.000%">
                  <c:v>0.12943475219493994</c:v>
                </c:pt>
                <c:pt idx="65" formatCode="0.000%">
                  <c:v>0.14530881796547579</c:v>
                </c:pt>
                <c:pt idx="66" formatCode="0.000%">
                  <c:v>0.14248649925554968</c:v>
                </c:pt>
                <c:pt idx="67" formatCode="0.000%">
                  <c:v>0.11854051424266032</c:v>
                </c:pt>
                <c:pt idx="68" formatCode="0.000%">
                  <c:v>9.6679431029185636E-2</c:v>
                </c:pt>
                <c:pt idx="69" formatCode="0.000%">
                  <c:v>8.9000483746481507E-2</c:v>
                </c:pt>
                <c:pt idx="70" formatCode="0.000%">
                  <c:v>0.11753747397205494</c:v>
                </c:pt>
                <c:pt idx="71" formatCode="0.000%">
                  <c:v>0.10857472731643547</c:v>
                </c:pt>
                <c:pt idx="72" formatCode="0.000%">
                  <c:v>8.570898940496896E-2</c:v>
                </c:pt>
                <c:pt idx="73" formatCode="0.000%">
                  <c:v>1.5737381336156986E-2</c:v>
                </c:pt>
                <c:pt idx="74" formatCode="0.000%">
                  <c:v>6.1595315767014824E-2</c:v>
                </c:pt>
                <c:pt idx="75" formatCode="0.000%">
                  <c:v>0.14870022231759528</c:v>
                </c:pt>
                <c:pt idx="76" formatCode="0.000%">
                  <c:v>0.19997927813020056</c:v>
                </c:pt>
                <c:pt idx="77" formatCode="0.000%">
                  <c:v>0.26041449092640256</c:v>
                </c:pt>
                <c:pt idx="78" formatCode="0.000%">
                  <c:v>0.23229868173670454</c:v>
                </c:pt>
                <c:pt idx="79" formatCode="0.000%">
                  <c:v>0.27961275693768073</c:v>
                </c:pt>
                <c:pt idx="80" formatCode="0.000%">
                  <c:v>0.25414240415784306</c:v>
                </c:pt>
                <c:pt idx="81" formatCode="0.000%">
                  <c:v>0.52266132125292231</c:v>
                </c:pt>
                <c:pt idx="82" formatCode="0.000%">
                  <c:v>0.72104159416056035</c:v>
                </c:pt>
                <c:pt idx="83" formatCode="0.000%">
                  <c:v>0.58379642227749073</c:v>
                </c:pt>
                <c:pt idx="84" formatCode="0.000%">
                  <c:v>0.85465519638394127</c:v>
                </c:pt>
                <c:pt idx="85" formatCode="0.000%">
                  <c:v>1.1913831893622628</c:v>
                </c:pt>
                <c:pt idx="86" formatCode="0.000%">
                  <c:v>1.2314625538241017</c:v>
                </c:pt>
                <c:pt idx="87" formatCode="0.000%">
                  <c:v>1.0508628324240092</c:v>
                </c:pt>
                <c:pt idx="88" formatCode="0.000%">
                  <c:v>0.44191289196690775</c:v>
                </c:pt>
                <c:pt idx="89" formatCode="0.000%">
                  <c:v>0.43560734687453362</c:v>
                </c:pt>
                <c:pt idx="90" formatCode="0.000%">
                  <c:v>0.40061927115851148</c:v>
                </c:pt>
                <c:pt idx="91" formatCode="0.000%">
                  <c:v>0.50187346032270597</c:v>
                </c:pt>
                <c:pt idx="92" formatCode="0.000%">
                  <c:v>0.42283534633989461</c:v>
                </c:pt>
                <c:pt idx="93" formatCode="0.000%">
                  <c:v>0.64755189549769909</c:v>
                </c:pt>
                <c:pt idx="94" formatCode="0.000%">
                  <c:v>0.58615326776561005</c:v>
                </c:pt>
                <c:pt idx="95" formatCode="0.000%">
                  <c:v>0.3454451256908726</c:v>
                </c:pt>
                <c:pt idx="96" formatCode="0.000%">
                  <c:v>-0.14650352152919766</c:v>
                </c:pt>
                <c:pt idx="97" formatCode="0.000%">
                  <c:v>-0.48200834067488074</c:v>
                </c:pt>
                <c:pt idx="98" formatCode="0.000%">
                  <c:v>-0.73974393638711433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0-43A3-B0C1-65A1BE3463AB}"/>
            </c:ext>
          </c:extLst>
        </c:ser>
        <c:ser>
          <c:idx val="1"/>
          <c:order val="1"/>
          <c:tx>
            <c:strRef>
              <c:f>NEA_d!$AW$30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-7.5254359026244444E-4</c:v>
                </c:pt>
                <c:pt idx="53" formatCode="0.000%">
                  <c:v>-4.5216774111314084E-3</c:v>
                </c:pt>
                <c:pt idx="54" formatCode="0.000%">
                  <c:v>-7.6941209088619011E-3</c:v>
                </c:pt>
                <c:pt idx="55" formatCode="0.000%">
                  <c:v>-7.8087583813699624E-3</c:v>
                </c:pt>
                <c:pt idx="56" formatCode="0.000%">
                  <c:v>-8.9725740217931893E-3</c:v>
                </c:pt>
                <c:pt idx="57" formatCode="0.000%">
                  <c:v>-1.3129707391947187E-2</c:v>
                </c:pt>
                <c:pt idx="58" formatCode="0.000%">
                  <c:v>-1.4664460068510854E-2</c:v>
                </c:pt>
                <c:pt idx="59" formatCode="0.000%">
                  <c:v>-1.9098278492815535E-2</c:v>
                </c:pt>
                <c:pt idx="60" formatCode="0.000%">
                  <c:v>-2.3256177477956053E-2</c:v>
                </c:pt>
                <c:pt idx="61" formatCode="0.000%">
                  <c:v>-1.9985192504024862E-2</c:v>
                </c:pt>
                <c:pt idx="62" formatCode="0.000%">
                  <c:v>-1.9500685720641675E-2</c:v>
                </c:pt>
                <c:pt idx="63" formatCode="0.000%">
                  <c:v>-1.4962074359939237E-2</c:v>
                </c:pt>
                <c:pt idx="64" formatCode="0.000%">
                  <c:v>-9.8277663508963276E-3</c:v>
                </c:pt>
                <c:pt idx="65" formatCode="0.000%">
                  <c:v>-8.6073252395917343E-3</c:v>
                </c:pt>
                <c:pt idx="66" formatCode="0.000%">
                  <c:v>-1.1463431230173127E-2</c:v>
                </c:pt>
                <c:pt idx="67" formatCode="0.000%">
                  <c:v>-1.9154273914312236E-2</c:v>
                </c:pt>
                <c:pt idx="68" formatCode="0.000%">
                  <c:v>-2.7664401480556489E-2</c:v>
                </c:pt>
                <c:pt idx="69" formatCode="0.000%">
                  <c:v>-3.3283678350527257E-2</c:v>
                </c:pt>
                <c:pt idx="70" formatCode="0.000%">
                  <c:v>-3.0454868377603805E-2</c:v>
                </c:pt>
                <c:pt idx="71" formatCode="0.000%">
                  <c:v>-3.612076549294807E-2</c:v>
                </c:pt>
                <c:pt idx="72" formatCode="0.000%">
                  <c:v>-4.4118545601485426E-2</c:v>
                </c:pt>
                <c:pt idx="73" formatCode="0.000%">
                  <c:v>-6.3243358259881255E-2</c:v>
                </c:pt>
                <c:pt idx="74" formatCode="0.000%">
                  <c:v>-5.6483492937456248E-2</c:v>
                </c:pt>
                <c:pt idx="75" formatCode="0.000%">
                  <c:v>-4.1939296606974263E-2</c:v>
                </c:pt>
                <c:pt idx="76" formatCode="0.000%">
                  <c:v>-3.4864509507589236E-2</c:v>
                </c:pt>
                <c:pt idx="77" formatCode="0.000%">
                  <c:v>-2.7834784273880864E-2</c:v>
                </c:pt>
                <c:pt idx="78" formatCode="0.000%">
                  <c:v>-4.0660912263324356E-2</c:v>
                </c:pt>
                <c:pt idx="79" formatCode="0.000%">
                  <c:v>-3.5867162182848134E-2</c:v>
                </c:pt>
                <c:pt idx="80" formatCode="0.000%">
                  <c:v>-4.7879586320319412E-2</c:v>
                </c:pt>
                <c:pt idx="81" formatCode="0.000%">
                  <c:v>-1.3660113324247547E-3</c:v>
                </c:pt>
                <c:pt idx="82" formatCode="0.000%">
                  <c:v>2.832781390736816E-2</c:v>
                </c:pt>
                <c:pt idx="83" formatCode="0.000%">
                  <c:v>-1.3435216470369937E-2</c:v>
                </c:pt>
                <c:pt idx="84" formatCode="0.000%">
                  <c:v>2.9771872390988996E-2</c:v>
                </c:pt>
                <c:pt idx="85" formatCode="0.000%">
                  <c:v>5.984491068914366E-2</c:v>
                </c:pt>
                <c:pt idx="86" formatCode="0.000%">
                  <c:v>2.7684956722028531E-2</c:v>
                </c:pt>
                <c:pt idx="87" formatCode="0.000%">
                  <c:v>-4.1201266034992301E-2</c:v>
                </c:pt>
                <c:pt idx="88" formatCode="0.000%">
                  <c:v>-0.2096467937468951</c:v>
                </c:pt>
                <c:pt idx="89" formatCode="0.000%">
                  <c:v>-0.23040645549952643</c:v>
                </c:pt>
                <c:pt idx="90" formatCode="0.000%">
                  <c:v>-0.25058989269558829</c:v>
                </c:pt>
                <c:pt idx="91" formatCode="0.000%">
                  <c:v>-0.24210451985347703</c:v>
                </c:pt>
                <c:pt idx="92" formatCode="0.000%">
                  <c:v>-0.2761671224574318</c:v>
                </c:pt>
                <c:pt idx="93" formatCode="0.000%">
                  <c:v>-0.24080378373170852</c:v>
                </c:pt>
                <c:pt idx="94" formatCode="0.000%">
                  <c:v>-0.26758594939885327</c:v>
                </c:pt>
                <c:pt idx="95" formatCode="0.000%">
                  <c:v>-0.33323727893843724</c:v>
                </c:pt>
                <c:pt idx="96" formatCode="0.000%">
                  <c:v>-0.45356013436197173</c:v>
                </c:pt>
                <c:pt idx="97" formatCode="0.000%">
                  <c:v>-0.54284344316059219</c:v>
                </c:pt>
                <c:pt idx="98" formatCode="0.000%">
                  <c:v>-0.61259378125529196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0-43A3-B0C1-65A1BE346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98240"/>
        <c:axId val="416895840"/>
      </c:lineChart>
      <c:catAx>
        <c:axId val="4168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5840"/>
        <c:crosses val="autoZero"/>
        <c:auto val="1"/>
        <c:lblAlgn val="ctr"/>
        <c:lblOffset val="100"/>
        <c:noMultiLvlLbl val="0"/>
      </c:catAx>
      <c:valAx>
        <c:axId val="4168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CUY_d!$AV$30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CUY_d!$AV$31:$AV$129</c:f>
              <c:numCache>
                <c:formatCode>General</c:formatCode>
                <c:ptCount val="99"/>
                <c:pt idx="2" formatCode="0.000%">
                  <c:v>-2.6337826381934715E-3</c:v>
                </c:pt>
                <c:pt idx="3" formatCode="0.000%">
                  <c:v>-5.2295655892580228E-3</c:v>
                </c:pt>
                <c:pt idx="4" formatCode="0.000%">
                  <c:v>-6.2564859232314696E-3</c:v>
                </c:pt>
                <c:pt idx="5" formatCode="0.000%">
                  <c:v>-4.9176940763071553E-3</c:v>
                </c:pt>
                <c:pt idx="6" formatCode="0.000%">
                  <c:v>-3.6588699200357233E-3</c:v>
                </c:pt>
                <c:pt idx="7" formatCode="0.000%">
                  <c:v>-7.5522100929725777E-3</c:v>
                </c:pt>
                <c:pt idx="8" formatCode="0.000%">
                  <c:v>-1.0118080881934999E-2</c:v>
                </c:pt>
                <c:pt idx="9" formatCode="0.000%">
                  <c:v>-7.895813779306593E-3</c:v>
                </c:pt>
                <c:pt idx="10" formatCode="0.000%">
                  <c:v>-6.554587624222119E-3</c:v>
                </c:pt>
                <c:pt idx="11" formatCode="0.000%">
                  <c:v>-5.0810381301156227E-3</c:v>
                </c:pt>
                <c:pt idx="12" formatCode="0.000%">
                  <c:v>-8.5311264771685824E-3</c:v>
                </c:pt>
                <c:pt idx="13" formatCode="0.000%">
                  <c:v>-1.7566023445529266E-2</c:v>
                </c:pt>
                <c:pt idx="14" formatCode="0.000%">
                  <c:v>-2.5246777745138838E-2</c:v>
                </c:pt>
                <c:pt idx="15" formatCode="0.000%">
                  <c:v>-2.9870880422238955E-2</c:v>
                </c:pt>
                <c:pt idx="16" formatCode="0.000%">
                  <c:v>-3.0607428018327942E-2</c:v>
                </c:pt>
                <c:pt idx="17" formatCode="0.000%">
                  <c:v>-3.502509446725699E-2</c:v>
                </c:pt>
                <c:pt idx="18" formatCode="0.000%">
                  <c:v>-3.3419495138152122E-2</c:v>
                </c:pt>
                <c:pt idx="19" formatCode="0.000%">
                  <c:v>-2.8175125428467229E-2</c:v>
                </c:pt>
                <c:pt idx="20" formatCode="0.000%">
                  <c:v>-2.9303560175765853E-2</c:v>
                </c:pt>
                <c:pt idx="21" formatCode="0.000%">
                  <c:v>-2.7331652204504175E-2</c:v>
                </c:pt>
                <c:pt idx="22" formatCode="0.000%">
                  <c:v>-2.2855089994301636E-2</c:v>
                </c:pt>
                <c:pt idx="23" formatCode="0.000%">
                  <c:v>-2.4354811048275637E-2</c:v>
                </c:pt>
                <c:pt idx="24" formatCode="0.000%">
                  <c:v>-2.6041451979653907E-2</c:v>
                </c:pt>
                <c:pt idx="25" formatCode="0.000%">
                  <c:v>-3.8480676279041059E-2</c:v>
                </c:pt>
                <c:pt idx="26" formatCode="0.000%">
                  <c:v>-4.4924382750232361E-2</c:v>
                </c:pt>
                <c:pt idx="27" formatCode="0.000%">
                  <c:v>-2.9825797101366902E-2</c:v>
                </c:pt>
                <c:pt idx="28" formatCode="0.000%">
                  <c:v>-2.1500258800147609E-2</c:v>
                </c:pt>
                <c:pt idx="29" formatCode="0.000%">
                  <c:v>-2.5789440531495789E-2</c:v>
                </c:pt>
                <c:pt idx="30" formatCode="0.000%">
                  <c:v>-3.0381306929010865E-2</c:v>
                </c:pt>
                <c:pt idx="31" formatCode="0.000%">
                  <c:v>-3.0159372573628662E-2</c:v>
                </c:pt>
                <c:pt idx="32" formatCode="0.000%">
                  <c:v>-4.4189946074919995E-2</c:v>
                </c:pt>
                <c:pt idx="33" formatCode="0.000%">
                  <c:v>-3.7222584310492302E-2</c:v>
                </c:pt>
                <c:pt idx="34" formatCode="0.000%">
                  <c:v>-4.1996802806351763E-2</c:v>
                </c:pt>
                <c:pt idx="35" formatCode="0.000%">
                  <c:v>-5.587943718637689E-2</c:v>
                </c:pt>
                <c:pt idx="36" formatCode="0.000%">
                  <c:v>-4.5915700569566731E-2</c:v>
                </c:pt>
                <c:pt idx="37" formatCode="0.000%">
                  <c:v>-6.113444043862426E-2</c:v>
                </c:pt>
                <c:pt idx="38" formatCode="0.000%">
                  <c:v>-4.2728080681586178E-2</c:v>
                </c:pt>
                <c:pt idx="39" formatCode="0.000%">
                  <c:v>-2.4520907823608162E-2</c:v>
                </c:pt>
                <c:pt idx="40" formatCode="0.000%">
                  <c:v>-1.7168449227024318E-2</c:v>
                </c:pt>
                <c:pt idx="41" formatCode="0.000%">
                  <c:v>5.9002327611730188E-3</c:v>
                </c:pt>
                <c:pt idx="42" formatCode="0.000%">
                  <c:v>-8.3688614637367209E-4</c:v>
                </c:pt>
                <c:pt idx="43" formatCode="0.000%">
                  <c:v>6.1025541485366652E-3</c:v>
                </c:pt>
                <c:pt idx="44" formatCode="0.000%">
                  <c:v>-2.4173096926105586E-4</c:v>
                </c:pt>
                <c:pt idx="45" formatCode="0.000%">
                  <c:v>5.4907872709129002E-3</c:v>
                </c:pt>
                <c:pt idx="46" formatCode="0.000%">
                  <c:v>1.7674038641430911E-2</c:v>
                </c:pt>
                <c:pt idx="47" formatCode="0.000%">
                  <c:v>2.3337300717346299E-2</c:v>
                </c:pt>
                <c:pt idx="48" formatCode="0.000%">
                  <c:v>2.2171091587731784E-2</c:v>
                </c:pt>
                <c:pt idx="49" formatCode="0.000%">
                  <c:v>3.6414633247681127E-2</c:v>
                </c:pt>
                <c:pt idx="50" formatCode="0.000%">
                  <c:v>4.4213516301780942E-2</c:v>
                </c:pt>
                <c:pt idx="51" formatCode="0.000%">
                  <c:v>3.8789203131040395E-2</c:v>
                </c:pt>
                <c:pt idx="52" formatCode="0.000%">
                  <c:v>3.4281317233786801E-2</c:v>
                </c:pt>
                <c:pt idx="53" formatCode="0.000%">
                  <c:v>4.2600223581445107E-2</c:v>
                </c:pt>
                <c:pt idx="54" formatCode="0.000%">
                  <c:v>1.6079002316852886E-2</c:v>
                </c:pt>
                <c:pt idx="55" formatCode="0.000%">
                  <c:v>3.1686980584534119E-2</c:v>
                </c:pt>
                <c:pt idx="56" formatCode="0.000%">
                  <c:v>3.2262433815834157E-2</c:v>
                </c:pt>
                <c:pt idx="57" formatCode="0.000%">
                  <c:v>9.2119411071767132E-3</c:v>
                </c:pt>
                <c:pt idx="58" formatCode="0.000%">
                  <c:v>1.8916874373800852E-2</c:v>
                </c:pt>
                <c:pt idx="59" formatCode="0.000%">
                  <c:v>5.2675342097661115E-3</c:v>
                </c:pt>
                <c:pt idx="60" formatCode="0.000%">
                  <c:v>-4.4610116654197896E-4</c:v>
                </c:pt>
                <c:pt idx="61" formatCode="0.000%">
                  <c:v>2.5262442057854884E-2</c:v>
                </c:pt>
                <c:pt idx="62" formatCode="0.000%">
                  <c:v>2.2555453559463423E-2</c:v>
                </c:pt>
                <c:pt idx="63" formatCode="0.000%">
                  <c:v>5.9453620910715266E-2</c:v>
                </c:pt>
                <c:pt idx="64" formatCode="0.000%">
                  <c:v>0.12385700532484645</c:v>
                </c:pt>
                <c:pt idx="65" formatCode="0.000%">
                  <c:v>0.14111284133778312</c:v>
                </c:pt>
                <c:pt idx="66" formatCode="0.000%">
                  <c:v>0.12678123051354007</c:v>
                </c:pt>
                <c:pt idx="67" formatCode="0.000%">
                  <c:v>9.7739170528626573E-2</c:v>
                </c:pt>
                <c:pt idx="68" formatCode="0.000%">
                  <c:v>6.8579813870293549E-2</c:v>
                </c:pt>
                <c:pt idx="69" formatCode="0.000%">
                  <c:v>0.1359040364273767</c:v>
                </c:pt>
                <c:pt idx="70" formatCode="0.000%">
                  <c:v>0.21865817443487678</c:v>
                </c:pt>
                <c:pt idx="71" formatCode="0.000%">
                  <c:v>0.23966073564730728</c:v>
                </c:pt>
                <c:pt idx="72" formatCode="0.000%">
                  <c:v>0.19070890556085551</c:v>
                </c:pt>
                <c:pt idx="73" formatCode="0.000%">
                  <c:v>7.1617856693828585E-2</c:v>
                </c:pt>
                <c:pt idx="74" formatCode="0.000%">
                  <c:v>8.7369231985087836E-2</c:v>
                </c:pt>
                <c:pt idx="75" formatCode="0.000%">
                  <c:v>0.22823555478239399</c:v>
                </c:pt>
                <c:pt idx="76" formatCode="0.000%">
                  <c:v>0.32619939359685546</c:v>
                </c:pt>
                <c:pt idx="77" formatCode="0.000%">
                  <c:v>0.44021748476102118</c:v>
                </c:pt>
                <c:pt idx="78" formatCode="0.000%">
                  <c:v>0.43859534606480466</c:v>
                </c:pt>
                <c:pt idx="79" formatCode="0.000%">
                  <c:v>0.34676832648261069</c:v>
                </c:pt>
                <c:pt idx="80" formatCode="0.000%">
                  <c:v>0.28747692895010601</c:v>
                </c:pt>
                <c:pt idx="81" formatCode="0.000%">
                  <c:v>0.48546188034169191</c:v>
                </c:pt>
                <c:pt idx="82" formatCode="0.000%">
                  <c:v>0.81044707272698346</c:v>
                </c:pt>
                <c:pt idx="83" formatCode="0.000%">
                  <c:v>0.91111405207077922</c:v>
                </c:pt>
                <c:pt idx="84" formatCode="0.000%">
                  <c:v>1.2379836064271927</c:v>
                </c:pt>
                <c:pt idx="85" formatCode="0.000%">
                  <c:v>1.4840567132193669</c:v>
                </c:pt>
                <c:pt idx="86" formatCode="0.000%">
                  <c:v>1.081484990847045</c:v>
                </c:pt>
                <c:pt idx="87" formatCode="0.000%">
                  <c:v>0.92052199064431761</c:v>
                </c:pt>
                <c:pt idx="88" formatCode="0.000%">
                  <c:v>1.0233260995001032</c:v>
                </c:pt>
                <c:pt idx="89" formatCode="0.000%">
                  <c:v>0.92239146011366557</c:v>
                </c:pt>
                <c:pt idx="90" formatCode="0.000%">
                  <c:v>0.77368038534054051</c:v>
                </c:pt>
                <c:pt idx="91" formatCode="0.000%">
                  <c:v>0.81590294831516985</c:v>
                </c:pt>
                <c:pt idx="92" formatCode="0.000%">
                  <c:v>0.26033069652598329</c:v>
                </c:pt>
                <c:pt idx="93" formatCode="0.000%">
                  <c:v>0.41783889137366259</c:v>
                </c:pt>
                <c:pt idx="94" formatCode="0.000%">
                  <c:v>0.33862921437803095</c:v>
                </c:pt>
                <c:pt idx="95" formatCode="0.000%">
                  <c:v>-0.22767057465618734</c:v>
                </c:pt>
                <c:pt idx="96" formatCode="0.000%">
                  <c:v>-0.77351126204870013</c:v>
                </c:pt>
                <c:pt idx="97" formatCode="0.000%">
                  <c:v>-0.8508938921092124</c:v>
                </c:pt>
                <c:pt idx="98" formatCode="0.000%">
                  <c:v>-1.1581102495142375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93B-853C-82BB9235009F}"/>
            </c:ext>
          </c:extLst>
        </c:ser>
        <c:ser>
          <c:idx val="1"/>
          <c:order val="1"/>
          <c:tx>
            <c:strRef>
              <c:f>CUY_d!$AW$30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CUY_d!$AW$31:$AW$129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-1.4225862728447503E-3</c:v>
                </c:pt>
                <c:pt idx="53" formatCode="0.000%">
                  <c:v>1.0033299368306103E-4</c:v>
                </c:pt>
                <c:pt idx="54" formatCode="0.000%">
                  <c:v>-6.3505475844656267E-3</c:v>
                </c:pt>
                <c:pt idx="55" formatCode="0.000%">
                  <c:v>-3.1167316957372293E-3</c:v>
                </c:pt>
                <c:pt idx="56" formatCode="0.000%">
                  <c:v>-3.3120656647456226E-3</c:v>
                </c:pt>
                <c:pt idx="57" formatCode="0.000%">
                  <c:v>-8.8023850941900683E-3</c:v>
                </c:pt>
                <c:pt idx="58" formatCode="0.000%">
                  <c:v>-6.8844117402313554E-3</c:v>
                </c:pt>
                <c:pt idx="59" formatCode="0.000%">
                  <c:v>-1.0371002438289034E-2</c:v>
                </c:pt>
                <c:pt idx="60" formatCode="0.000%">
                  <c:v>-1.1991113426868427E-2</c:v>
                </c:pt>
                <c:pt idx="61" formatCode="0.000%">
                  <c:v>-6.5509064821551721E-3</c:v>
                </c:pt>
                <c:pt idx="62" formatCode="0.000%">
                  <c:v>-7.6705605949556332E-3</c:v>
                </c:pt>
                <c:pt idx="63" formatCode="0.000%">
                  <c:v>1.1834234015473122E-4</c:v>
                </c:pt>
                <c:pt idx="64" formatCode="0.000%">
                  <c:v>1.4008126193349346E-2</c:v>
                </c:pt>
                <c:pt idx="65" formatCode="0.000%">
                  <c:v>1.7134992573724528E-2</c:v>
                </c:pt>
                <c:pt idx="66" formatCode="0.000%">
                  <c:v>1.3040539291228281E-2</c:v>
                </c:pt>
                <c:pt idx="67" formatCode="0.000%">
                  <c:v>5.5095680538468361E-3</c:v>
                </c:pt>
                <c:pt idx="68" formatCode="0.000%">
                  <c:v>-2.4413882482439142E-3</c:v>
                </c:pt>
                <c:pt idx="69" formatCode="0.000%">
                  <c:v>1.1863102760093724E-2</c:v>
                </c:pt>
                <c:pt idx="70" formatCode="0.000%">
                  <c:v>2.9709405577643899E-2</c:v>
                </c:pt>
                <c:pt idx="71" formatCode="0.000%">
                  <c:v>3.331033419093421E-2</c:v>
                </c:pt>
                <c:pt idx="72" formatCode="0.000%">
                  <c:v>2.0976118975315927E-2</c:v>
                </c:pt>
                <c:pt idx="73" formatCode="0.000%">
                  <c:v>-7.5610395550183007E-3</c:v>
                </c:pt>
                <c:pt idx="74" formatCode="0.000%">
                  <c:v>-5.4744153319701283E-3</c:v>
                </c:pt>
                <c:pt idx="75" formatCode="0.000%">
                  <c:v>2.5200189988067834E-2</c:v>
                </c:pt>
                <c:pt idx="76" formatCode="0.000%">
                  <c:v>4.5601379927457053E-2</c:v>
                </c:pt>
                <c:pt idx="77" formatCode="0.000%">
                  <c:v>6.9699836651941904E-2</c:v>
                </c:pt>
                <c:pt idx="78" formatCode="0.000%">
                  <c:v>6.6987537320576607E-2</c:v>
                </c:pt>
                <c:pt idx="79" formatCode="0.000%">
                  <c:v>4.4090244413569568E-2</c:v>
                </c:pt>
                <c:pt idx="80" formatCode="0.000%">
                  <c:v>2.8216631246251289E-2</c:v>
                </c:pt>
                <c:pt idx="81" formatCode="0.000%">
                  <c:v>6.9080793579383126E-2</c:v>
                </c:pt>
                <c:pt idx="82" formatCode="0.000%">
                  <c:v>0.13798137620806106</c:v>
                </c:pt>
                <c:pt idx="83" formatCode="0.000%">
                  <c:v>0.15752857840739054</c:v>
                </c:pt>
                <c:pt idx="84" formatCode="0.000%">
                  <c:v>0.22609223207051699</c:v>
                </c:pt>
                <c:pt idx="85" formatCode="0.000%">
                  <c:v>0.26755323844387746</c:v>
                </c:pt>
                <c:pt idx="86" formatCode="0.000%">
                  <c:v>0.1583799032983837</c:v>
                </c:pt>
                <c:pt idx="87" formatCode="0.000%">
                  <c:v>0.10912384417976639</c:v>
                </c:pt>
                <c:pt idx="88" formatCode="0.000%">
                  <c:v>0.12332092424525598</c:v>
                </c:pt>
                <c:pt idx="89" formatCode="0.000%">
                  <c:v>9.1065876956106351E-2</c:v>
                </c:pt>
                <c:pt idx="90" formatCode="0.000%">
                  <c:v>5.1656171084314195E-2</c:v>
                </c:pt>
                <c:pt idx="91" formatCode="0.000%">
                  <c:v>5.5035395923363595E-2</c:v>
                </c:pt>
                <c:pt idx="92" formatCode="0.000%">
                  <c:v>-7.8774251354548852E-2</c:v>
                </c:pt>
                <c:pt idx="93" formatCode="0.000%">
                  <c:v>-4.8764685335800806E-2</c:v>
                </c:pt>
                <c:pt idx="94" formatCode="0.000%">
                  <c:v>-7.1325078226191607E-2</c:v>
                </c:pt>
                <c:pt idx="95" formatCode="0.000%">
                  <c:v>-0.20485730215404274</c:v>
                </c:pt>
                <c:pt idx="96" formatCode="0.000%">
                  <c:v>-0.33363158129674986</c:v>
                </c:pt>
                <c:pt idx="97" formatCode="0.000%">
                  <c:v>-0.35499567775795526</c:v>
                </c:pt>
                <c:pt idx="98" formatCode="0.000%">
                  <c:v>-0.42875876856763284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2-493B-853C-82BB92350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1120"/>
        <c:axId val="416888640"/>
      </c:lineChart>
      <c:catAx>
        <c:axId val="416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88640"/>
        <c:crosses val="autoZero"/>
        <c:auto val="1"/>
        <c:lblAlgn val="ctr"/>
        <c:lblOffset val="100"/>
        <c:noMultiLvlLbl val="0"/>
      </c:catAx>
      <c:valAx>
        <c:axId val="416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PAT_d!$AV$31:$AV$129</c:f>
              <c:numCache>
                <c:formatCode>General</c:formatCode>
                <c:ptCount val="99"/>
                <c:pt idx="2" formatCode="0.000%">
                  <c:v>-3.2195312835481271E-3</c:v>
                </c:pt>
                <c:pt idx="3" formatCode="0.000%">
                  <c:v>-3.6259985389164306E-3</c:v>
                </c:pt>
                <c:pt idx="4" formatCode="0.000%">
                  <c:v>-6.0321093289057437E-3</c:v>
                </c:pt>
                <c:pt idx="5" formatCode="0.000%">
                  <c:v>-6.6298286264512285E-3</c:v>
                </c:pt>
                <c:pt idx="6" formatCode="0.000%">
                  <c:v>-4.8976875897341898E-3</c:v>
                </c:pt>
                <c:pt idx="7" formatCode="0.000%">
                  <c:v>-7.2986077803993687E-3</c:v>
                </c:pt>
                <c:pt idx="8" formatCode="0.000%">
                  <c:v>-1.1656554897406135E-2</c:v>
                </c:pt>
                <c:pt idx="9" formatCode="0.000%">
                  <c:v>-1.08671486241807E-2</c:v>
                </c:pt>
                <c:pt idx="10" formatCode="0.000%">
                  <c:v>-1.1537014221322472E-2</c:v>
                </c:pt>
                <c:pt idx="11" formatCode="0.000%">
                  <c:v>-1.0120380159543085E-2</c:v>
                </c:pt>
                <c:pt idx="12" formatCode="0.000%">
                  <c:v>-1.1406630583765009E-2</c:v>
                </c:pt>
                <c:pt idx="13" formatCode="0.000%">
                  <c:v>-1.4998495296858705E-2</c:v>
                </c:pt>
                <c:pt idx="14" formatCode="0.000%">
                  <c:v>-1.6496302165861065E-2</c:v>
                </c:pt>
                <c:pt idx="15" formatCode="0.000%">
                  <c:v>-1.8925979062197618E-2</c:v>
                </c:pt>
                <c:pt idx="16" formatCode="0.000%">
                  <c:v>-2.4654027919088772E-2</c:v>
                </c:pt>
                <c:pt idx="17" formatCode="0.000%">
                  <c:v>-2.2711127328239211E-2</c:v>
                </c:pt>
                <c:pt idx="18" formatCode="0.000%">
                  <c:v>-2.3774313047367324E-2</c:v>
                </c:pt>
                <c:pt idx="19" formatCode="0.000%">
                  <c:v>-2.5880418155540985E-2</c:v>
                </c:pt>
                <c:pt idx="20" formatCode="0.000%">
                  <c:v>-2.9439840095441649E-2</c:v>
                </c:pt>
                <c:pt idx="21" formatCode="0.000%">
                  <c:v>-2.9153244946920731E-2</c:v>
                </c:pt>
                <c:pt idx="22" formatCode="0.000%">
                  <c:v>-3.4862054106876927E-2</c:v>
                </c:pt>
                <c:pt idx="23" formatCode="0.000%">
                  <c:v>-3.5455834889930316E-2</c:v>
                </c:pt>
                <c:pt idx="24" formatCode="0.000%">
                  <c:v>-3.0382720405156327E-2</c:v>
                </c:pt>
                <c:pt idx="25" formatCode="0.000%">
                  <c:v>-3.5432987246871495E-2</c:v>
                </c:pt>
                <c:pt idx="26" formatCode="0.000%">
                  <c:v>-3.5610645320519163E-2</c:v>
                </c:pt>
                <c:pt idx="27" formatCode="0.000%">
                  <c:v>-3.1281637694402287E-2</c:v>
                </c:pt>
                <c:pt idx="28" formatCode="0.000%">
                  <c:v>-2.6722267141762845E-2</c:v>
                </c:pt>
                <c:pt idx="29" formatCode="0.000%">
                  <c:v>-2.9453385487395956E-2</c:v>
                </c:pt>
                <c:pt idx="30" formatCode="0.000%">
                  <c:v>-3.0382157910706198E-2</c:v>
                </c:pt>
                <c:pt idx="31" formatCode="0.000%">
                  <c:v>-3.0037896284777599E-2</c:v>
                </c:pt>
                <c:pt idx="32" formatCode="0.000%">
                  <c:v>-3.3407704203137989E-2</c:v>
                </c:pt>
                <c:pt idx="33" formatCode="0.000%">
                  <c:v>-4.3375250195987203E-2</c:v>
                </c:pt>
                <c:pt idx="34" formatCode="0.000%">
                  <c:v>-4.6434694719263536E-2</c:v>
                </c:pt>
                <c:pt idx="35" formatCode="0.000%">
                  <c:v>-5.0715848922875839E-2</c:v>
                </c:pt>
                <c:pt idx="36" formatCode="0.000%">
                  <c:v>-4.4253297084432042E-2</c:v>
                </c:pt>
                <c:pt idx="37" formatCode="0.000%">
                  <c:v>-5.4739554970765436E-2</c:v>
                </c:pt>
                <c:pt idx="38" formatCode="0.000%">
                  <c:v>-4.2896938946495045E-2</c:v>
                </c:pt>
                <c:pt idx="39" formatCode="0.000%">
                  <c:v>-3.7677831088331004E-2</c:v>
                </c:pt>
                <c:pt idx="40" formatCode="0.000%">
                  <c:v>-3.8655071865567603E-2</c:v>
                </c:pt>
                <c:pt idx="41" formatCode="0.000%">
                  <c:v>-4.498247224012486E-2</c:v>
                </c:pt>
                <c:pt idx="42" formatCode="0.000%">
                  <c:v>-4.8560973422744791E-2</c:v>
                </c:pt>
                <c:pt idx="43" formatCode="0.000%">
                  <c:v>-4.6284230604983545E-2</c:v>
                </c:pt>
                <c:pt idx="44" formatCode="0.000%">
                  <c:v>-5.3167217253180077E-2</c:v>
                </c:pt>
                <c:pt idx="45" formatCode="0.000%">
                  <c:v>-5.5828499634862361E-2</c:v>
                </c:pt>
                <c:pt idx="46" formatCode="0.000%">
                  <c:v>-5.2657319533552904E-2</c:v>
                </c:pt>
                <c:pt idx="47" formatCode="0.000%">
                  <c:v>-4.2686768206765091E-2</c:v>
                </c:pt>
                <c:pt idx="48" formatCode="0.000%">
                  <c:v>-3.8431600041464176E-2</c:v>
                </c:pt>
                <c:pt idx="49" formatCode="0.000%">
                  <c:v>-4.5707746933417948E-2</c:v>
                </c:pt>
                <c:pt idx="50" formatCode="0.000%">
                  <c:v>-6.4189945131775783E-2</c:v>
                </c:pt>
                <c:pt idx="51" formatCode="0.000%">
                  <c:v>-6.6094734806489974E-2</c:v>
                </c:pt>
                <c:pt idx="52" formatCode="0.000%">
                  <c:v>-7.2874702729867735E-2</c:v>
                </c:pt>
                <c:pt idx="53" formatCode="0.000%">
                  <c:v>-7.1264406476046815E-2</c:v>
                </c:pt>
                <c:pt idx="54" formatCode="0.000%">
                  <c:v>-8.2524375457508903E-2</c:v>
                </c:pt>
                <c:pt idx="55" formatCode="0.000%">
                  <c:v>-9.0038843449617545E-2</c:v>
                </c:pt>
                <c:pt idx="56" formatCode="0.000%">
                  <c:v>-8.3808800322817234E-2</c:v>
                </c:pt>
                <c:pt idx="57" formatCode="0.000%">
                  <c:v>-9.2073016712924449E-2</c:v>
                </c:pt>
                <c:pt idx="58" formatCode="0.000%">
                  <c:v>-9.4870931721022345E-2</c:v>
                </c:pt>
                <c:pt idx="59" formatCode="0.000%">
                  <c:v>-9.7769914588051954E-2</c:v>
                </c:pt>
                <c:pt idx="60" formatCode="0.000%">
                  <c:v>-0.11038097843305827</c:v>
                </c:pt>
                <c:pt idx="61" formatCode="0.000%">
                  <c:v>-0.11227731742122682</c:v>
                </c:pt>
                <c:pt idx="62" formatCode="0.000%">
                  <c:v>-0.11281837896865632</c:v>
                </c:pt>
                <c:pt idx="63" formatCode="0.000%">
                  <c:v>-0.10625709426086427</c:v>
                </c:pt>
                <c:pt idx="64" formatCode="0.000%">
                  <c:v>-7.6550542731705029E-2</c:v>
                </c:pt>
                <c:pt idx="65" formatCode="0.000%">
                  <c:v>-4.8485344951062714E-2</c:v>
                </c:pt>
                <c:pt idx="66" formatCode="0.000%">
                  <c:v>-5.7047566484030199E-2</c:v>
                </c:pt>
                <c:pt idx="67" formatCode="0.000%">
                  <c:v>-6.0059497625952751E-2</c:v>
                </c:pt>
                <c:pt idx="68" formatCode="0.000%">
                  <c:v>-7.4981712684238033E-2</c:v>
                </c:pt>
                <c:pt idx="69" formatCode="0.000%">
                  <c:v>-7.1441395311524047E-2</c:v>
                </c:pt>
                <c:pt idx="70" formatCode="0.000%">
                  <c:v>-5.0883118696118501E-2</c:v>
                </c:pt>
                <c:pt idx="71" formatCode="0.000%">
                  <c:v>-3.1761956203222752E-2</c:v>
                </c:pt>
                <c:pt idx="72" formatCode="0.000%">
                  <c:v>-5.0800526689991798E-2</c:v>
                </c:pt>
                <c:pt idx="73" formatCode="0.000%">
                  <c:v>-9.6921758548345949E-2</c:v>
                </c:pt>
                <c:pt idx="74" formatCode="0.000%">
                  <c:v>-0.11418282796281432</c:v>
                </c:pt>
                <c:pt idx="75" formatCode="0.000%">
                  <c:v>-4.6019804422474664E-2</c:v>
                </c:pt>
                <c:pt idx="76" formatCode="0.000%">
                  <c:v>-1.7217113888266411E-2</c:v>
                </c:pt>
                <c:pt idx="77" formatCode="0.000%">
                  <c:v>6.0179965813148328E-2</c:v>
                </c:pt>
                <c:pt idx="78" formatCode="0.000%">
                  <c:v>2.8305583776692345E-2</c:v>
                </c:pt>
                <c:pt idx="79" formatCode="0.000%">
                  <c:v>-6.6322364080306784E-3</c:v>
                </c:pt>
                <c:pt idx="80" formatCode="0.000%">
                  <c:v>-8.1402301151090484E-2</c:v>
                </c:pt>
                <c:pt idx="81" formatCode="0.000%">
                  <c:v>-0.11715116604515785</c:v>
                </c:pt>
                <c:pt idx="82" formatCode="0.000%">
                  <c:v>0.11025220135875102</c:v>
                </c:pt>
                <c:pt idx="83" formatCode="0.000%">
                  <c:v>0.10019650698705362</c:v>
                </c:pt>
                <c:pt idx="84" formatCode="0.000%">
                  <c:v>0.18097516822437143</c:v>
                </c:pt>
                <c:pt idx="85" formatCode="0.000%">
                  <c:v>0.19549507358955509</c:v>
                </c:pt>
                <c:pt idx="86" formatCode="0.000%">
                  <c:v>0.36679955331326397</c:v>
                </c:pt>
                <c:pt idx="87" formatCode="0.000%">
                  <c:v>0.31378079543786441</c:v>
                </c:pt>
                <c:pt idx="88" formatCode="0.000%">
                  <c:v>0.34786240978584715</c:v>
                </c:pt>
                <c:pt idx="89" formatCode="0.000%">
                  <c:v>0.37715177370111519</c:v>
                </c:pt>
                <c:pt idx="90" formatCode="0.000%">
                  <c:v>0.30451154674271663</c:v>
                </c:pt>
                <c:pt idx="91" formatCode="0.000%">
                  <c:v>0.37192400243110058</c:v>
                </c:pt>
                <c:pt idx="92" formatCode="0.000%">
                  <c:v>0.35348866082016173</c:v>
                </c:pt>
                <c:pt idx="93" formatCode="0.000%">
                  <c:v>0.42474220698477438</c:v>
                </c:pt>
                <c:pt idx="94" formatCode="0.000%">
                  <c:v>0.35679963582740015</c:v>
                </c:pt>
                <c:pt idx="95" formatCode="0.000%">
                  <c:v>0.20248948328411132</c:v>
                </c:pt>
                <c:pt idx="96" formatCode="0.000%">
                  <c:v>0.21324090829298825</c:v>
                </c:pt>
                <c:pt idx="97" formatCode="0.000%">
                  <c:v>0.16368310402921793</c:v>
                </c:pt>
                <c:pt idx="98" formatCode="0.000%">
                  <c:v>6.7510560100060957E-2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B-49D5-935B-548EE767824C}"/>
            </c:ext>
          </c:extLst>
        </c:ser>
        <c:ser>
          <c:idx val="1"/>
          <c:order val="1"/>
          <c:tx>
            <c:strRef>
              <c:f>PAT_d!$AW$30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-1.0215817538246075E-3</c:v>
                </c:pt>
                <c:pt idx="53" formatCode="0.000%">
                  <c:v>1.7281364545951305E-4</c:v>
                </c:pt>
                <c:pt idx="54" formatCode="0.000%">
                  <c:v>-1.9826398392914779E-3</c:v>
                </c:pt>
                <c:pt idx="55" formatCode="0.000%">
                  <c:v>-3.2045314977486861E-3</c:v>
                </c:pt>
                <c:pt idx="56" formatCode="0.000%">
                  <c:v>-1.0403669291327855E-3</c:v>
                </c:pt>
                <c:pt idx="57" formatCode="0.000%">
                  <c:v>-2.4009816228458547E-3</c:v>
                </c:pt>
                <c:pt idx="58" formatCode="0.000%">
                  <c:v>-2.330218318797872E-3</c:v>
                </c:pt>
                <c:pt idx="59" formatCode="0.000%">
                  <c:v>-2.4427219057137073E-3</c:v>
                </c:pt>
                <c:pt idx="60" formatCode="0.000%">
                  <c:v>-5.0676226665764545E-3</c:v>
                </c:pt>
                <c:pt idx="61" formatCode="0.000%">
                  <c:v>-4.8510816975775306E-3</c:v>
                </c:pt>
                <c:pt idx="62" formatCode="0.000%">
                  <c:v>-4.1668147636664266E-3</c:v>
                </c:pt>
                <c:pt idx="63" formatCode="0.000%">
                  <c:v>-1.4216463056240247E-3</c:v>
                </c:pt>
                <c:pt idx="64" formatCode="0.000%">
                  <c:v>7.6832788719554124E-3</c:v>
                </c:pt>
                <c:pt idx="65" formatCode="0.000%">
                  <c:v>1.6124494785041188E-2</c:v>
                </c:pt>
                <c:pt idx="66" formatCode="0.000%">
                  <c:v>1.5375718673828587E-2</c:v>
                </c:pt>
                <c:pt idx="67" formatCode="0.000%">
                  <c:v>1.6132330292804031E-2</c:v>
                </c:pt>
                <c:pt idx="68" formatCode="0.000%">
                  <c:v>1.4958834548755906E-2</c:v>
                </c:pt>
                <c:pt idx="69" formatCode="0.000%">
                  <c:v>1.7971907479477967E-2</c:v>
                </c:pt>
                <c:pt idx="70" formatCode="0.000%">
                  <c:v>2.5191271420170303E-2</c:v>
                </c:pt>
                <c:pt idx="71" formatCode="0.000%">
                  <c:v>3.2380192652015527E-2</c:v>
                </c:pt>
                <c:pt idx="72" formatCode="0.000%">
                  <c:v>2.9684210575678716E-2</c:v>
                </c:pt>
                <c:pt idx="73" formatCode="0.000%">
                  <c:v>2.0281751806616732E-2</c:v>
                </c:pt>
                <c:pt idx="74" formatCode="0.000%">
                  <c:v>1.8669828259385568E-2</c:v>
                </c:pt>
                <c:pt idx="75" formatCode="0.000%">
                  <c:v>3.808729964034363E-2</c:v>
                </c:pt>
                <c:pt idx="76" formatCode="0.000%">
                  <c:v>4.8542680910081959E-2</c:v>
                </c:pt>
                <c:pt idx="77" formatCode="0.000%">
                  <c:v>7.1823070341613615E-2</c:v>
                </c:pt>
                <c:pt idx="78" formatCode="0.000%">
                  <c:v>6.8172268332540309E-2</c:v>
                </c:pt>
                <c:pt idx="79" formatCode="0.000%">
                  <c:v>6.3800600504574589E-2</c:v>
                </c:pt>
                <c:pt idx="80" formatCode="0.000%">
                  <c:v>5.0551264319238953E-2</c:v>
                </c:pt>
                <c:pt idx="81" formatCode="0.000%">
                  <c:v>5.0352761093078513E-2</c:v>
                </c:pt>
                <c:pt idx="82" formatCode="0.000%">
                  <c:v>0.11729841864841539</c:v>
                </c:pt>
                <c:pt idx="83" formatCode="0.000%">
                  <c:v>0.12220811276466748</c:v>
                </c:pt>
                <c:pt idx="84" formatCode="0.000%">
                  <c:v>0.15372141844939602</c:v>
                </c:pt>
                <c:pt idx="85" formatCode="0.000%">
                  <c:v>0.18381113615538602</c:v>
                </c:pt>
                <c:pt idx="86" formatCode="0.000%">
                  <c:v>0.25878906644380173</c:v>
                </c:pt>
                <c:pt idx="87" formatCode="0.000%">
                  <c:v>0.26489844326910728</c:v>
                </c:pt>
                <c:pt idx="88" formatCode="0.000%">
                  <c:v>0.29255878442221928</c:v>
                </c:pt>
                <c:pt idx="89" formatCode="0.000%">
                  <c:v>0.31774626000848905</c:v>
                </c:pt>
                <c:pt idx="90" formatCode="0.000%">
                  <c:v>0.30999712285828274</c:v>
                </c:pt>
                <c:pt idx="91" formatCode="0.000%">
                  <c:v>0.33836541018978394</c:v>
                </c:pt>
                <c:pt idx="92" formatCode="0.000%">
                  <c:v>0.34424790048338494</c:v>
                </c:pt>
                <c:pt idx="93" formatCode="0.000%">
                  <c:v>0.37371887264813708</c:v>
                </c:pt>
                <c:pt idx="94" formatCode="0.000%">
                  <c:v>0.3670754951482742</c:v>
                </c:pt>
                <c:pt idx="95" formatCode="0.000%">
                  <c:v>0.33837410417203273</c:v>
                </c:pt>
                <c:pt idx="96" formatCode="0.000%">
                  <c:v>0.35062066373100009</c:v>
                </c:pt>
                <c:pt idx="97" formatCode="0.000%">
                  <c:v>0.3464743748320771</c:v>
                </c:pt>
                <c:pt idx="98" formatCode="0.000%">
                  <c:v>0.33067831939095171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B-49D5-935B-548EE767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08416"/>
        <c:axId val="1195710816"/>
      </c:lineChart>
      <c:catAx>
        <c:axId val="11957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10816"/>
        <c:crosses val="autoZero"/>
        <c:auto val="1"/>
        <c:lblAlgn val="ctr"/>
        <c:lblOffset val="100"/>
        <c:noMultiLvlLbl val="0"/>
      </c:catAx>
      <c:valAx>
        <c:axId val="1195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3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3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8613" cy="606262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8613" cy="606262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46223</xdr:colOff>
      <xdr:row>139</xdr:row>
      <xdr:rowOff>106175</xdr:rowOff>
    </xdr:from>
    <xdr:to>
      <xdr:col>46</xdr:col>
      <xdr:colOff>79841</xdr:colOff>
      <xdr:row>153</xdr:row>
      <xdr:rowOff>103933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2D6EA5-C18D-E323-8FF1-50EE3806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256333</xdr:colOff>
      <xdr:row>95</xdr:row>
      <xdr:rowOff>113180</xdr:rowOff>
    </xdr:from>
    <xdr:to>
      <xdr:col>56</xdr:col>
      <xdr:colOff>289951</xdr:colOff>
      <xdr:row>109</xdr:row>
      <xdr:rowOff>110939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3485CA-6EF6-6D83-2078-CE7FAFA5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198532</xdr:colOff>
      <xdr:row>102</xdr:row>
      <xdr:rowOff>91577</xdr:rowOff>
    </xdr:from>
    <xdr:to>
      <xdr:col>62</xdr:col>
      <xdr:colOff>226074</xdr:colOff>
      <xdr:row>116</xdr:row>
      <xdr:rowOff>103512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F0390A-10CA-3F99-1E19-B1E6C3AB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714375</xdr:colOff>
      <xdr:row>107</xdr:row>
      <xdr:rowOff>133350</xdr:rowOff>
    </xdr:from>
    <xdr:to>
      <xdr:col>40</xdr:col>
      <xdr:colOff>714375</xdr:colOff>
      <xdr:row>122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511796-EBBB-7A25-D66D-4FF9AFF9F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714375</xdr:colOff>
      <xdr:row>107</xdr:row>
      <xdr:rowOff>138112</xdr:rowOff>
    </xdr:from>
    <xdr:to>
      <xdr:col>61</xdr:col>
      <xdr:colOff>714375</xdr:colOff>
      <xdr:row>122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C1324B-FC70-C3CB-FD67-22E2006F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647165</xdr:colOff>
      <xdr:row>108</xdr:row>
      <xdr:rowOff>66051</xdr:rowOff>
    </xdr:from>
    <xdr:to>
      <xdr:col>61</xdr:col>
      <xdr:colOff>625801</xdr:colOff>
      <xdr:row>123</xdr:row>
      <xdr:rowOff>5162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619C9-950B-8985-77F0-729DC6D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146048</xdr:colOff>
      <xdr:row>86</xdr:row>
      <xdr:rowOff>177800</xdr:rowOff>
    </xdr:from>
    <xdr:to>
      <xdr:col>69</xdr:col>
      <xdr:colOff>241299</xdr:colOff>
      <xdr:row>113</xdr:row>
      <xdr:rowOff>107949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07BECC-E19C-EDF0-3BA6-1E57EFB28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85514" cy="606334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85514" cy="606334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20"/>
      <sheetName val="LinePlot"/>
      <sheetName val="Cuadro1"/>
      <sheetName val="Subyacente1y"/>
      <sheetName val="Figura1"/>
      <sheetName val="Cuadro2"/>
      <sheetName val="Revisión SA (2025)"/>
      <sheetName val="Revisión SA"/>
      <sheetName val="Gráfico21"/>
      <sheetName val="Gráfico22"/>
      <sheetName val="Gráfico23"/>
      <sheetName val="Gráfico24"/>
      <sheetName val="Gráfico25"/>
      <sheetName val="Gráfico26"/>
      <sheetName val="Gráfico27"/>
      <sheetName val="Gráfico28"/>
      <sheetName val="Gráfico29"/>
      <sheetName val="Gráfico30"/>
      <sheetName val="Gráfico31"/>
      <sheetName val="Gráfico32"/>
      <sheetName val="Gráfico33"/>
      <sheetName val="Gráfico34"/>
      <sheetName val="Gráfico35"/>
      <sheetName val="Gráfico36"/>
      <sheetName val="Gráfico37"/>
      <sheetName val="Gráfico38"/>
      <sheetName val="Promedios anuales"/>
      <sheetName val="Comparacion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  <row r="103">
          <cell r="B103">
            <v>7834.1477000000004</v>
          </cell>
          <cell r="C103">
            <v>8310.2299000000003</v>
          </cell>
          <cell r="D103">
            <v>6175.0016999999998</v>
          </cell>
          <cell r="E103">
            <v>6942.0425999999998</v>
          </cell>
          <cell r="F103">
            <v>7377.9452000000001</v>
          </cell>
          <cell r="G103">
            <v>7070.7555000000002</v>
          </cell>
          <cell r="H103">
            <v>8617.1057999999994</v>
          </cell>
          <cell r="I103">
            <v>7794.9589999999998</v>
          </cell>
          <cell r="J103">
            <v>7139.335</v>
          </cell>
          <cell r="K103">
            <v>7515.8356999999996</v>
          </cell>
          <cell r="L103">
            <v>6626.9195</v>
          </cell>
          <cell r="M103">
            <v>9121.8225000000002</v>
          </cell>
          <cell r="N103">
            <v>7544.2858999999999</v>
          </cell>
          <cell r="R103">
            <v>7594.8510999999999</v>
          </cell>
          <cell r="S103">
            <v>7982.0484999999999</v>
          </cell>
          <cell r="T103">
            <v>7506.9362000000001</v>
          </cell>
        </row>
        <row r="104">
          <cell r="B104">
            <v>8009.2272000000003</v>
          </cell>
          <cell r="C104">
            <v>8572.4670000000006</v>
          </cell>
          <cell r="D104">
            <v>6229.3108000000002</v>
          </cell>
          <cell r="E104">
            <v>6979.683</v>
          </cell>
          <cell r="F104">
            <v>7610.2254000000003</v>
          </cell>
          <cell r="G104">
            <v>7158.8752000000004</v>
          </cell>
          <cell r="H104">
            <v>8781.5570000000007</v>
          </cell>
          <cell r="I104">
            <v>7917.3984</v>
          </cell>
          <cell r="J104">
            <v>7316.7367000000004</v>
          </cell>
          <cell r="K104">
            <v>7717.3701000000001</v>
          </cell>
          <cell r="L104">
            <v>6733.1940000000004</v>
          </cell>
          <cell r="M104">
            <v>9292.2507000000005</v>
          </cell>
          <cell r="N104">
            <v>7782.0959000000003</v>
          </cell>
          <cell r="R104">
            <v>7516.7019</v>
          </cell>
          <cell r="S104">
            <v>8201.6452000000008</v>
          </cell>
          <cell r="T104">
            <v>7665.1337999999996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  <row r="103">
          <cell r="A103">
            <v>45658</v>
          </cell>
          <cell r="B103">
            <v>7867.7709000000004</v>
          </cell>
          <cell r="C103">
            <v>8340.1715999999997</v>
          </cell>
          <cell r="D103">
            <v>6147.0526</v>
          </cell>
          <cell r="E103">
            <v>6812.53</v>
          </cell>
          <cell r="F103">
            <v>7269.1576999999997</v>
          </cell>
          <cell r="G103">
            <v>7283.3157000000001</v>
          </cell>
          <cell r="H103">
            <v>9399.42</v>
          </cell>
          <cell r="I103">
            <v>8528.2455000000009</v>
          </cell>
          <cell r="J103">
            <v>7022.0703999999996</v>
          </cell>
          <cell r="K103">
            <v>6803.4807000000001</v>
          </cell>
          <cell r="L103">
            <v>5138.4840999999997</v>
          </cell>
          <cell r="M103">
            <v>9022.2062999999998</v>
          </cell>
          <cell r="N103">
            <v>7547.9175999999998</v>
          </cell>
          <cell r="R103">
            <v>7503.9557000000004</v>
          </cell>
          <cell r="S103">
            <v>8047.6306000000004</v>
          </cell>
          <cell r="T103">
            <v>7453.5936000000002</v>
          </cell>
        </row>
        <row r="104">
          <cell r="A104">
            <v>45689</v>
          </cell>
          <cell r="B104">
            <v>8064.8530000000001</v>
          </cell>
          <cell r="C104">
            <v>8598.0810999999994</v>
          </cell>
          <cell r="D104">
            <v>6257.0897000000004</v>
          </cell>
          <cell r="E104">
            <v>6845.6788999999999</v>
          </cell>
          <cell r="F104">
            <v>7573.7843999999996</v>
          </cell>
          <cell r="G104">
            <v>7326.7267000000002</v>
          </cell>
          <cell r="H104">
            <v>9611.2821000000004</v>
          </cell>
          <cell r="I104">
            <v>8691.8948999999993</v>
          </cell>
          <cell r="J104">
            <v>7156.4114</v>
          </cell>
          <cell r="K104">
            <v>7093.415</v>
          </cell>
          <cell r="L104">
            <v>5231.2137000000002</v>
          </cell>
          <cell r="M104">
            <v>9244.3852999999999</v>
          </cell>
          <cell r="N104">
            <v>7751.9741000000004</v>
          </cell>
          <cell r="R104">
            <v>7464.5219999999999</v>
          </cell>
          <cell r="S104">
            <v>8295.8935000000001</v>
          </cell>
          <cell r="T104">
            <v>7615.3091999999997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  <row r="103">
          <cell r="A103">
            <v>45658</v>
          </cell>
          <cell r="B103">
            <v>7912.5281000000004</v>
          </cell>
          <cell r="C103">
            <v>7956.7415000000001</v>
          </cell>
          <cell r="D103">
            <v>5884.6813000000002</v>
          </cell>
          <cell r="E103">
            <v>6303.4461000000001</v>
          </cell>
          <cell r="F103">
            <v>10391.144700000001</v>
          </cell>
          <cell r="G103">
            <v>7088.7055</v>
          </cell>
          <cell r="H103">
            <v>9316.7664999999997</v>
          </cell>
          <cell r="I103">
            <v>8083.1172999999999</v>
          </cell>
          <cell r="J103">
            <v>7305.4584999999997</v>
          </cell>
          <cell r="K103">
            <v>7050.2712000000001</v>
          </cell>
          <cell r="L103">
            <v>6294.4453000000003</v>
          </cell>
          <cell r="M103">
            <v>9513.8891999999996</v>
          </cell>
          <cell r="N103">
            <v>7707.2012999999997</v>
          </cell>
          <cell r="R103">
            <v>6892.5915000000005</v>
          </cell>
          <cell r="S103">
            <v>7934.7160000000003</v>
          </cell>
          <cell r="T103">
            <v>8554.7695999999996</v>
          </cell>
        </row>
        <row r="104">
          <cell r="A104">
            <v>45689</v>
          </cell>
          <cell r="B104">
            <v>8116.2880999999998</v>
          </cell>
          <cell r="C104">
            <v>8243.3024999999998</v>
          </cell>
          <cell r="D104">
            <v>5980.5523000000003</v>
          </cell>
          <cell r="E104">
            <v>6345.9669000000004</v>
          </cell>
          <cell r="F104">
            <v>10671.8094</v>
          </cell>
          <cell r="G104">
            <v>7162.3867</v>
          </cell>
          <cell r="H104">
            <v>9487.4086000000007</v>
          </cell>
          <cell r="I104">
            <v>8284.8901000000005</v>
          </cell>
          <cell r="J104">
            <v>7478.5532000000003</v>
          </cell>
          <cell r="K104">
            <v>7137.0021999999999</v>
          </cell>
          <cell r="L104">
            <v>6443.7442000000001</v>
          </cell>
          <cell r="M104">
            <v>9823.1358</v>
          </cell>
          <cell r="N104">
            <v>7907.8624</v>
          </cell>
          <cell r="R104">
            <v>6900.9466000000002</v>
          </cell>
          <cell r="S104">
            <v>8168.4840000000004</v>
          </cell>
          <cell r="T104">
            <v>8782.0450000000001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  <row r="103">
          <cell r="A103">
            <v>45658</v>
          </cell>
          <cell r="B103">
            <v>7929.1117000000004</v>
          </cell>
          <cell r="C103">
            <v>7936.7151000000003</v>
          </cell>
          <cell r="D103">
            <v>6437.9832999999999</v>
          </cell>
          <cell r="E103">
            <v>6251.6767</v>
          </cell>
          <cell r="F103">
            <v>9747.8107999999993</v>
          </cell>
          <cell r="G103">
            <v>7263.1431000000002</v>
          </cell>
          <cell r="H103">
            <v>9523.0728999999992</v>
          </cell>
          <cell r="I103">
            <v>9470.4325000000008</v>
          </cell>
          <cell r="J103">
            <v>7143.6068999999998</v>
          </cell>
          <cell r="K103">
            <v>7059.4593999999997</v>
          </cell>
          <cell r="L103">
            <v>4920.4267</v>
          </cell>
          <cell r="M103">
            <v>8645.5727000000006</v>
          </cell>
          <cell r="N103">
            <v>7925.4838</v>
          </cell>
          <cell r="R103">
            <v>6884.7795999999998</v>
          </cell>
          <cell r="S103">
            <v>7815.1526000000003</v>
          </cell>
          <cell r="T103">
            <v>9117.4845999999998</v>
          </cell>
        </row>
        <row r="104">
          <cell r="A104">
            <v>45689</v>
          </cell>
          <cell r="B104">
            <v>8080.6559999999999</v>
          </cell>
          <cell r="C104">
            <v>8150.2254000000003</v>
          </cell>
          <cell r="D104">
            <v>6479.1189999999997</v>
          </cell>
          <cell r="E104">
            <v>6237.2078000000001</v>
          </cell>
          <cell r="F104">
            <v>10009.837600000001</v>
          </cell>
          <cell r="G104">
            <v>7340.6478999999999</v>
          </cell>
          <cell r="H104">
            <v>9720.6983</v>
          </cell>
          <cell r="I104">
            <v>9630.6205000000009</v>
          </cell>
          <cell r="J104">
            <v>7304.4102000000003</v>
          </cell>
          <cell r="K104">
            <v>7176.9593000000004</v>
          </cell>
          <cell r="L104">
            <v>5475.2245999999996</v>
          </cell>
          <cell r="M104">
            <v>8591.6648000000005</v>
          </cell>
          <cell r="N104">
            <v>8123.0213999999996</v>
          </cell>
          <cell r="R104">
            <v>6819.9367000000002</v>
          </cell>
          <cell r="S104">
            <v>7988.4576999999999</v>
          </cell>
          <cell r="T104">
            <v>9335.6779000000006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  <row r="103">
          <cell r="A103">
            <v>45658</v>
          </cell>
          <cell r="B103">
            <v>7941.8472000000002</v>
          </cell>
          <cell r="C103">
            <v>8252.8889999999992</v>
          </cell>
          <cell r="D103">
            <v>5832.6270000000004</v>
          </cell>
          <cell r="E103">
            <v>6191.5681000000004</v>
          </cell>
          <cell r="F103">
            <v>8680.1098999999995</v>
          </cell>
          <cell r="G103">
            <v>7246.2294000000002</v>
          </cell>
          <cell r="H103">
            <v>9750.4374000000007</v>
          </cell>
          <cell r="I103">
            <v>8679.5043999999998</v>
          </cell>
          <cell r="J103">
            <v>6503.5531000000001</v>
          </cell>
          <cell r="K103">
            <v>6974.4682000000003</v>
          </cell>
          <cell r="L103">
            <v>4781.6229000000003</v>
          </cell>
          <cell r="M103">
            <v>9746.8873000000003</v>
          </cell>
          <cell r="N103">
            <v>7653.7757000000001</v>
          </cell>
          <cell r="R103">
            <v>6618.7556999999997</v>
          </cell>
          <cell r="S103">
            <v>8120.7181</v>
          </cell>
          <cell r="T103">
            <v>8107.3032999999996</v>
          </cell>
        </row>
        <row r="104">
          <cell r="A104">
            <v>45689</v>
          </cell>
          <cell r="B104">
            <v>8154.0078000000003</v>
          </cell>
          <cell r="C104">
            <v>8583.9529999999995</v>
          </cell>
          <cell r="D104">
            <v>5915.6279999999997</v>
          </cell>
          <cell r="E104">
            <v>6141.6460999999999</v>
          </cell>
          <cell r="F104">
            <v>9187.3829000000005</v>
          </cell>
          <cell r="G104">
            <v>7329.6723000000002</v>
          </cell>
          <cell r="H104">
            <v>9956.2667999999994</v>
          </cell>
          <cell r="I104">
            <v>8798.1955999999991</v>
          </cell>
          <cell r="J104">
            <v>6656.1055999999999</v>
          </cell>
          <cell r="K104">
            <v>7068.3820999999998</v>
          </cell>
          <cell r="L104">
            <v>4832.4704000000002</v>
          </cell>
          <cell r="M104">
            <v>10056.8385</v>
          </cell>
          <cell r="N104">
            <v>7884.0630000000001</v>
          </cell>
          <cell r="R104">
            <v>6456.2127</v>
          </cell>
          <cell r="S104">
            <v>8391.5004000000008</v>
          </cell>
          <cell r="T104">
            <v>8340.44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  <row r="103">
          <cell r="A103">
            <v>45658</v>
          </cell>
          <cell r="B103">
            <v>7910.4796999999999</v>
          </cell>
          <cell r="C103">
            <v>8351.5912000000008</v>
          </cell>
          <cell r="D103">
            <v>6044.3777</v>
          </cell>
          <cell r="E103">
            <v>6705.7106000000003</v>
          </cell>
          <cell r="F103">
            <v>8575.1404999999995</v>
          </cell>
          <cell r="G103">
            <v>7609.6896999999999</v>
          </cell>
          <cell r="H103">
            <v>9149.1620999999996</v>
          </cell>
          <cell r="I103">
            <v>8762.2877000000008</v>
          </cell>
          <cell r="J103">
            <v>6077.9402</v>
          </cell>
          <cell r="K103">
            <v>6866.8622999999998</v>
          </cell>
          <cell r="L103">
            <v>4728.4795999999997</v>
          </cell>
          <cell r="M103">
            <v>9282.5537999999997</v>
          </cell>
          <cell r="N103">
            <v>8302.7171999999991</v>
          </cell>
          <cell r="R103">
            <v>7188.6453000000001</v>
          </cell>
          <cell r="S103">
            <v>7879.1752999999999</v>
          </cell>
          <cell r="T103">
            <v>8461.9914000000008</v>
          </cell>
        </row>
        <row r="104">
          <cell r="A104">
            <v>45689</v>
          </cell>
          <cell r="B104">
            <v>8164.2681000000002</v>
          </cell>
          <cell r="C104">
            <v>8718.4104000000007</v>
          </cell>
          <cell r="D104">
            <v>6165.9157999999998</v>
          </cell>
          <cell r="E104">
            <v>6720.2745999999997</v>
          </cell>
          <cell r="F104">
            <v>9196.1057000000001</v>
          </cell>
          <cell r="G104">
            <v>7733.8060999999998</v>
          </cell>
          <cell r="H104">
            <v>9346.4259999999995</v>
          </cell>
          <cell r="I104">
            <v>8864.6391999999996</v>
          </cell>
          <cell r="J104">
            <v>6256.8370000000004</v>
          </cell>
          <cell r="K104">
            <v>6976.0315000000001</v>
          </cell>
          <cell r="L104">
            <v>5157.8096999999998</v>
          </cell>
          <cell r="M104">
            <v>9702.8837999999996</v>
          </cell>
          <cell r="N104">
            <v>8572.3672000000006</v>
          </cell>
          <cell r="R104">
            <v>7151.4570999999996</v>
          </cell>
          <cell r="S104">
            <v>8157.7367999999997</v>
          </cell>
          <cell r="T104">
            <v>8811.7972000000009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  <row r="103">
          <cell r="A103">
            <v>45658</v>
          </cell>
          <cell r="B103">
            <v>7864.1256999999996</v>
          </cell>
          <cell r="C103">
            <v>8278.1147000000001</v>
          </cell>
          <cell r="D103">
            <v>6132.7084999999997</v>
          </cell>
          <cell r="E103">
            <v>6772.1731</v>
          </cell>
          <cell r="F103">
            <v>7757.8158000000003</v>
          </cell>
          <cell r="G103">
            <v>7187.8539000000001</v>
          </cell>
          <cell r="H103">
            <v>9050.3709999999992</v>
          </cell>
          <cell r="I103">
            <v>8217.8418999999994</v>
          </cell>
          <cell r="J103">
            <v>7030.3816999999999</v>
          </cell>
          <cell r="K103">
            <v>7160.6091999999999</v>
          </cell>
          <cell r="L103">
            <v>5844.2136</v>
          </cell>
          <cell r="M103">
            <v>9132.8654000000006</v>
          </cell>
          <cell r="N103">
            <v>7614.4035999999996</v>
          </cell>
          <cell r="P103">
            <v>7411.5104000000001</v>
          </cell>
          <cell r="Q103">
            <v>7995.9380000000001</v>
          </cell>
          <cell r="R103">
            <v>7698.607</v>
          </cell>
          <cell r="AG103">
            <v>0.84537508150823859</v>
          </cell>
        </row>
        <row r="104">
          <cell r="A104">
            <v>45689</v>
          </cell>
          <cell r="B104">
            <v>8052.9926999999998</v>
          </cell>
          <cell r="C104">
            <v>8546.6546999999991</v>
          </cell>
          <cell r="D104">
            <v>6212.9467999999997</v>
          </cell>
          <cell r="E104">
            <v>6800.5996999999998</v>
          </cell>
          <cell r="F104">
            <v>8048.6629999999996</v>
          </cell>
          <cell r="G104">
            <v>7260.6441999999997</v>
          </cell>
          <cell r="H104">
            <v>9236.2844000000005</v>
          </cell>
          <cell r="I104">
            <v>8359.8680999999997</v>
          </cell>
          <cell r="J104">
            <v>7191.0294000000004</v>
          </cell>
          <cell r="K104">
            <v>7370.3537999999999</v>
          </cell>
          <cell r="L104">
            <v>5980.8654999999999</v>
          </cell>
          <cell r="M104">
            <v>9339.1769999999997</v>
          </cell>
          <cell r="N104">
            <v>7837.1445999999996</v>
          </cell>
          <cell r="P104">
            <v>7350.8325000000004</v>
          </cell>
          <cell r="Q104">
            <v>8229.4475999999995</v>
          </cell>
          <cell r="R104">
            <v>7877.3099000000002</v>
          </cell>
          <cell r="AG104">
            <v>0.66874146421804137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278.18994599246327</v>
          </cell>
          <cell r="DF43">
            <v>277.24280466336069</v>
          </cell>
          <cell r="DG43">
            <v>276.52114112696859</v>
          </cell>
          <cell r="DH43">
            <v>279.79417771262382</v>
          </cell>
          <cell r="DI43">
            <v>281.57130325956416</v>
          </cell>
          <cell r="DJ43">
            <v>275.39471100659949</v>
          </cell>
          <cell r="DK43">
            <v>277.87106751545815</v>
          </cell>
        </row>
        <row r="44">
          <cell r="DE44">
            <v>283.4655547601925</v>
          </cell>
          <cell r="DF44">
            <v>284.13145848749156</v>
          </cell>
          <cell r="DG44">
            <v>283.25002610785799</v>
          </cell>
          <cell r="DH44">
            <v>286.49539464745675</v>
          </cell>
          <cell r="DI44">
            <v>288.43225154274427</v>
          </cell>
          <cell r="DJ44">
            <v>280.30608511370895</v>
          </cell>
          <cell r="DK44">
            <v>283.92793178268295</v>
          </cell>
        </row>
        <row r="45">
          <cell r="DE45">
            <v>289.50422928214647</v>
          </cell>
          <cell r="DF45">
            <v>290.9143171008206</v>
          </cell>
          <cell r="DG45">
            <v>293.15300213644753</v>
          </cell>
          <cell r="DH45">
            <v>294.85003499636247</v>
          </cell>
          <cell r="DI45">
            <v>295.82911644036761</v>
          </cell>
          <cell r="DJ45">
            <v>286.20588831809505</v>
          </cell>
          <cell r="DK45">
            <v>290.6553646901769</v>
          </cell>
        </row>
        <row r="46">
          <cell r="DE46">
            <v>295.1774515279061</v>
          </cell>
          <cell r="DF46">
            <v>297.38488932155167</v>
          </cell>
          <cell r="DG46">
            <v>302.32461426960742</v>
          </cell>
          <cell r="DH46">
            <v>303.54558564108282</v>
          </cell>
          <cell r="DI46">
            <v>302.6174508843273</v>
          </cell>
          <cell r="DJ46">
            <v>288.9868692876467</v>
          </cell>
          <cell r="DK46">
            <v>296.90378451296965</v>
          </cell>
        </row>
        <row r="47">
          <cell r="DE47">
            <v>303.83138116312045</v>
          </cell>
          <cell r="DF47">
            <v>304.82844599507655</v>
          </cell>
          <cell r="DG47">
            <v>310.36993092393976</v>
          </cell>
          <cell r="DH47">
            <v>311.20416816764458</v>
          </cell>
          <cell r="DI47">
            <v>309.87212690379386</v>
          </cell>
          <cell r="DJ47">
            <v>297.11007240116726</v>
          </cell>
          <cell r="DK47">
            <v>304.96038936556027</v>
          </cell>
        </row>
        <row r="48">
          <cell r="DE48">
            <v>314.65665145866274</v>
          </cell>
          <cell r="DF48">
            <v>315.87075121089947</v>
          </cell>
          <cell r="DG48">
            <v>320.83464003096969</v>
          </cell>
          <cell r="DH48">
            <v>323.38163189534686</v>
          </cell>
          <cell r="DI48">
            <v>321.59284274875267</v>
          </cell>
          <cell r="DJ48">
            <v>305.26372237470957</v>
          </cell>
          <cell r="DK48">
            <v>315.82033224511162</v>
          </cell>
        </row>
        <row r="49">
          <cell r="DE49">
            <v>323.62506840160654</v>
          </cell>
          <cell r="DF49">
            <v>326.82457648751659</v>
          </cell>
          <cell r="DG49">
            <v>331.56464973395572</v>
          </cell>
          <cell r="DH49">
            <v>334.39291923919899</v>
          </cell>
          <cell r="DI49">
            <v>331.99696899999481</v>
          </cell>
          <cell r="DJ49">
            <v>317.83862985558716</v>
          </cell>
          <cell r="DK49">
            <v>325.92007769406365</v>
          </cell>
        </row>
        <row r="50">
          <cell r="DE50">
            <v>334.10900538162457</v>
          </cell>
          <cell r="DF50">
            <v>336.68850144141743</v>
          </cell>
          <cell r="DG50">
            <v>339.40182447100659</v>
          </cell>
          <cell r="DH50">
            <v>341.34442068486823</v>
          </cell>
          <cell r="DI50">
            <v>341.33718610586101</v>
          </cell>
          <cell r="DJ50">
            <v>328.38230085818338</v>
          </cell>
          <cell r="DK50">
            <v>335.79410763278764</v>
          </cell>
        </row>
        <row r="51">
          <cell r="DE51">
            <v>342.30734950652521</v>
          </cell>
          <cell r="DF51">
            <v>344.71848369086348</v>
          </cell>
          <cell r="DG51">
            <v>346.66782231074399</v>
          </cell>
          <cell r="DH51">
            <v>352.52073828238065</v>
          </cell>
          <cell r="DI51">
            <v>351.70101212595586</v>
          </cell>
          <cell r="DJ51">
            <v>334.1208199729781</v>
          </cell>
          <cell r="DK51">
            <v>344.00480797087516</v>
          </cell>
        </row>
        <row r="52">
          <cell r="DE52">
            <v>356.06751856246592</v>
          </cell>
          <cell r="DF52">
            <v>359.61490470203313</v>
          </cell>
          <cell r="DG52">
            <v>363.27694272612655</v>
          </cell>
          <cell r="DH52">
            <v>366.86928146486673</v>
          </cell>
          <cell r="DI52">
            <v>365.79118909104318</v>
          </cell>
          <cell r="DJ52">
            <v>347.2359225573785</v>
          </cell>
          <cell r="DK52">
            <v>358.36361996888991</v>
          </cell>
        </row>
        <row r="53">
          <cell r="DE53">
            <v>368.62856092690799</v>
          </cell>
          <cell r="DF53">
            <v>372.71582399435533</v>
          </cell>
          <cell r="DG53">
            <v>376.28838404274597</v>
          </cell>
          <cell r="DH53">
            <v>381.64053944620866</v>
          </cell>
          <cell r="DI53">
            <v>378.67566308023413</v>
          </cell>
          <cell r="DJ53">
            <v>358.26533210037292</v>
          </cell>
          <cell r="DK53">
            <v>371.18667256542801</v>
          </cell>
        </row>
        <row r="54">
          <cell r="DE54">
            <v>380.50113849878483</v>
          </cell>
          <cell r="DF54">
            <v>387.85389059733387</v>
          </cell>
          <cell r="DG54">
            <v>391.9767797276383</v>
          </cell>
          <cell r="DH54">
            <v>401.61087938594289</v>
          </cell>
          <cell r="DI54">
            <v>393.98223314450087</v>
          </cell>
          <cell r="DJ54">
            <v>367.08434158139937</v>
          </cell>
          <cell r="DK54">
            <v>384.84179095535825</v>
          </cell>
        </row>
        <row r="55">
          <cell r="DE55">
            <v>393.3467789447119</v>
          </cell>
          <cell r="DF55">
            <v>403.80813124448889</v>
          </cell>
          <cell r="DG55">
            <v>409.11465207576538</v>
          </cell>
          <cell r="DH55">
            <v>416.49935609049578</v>
          </cell>
          <cell r="DI55">
            <v>409.27910264681969</v>
          </cell>
          <cell r="DJ55">
            <v>377.2166663049951</v>
          </cell>
          <cell r="DK55">
            <v>399.14067441683108</v>
          </cell>
        </row>
        <row r="56">
          <cell r="DE56">
            <v>407.36626341252628</v>
          </cell>
          <cell r="DF56">
            <v>417.09966893293785</v>
          </cell>
          <cell r="DG56">
            <v>422.14340954950046</v>
          </cell>
          <cell r="DH56">
            <v>431.493443586073</v>
          </cell>
          <cell r="DI56">
            <v>422.0833968581764</v>
          </cell>
          <cell r="DJ56">
            <v>391.21712488013952</v>
          </cell>
          <cell r="DK56">
            <v>412.82325012156031</v>
          </cell>
        </row>
        <row r="57">
          <cell r="DE57">
            <v>424.67972036740741</v>
          </cell>
          <cell r="DF57">
            <v>434.61240258459696</v>
          </cell>
          <cell r="DG57">
            <v>436.41048672873006</v>
          </cell>
          <cell r="DH57">
            <v>443.82018775458045</v>
          </cell>
          <cell r="DI57">
            <v>437.32393964734501</v>
          </cell>
          <cell r="DJ57">
            <v>405.88207050027808</v>
          </cell>
          <cell r="DK57">
            <v>429.54193418205796</v>
          </cell>
        </row>
        <row r="58">
          <cell r="DE58">
            <v>441.76011368635648</v>
          </cell>
          <cell r="DF58">
            <v>451.31239134072399</v>
          </cell>
          <cell r="DG58">
            <v>452.55869782832974</v>
          </cell>
          <cell r="DH58">
            <v>461.40425619698243</v>
          </cell>
          <cell r="DI58">
            <v>456.08393352791444</v>
          </cell>
          <cell r="DJ58">
            <v>427.18340365090603</v>
          </cell>
          <cell r="DK58">
            <v>446.73074905175434</v>
          </cell>
        </row>
        <row r="59">
          <cell r="DE59">
            <v>457.02083822738143</v>
          </cell>
          <cell r="DF59">
            <v>467.78326243670881</v>
          </cell>
          <cell r="DG59">
            <v>469.97122523674989</v>
          </cell>
          <cell r="DH59">
            <v>479.21852136116871</v>
          </cell>
          <cell r="DI59">
            <v>474.81331998448746</v>
          </cell>
          <cell r="DJ59">
            <v>443.61465437394952</v>
          </cell>
          <cell r="DK59">
            <v>462.90160115304508</v>
          </cell>
        </row>
        <row r="60">
          <cell r="DE60">
            <v>476.07792837948853</v>
          </cell>
          <cell r="DF60">
            <v>486.41785547104007</v>
          </cell>
          <cell r="DG60">
            <v>488.10221225012918</v>
          </cell>
          <cell r="DH60">
            <v>497.82376124577172</v>
          </cell>
          <cell r="DI60">
            <v>496.9574667429028</v>
          </cell>
          <cell r="DJ60">
            <v>461.0715926260475</v>
          </cell>
          <cell r="DK60">
            <v>481.81692778795201</v>
          </cell>
        </row>
        <row r="61">
          <cell r="DE61">
            <v>497.26839785698047</v>
          </cell>
          <cell r="DF61">
            <v>505.57651228428261</v>
          </cell>
          <cell r="DG61">
            <v>508.83357795906869</v>
          </cell>
          <cell r="DH61">
            <v>518.21468023392049</v>
          </cell>
          <cell r="DI61">
            <v>518.01441148508559</v>
          </cell>
          <cell r="DJ61">
            <v>480.9152897953814</v>
          </cell>
          <cell r="DK61">
            <v>502.17661037341952</v>
          </cell>
        </row>
        <row r="62">
          <cell r="DE62">
            <v>509.80020683967399</v>
          </cell>
          <cell r="DF62">
            <v>518.3880500306617</v>
          </cell>
          <cell r="DG62">
            <v>520.19975482789516</v>
          </cell>
          <cell r="DH62">
            <v>531.66781592342113</v>
          </cell>
          <cell r="DI62">
            <v>527.93988444588797</v>
          </cell>
          <cell r="DJ62">
            <v>496.81011490733869</v>
          </cell>
          <cell r="DK62">
            <v>514.7840965966335</v>
          </cell>
        </row>
        <row r="63">
          <cell r="DE63">
            <v>526.51408535373832</v>
          </cell>
          <cell r="DF63">
            <v>534.60601554659866</v>
          </cell>
          <cell r="DG63">
            <v>536.40944744728347</v>
          </cell>
          <cell r="DH63">
            <v>544.09226904167156</v>
          </cell>
          <cell r="DI63">
            <v>541.403911500959</v>
          </cell>
          <cell r="DJ63">
            <v>515.69209397674331</v>
          </cell>
          <cell r="DK63">
            <v>531.03102127153636</v>
          </cell>
        </row>
        <row r="64">
          <cell r="DE64">
            <v>546.56956144258083</v>
          </cell>
          <cell r="DF64">
            <v>553.49242715211585</v>
          </cell>
          <cell r="DG64">
            <v>555.99740087020427</v>
          </cell>
          <cell r="DH64">
            <v>563.92020473318155</v>
          </cell>
          <cell r="DI64">
            <v>557.89896430397232</v>
          </cell>
          <cell r="DJ64">
            <v>531.47452001214072</v>
          </cell>
          <cell r="DK64">
            <v>550.26465826854633</v>
          </cell>
        </row>
        <row r="65">
          <cell r="DE65">
            <v>563.6128751141473</v>
          </cell>
          <cell r="DF65">
            <v>570.16021504066305</v>
          </cell>
          <cell r="DG65">
            <v>573.1980941206167</v>
          </cell>
          <cell r="DH65">
            <v>581.36654013454779</v>
          </cell>
          <cell r="DI65">
            <v>574.74920178303933</v>
          </cell>
          <cell r="DJ65">
            <v>542.22894065609046</v>
          </cell>
          <cell r="DK65">
            <v>566.91117991180363</v>
          </cell>
        </row>
        <row r="66">
          <cell r="DE66">
            <v>587.48528635548587</v>
          </cell>
          <cell r="DF66">
            <v>591.89623512137541</v>
          </cell>
          <cell r="DG66">
            <v>596.62703943089355</v>
          </cell>
          <cell r="DH66">
            <v>604.1235805158849</v>
          </cell>
          <cell r="DI66">
            <v>599.03180340942993</v>
          </cell>
          <cell r="DJ66">
            <v>559.256908001326</v>
          </cell>
          <cell r="DK66">
            <v>589.68080210937467</v>
          </cell>
        </row>
        <row r="67">
          <cell r="DE67">
            <v>612.94035539410106</v>
          </cell>
          <cell r="DF67">
            <v>612.73175973242519</v>
          </cell>
          <cell r="DG67">
            <v>619.71860762735037</v>
          </cell>
          <cell r="DH67">
            <v>622.28625721456467</v>
          </cell>
          <cell r="DI67">
            <v>620.8897346069092</v>
          </cell>
          <cell r="DJ67">
            <v>575.51902412849404</v>
          </cell>
          <cell r="DK67">
            <v>612.45850346750967</v>
          </cell>
        </row>
        <row r="68">
          <cell r="DE68">
            <v>643.20373901216283</v>
          </cell>
          <cell r="DF68">
            <v>641.70520590455294</v>
          </cell>
          <cell r="DG68">
            <v>649.82056027152964</v>
          </cell>
          <cell r="DH68">
            <v>653.61387666458211</v>
          </cell>
          <cell r="DI68">
            <v>652.25462204269093</v>
          </cell>
          <cell r="DJ68">
            <v>603.16579384275963</v>
          </cell>
          <cell r="DK68">
            <v>642.25522670017926</v>
          </cell>
        </row>
        <row r="69">
          <cell r="DE69">
            <v>675.67884654215277</v>
          </cell>
          <cell r="DF69">
            <v>678.908257565182</v>
          </cell>
          <cell r="DG69">
            <v>690.61188568523357</v>
          </cell>
          <cell r="DH69">
            <v>693.86568737922482</v>
          </cell>
          <cell r="DI69">
            <v>693.1811104123334</v>
          </cell>
          <cell r="DJ69">
            <v>646.14847448575449</v>
          </cell>
          <cell r="DK69">
            <v>678.18768105122035</v>
          </cell>
        </row>
        <row r="70">
          <cell r="DE70">
            <v>718.43093791384979</v>
          </cell>
          <cell r="DF70">
            <v>720.20553203828922</v>
          </cell>
          <cell r="DG70">
            <v>735.21985375896679</v>
          </cell>
          <cell r="DH70">
            <v>738.00454439063617</v>
          </cell>
          <cell r="DI70">
            <v>735.40721655027414</v>
          </cell>
          <cell r="DJ70">
            <v>689.90710969710426</v>
          </cell>
          <cell r="DK70">
            <v>720.65135099110421</v>
          </cell>
        </row>
        <row r="71">
          <cell r="DE71">
            <v>758.55378052756112</v>
          </cell>
          <cell r="DF71">
            <v>762.05929540232046</v>
          </cell>
          <cell r="DG71">
            <v>779.47267469219491</v>
          </cell>
          <cell r="DH71">
            <v>783.73884702937016</v>
          </cell>
          <cell r="DI71">
            <v>781.04798798363277</v>
          </cell>
          <cell r="DJ71">
            <v>728.36554345229365</v>
          </cell>
          <cell r="DK71">
            <v>762.11297999288445</v>
          </cell>
        </row>
        <row r="72">
          <cell r="DE72">
            <v>808.95040748679946</v>
          </cell>
          <cell r="DF72">
            <v>807.20169596359722</v>
          </cell>
          <cell r="DG72">
            <v>825.41676678041802</v>
          </cell>
          <cell r="DH72">
            <v>830.60401216601383</v>
          </cell>
          <cell r="DI72">
            <v>826.8509282102624</v>
          </cell>
          <cell r="DJ72">
            <v>772.22807619830371</v>
          </cell>
          <cell r="DK72">
            <v>809.7110225410413</v>
          </cell>
        </row>
        <row r="73">
          <cell r="DE73">
            <v>886.47168556690576</v>
          </cell>
          <cell r="DF73">
            <v>882.98100910640846</v>
          </cell>
          <cell r="DG73">
            <v>897.07502379044104</v>
          </cell>
          <cell r="DH73">
            <v>906.44230998301146</v>
          </cell>
          <cell r="DI73">
            <v>898.58756575107327</v>
          </cell>
          <cell r="DJ73">
            <v>845.87633022901809</v>
          </cell>
          <cell r="DK73">
            <v>885.68080297060578</v>
          </cell>
        </row>
        <row r="74">
          <cell r="DE74">
            <v>951.81845101370311</v>
          </cell>
          <cell r="DF74">
            <v>951.21097641364634</v>
          </cell>
          <cell r="DG74">
            <v>967.62560241833944</v>
          </cell>
          <cell r="DH74">
            <v>976.67532849877944</v>
          </cell>
          <cell r="DI74">
            <v>966.30618292033625</v>
          </cell>
          <cell r="DJ74">
            <v>906.08694069982209</v>
          </cell>
          <cell r="DK74">
            <v>952.4798671305789</v>
          </cell>
        </row>
        <row r="75">
          <cell r="DE75">
            <v>1009.103744674527</v>
          </cell>
          <cell r="DF75">
            <v>1013.4475490262432</v>
          </cell>
          <cell r="DG75">
            <v>1025.6456722720416</v>
          </cell>
          <cell r="DH75">
            <v>1040.6200438051874</v>
          </cell>
          <cell r="DI75">
            <v>1028.9080828133913</v>
          </cell>
          <cell r="DJ75">
            <v>966.52655654075227</v>
          </cell>
          <cell r="DK75">
            <v>1012.2284483097601</v>
          </cell>
        </row>
        <row r="76">
          <cell r="DE76">
            <v>1072.8155992867023</v>
          </cell>
          <cell r="DF76">
            <v>1073.8070483115159</v>
          </cell>
          <cell r="DG76">
            <v>1089.5956211506032</v>
          </cell>
          <cell r="DH76">
            <v>1101.8733686694179</v>
          </cell>
          <cell r="DI76">
            <v>1090.6668270574407</v>
          </cell>
          <cell r="DJ76">
            <v>1033.4926601106829</v>
          </cell>
          <cell r="DK76">
            <v>1074.747181889863</v>
          </cell>
        </row>
        <row r="77">
          <cell r="DE77">
            <v>1124.2359095315333</v>
          </cell>
          <cell r="DF77">
            <v>1124.002263432729</v>
          </cell>
          <cell r="DG77">
            <v>1140.7737865935392</v>
          </cell>
          <cell r="DH77">
            <v>1150.1386149408286</v>
          </cell>
          <cell r="DI77">
            <v>1144.9598539645219</v>
          </cell>
          <cell r="DJ77">
            <v>1081.3047718232026</v>
          </cell>
          <cell r="DK77">
            <v>1125.5735912145353</v>
          </cell>
        </row>
        <row r="78">
          <cell r="DE78">
            <v>1183.1413507032494</v>
          </cell>
          <cell r="DF78">
            <v>1174.4125073351388</v>
          </cell>
          <cell r="DG78">
            <v>1184.4014197857905</v>
          </cell>
          <cell r="DH78">
            <v>1187.8755783765339</v>
          </cell>
          <cell r="DI78">
            <v>1189.43296315011</v>
          </cell>
          <cell r="DJ78">
            <v>1126.1479131145104</v>
          </cell>
          <cell r="DK78">
            <v>1178.1784710035786</v>
          </cell>
        </row>
        <row r="79">
          <cell r="DE79">
            <v>1250.452802957202</v>
          </cell>
          <cell r="DF79">
            <v>1238.8179921476155</v>
          </cell>
          <cell r="DG79">
            <v>1256.7934818831366</v>
          </cell>
          <cell r="DH79">
            <v>1254.6022195586461</v>
          </cell>
          <cell r="DI79">
            <v>1255.511645102994</v>
          </cell>
          <cell r="DJ79">
            <v>1184.4005168592769</v>
          </cell>
          <cell r="DK79">
            <v>1244.3416970887106</v>
          </cell>
        </row>
        <row r="80">
          <cell r="DE80">
            <v>1339.659867167454</v>
          </cell>
          <cell r="DF80">
            <v>1321.212569224647</v>
          </cell>
          <cell r="DG80">
            <v>1354.0216193362662</v>
          </cell>
          <cell r="DH80">
            <v>1357.0067008162266</v>
          </cell>
          <cell r="DI80">
            <v>1342.7571513649555</v>
          </cell>
          <cell r="DJ80">
            <v>1254.7038166762745</v>
          </cell>
          <cell r="DK80">
            <v>1331.4011145615657</v>
          </cell>
        </row>
        <row r="81">
          <cell r="DE81">
            <v>1429.0855534094796</v>
          </cell>
          <cell r="DF81">
            <v>1416.306954988193</v>
          </cell>
          <cell r="DG81">
            <v>1445.7766837031913</v>
          </cell>
          <cell r="DH81">
            <v>1441.1651248697469</v>
          </cell>
          <cell r="DI81">
            <v>1446.6771209789658</v>
          </cell>
          <cell r="DJ81">
            <v>1341.5015280006253</v>
          </cell>
          <cell r="DK81">
            <v>1423.3183422852221</v>
          </cell>
        </row>
        <row r="82">
          <cell r="DE82">
            <v>1558.0090186411505</v>
          </cell>
          <cell r="DF82">
            <v>1551.9968227168149</v>
          </cell>
          <cell r="DG82">
            <v>1561.1901461834227</v>
          </cell>
          <cell r="DH82">
            <v>1573.4376496810717</v>
          </cell>
          <cell r="DI82">
            <v>1563.5816929937289</v>
          </cell>
          <cell r="DJ82">
            <v>1464.8215223453089</v>
          </cell>
          <cell r="DK82">
            <v>1552.8981376401725</v>
          </cell>
        </row>
        <row r="83">
          <cell r="DE83">
            <v>1686.797872452976</v>
          </cell>
          <cell r="DF83">
            <v>1671.2292704924166</v>
          </cell>
          <cell r="DG83">
            <v>1696.9508599069595</v>
          </cell>
          <cell r="DH83">
            <v>1697.2654253803416</v>
          </cell>
          <cell r="DI83">
            <v>1686.8070580184055</v>
          </cell>
          <cell r="DJ83">
            <v>1580.8858828410655</v>
          </cell>
          <cell r="DK83">
            <v>1677.805877503544</v>
          </cell>
        </row>
        <row r="84">
          <cell r="DE84">
            <v>1791.1339744568847</v>
          </cell>
          <cell r="DF84">
            <v>1778.6416330410491</v>
          </cell>
          <cell r="DG84">
            <v>1805.4672208779166</v>
          </cell>
          <cell r="DH84">
            <v>1814.2559283918968</v>
          </cell>
          <cell r="DI84">
            <v>1783.1251039504045</v>
          </cell>
          <cell r="DJ84">
            <v>1688.676777178895</v>
          </cell>
          <cell r="DK84">
            <v>1783.7946169952068</v>
          </cell>
        </row>
        <row r="85">
          <cell r="DE85">
            <v>1927.2115650460626</v>
          </cell>
          <cell r="DF85">
            <v>1911.7138204365572</v>
          </cell>
          <cell r="DG85">
            <v>1934.0213883405813</v>
          </cell>
          <cell r="DH85">
            <v>1938.9316423384453</v>
          </cell>
          <cell r="DI85">
            <v>1906.9759474917694</v>
          </cell>
          <cell r="DJ85">
            <v>1823.4059288461085</v>
          </cell>
          <cell r="DK85">
            <v>1917.1178549289716</v>
          </cell>
        </row>
        <row r="86">
          <cell r="DE86">
            <v>2174.2816522076942</v>
          </cell>
          <cell r="DF86">
            <v>2162.4071691040417</v>
          </cell>
          <cell r="DG86">
            <v>2218.6737138015965</v>
          </cell>
          <cell r="DH86">
            <v>2234.0159118898223</v>
          </cell>
          <cell r="DI86">
            <v>2161.1956674489606</v>
          </cell>
          <cell r="DJ86">
            <v>2055.3737159912284</v>
          </cell>
          <cell r="DK86">
            <v>2169.8580086882848</v>
          </cell>
        </row>
        <row r="87">
          <cell r="DE87">
            <v>2455.2593065506858</v>
          </cell>
          <cell r="DF87">
            <v>2457.4389414424695</v>
          </cell>
          <cell r="DG87">
            <v>2509.4088754528279</v>
          </cell>
          <cell r="DH87">
            <v>2533.8248948910905</v>
          </cell>
          <cell r="DI87">
            <v>2468.086315450299</v>
          </cell>
          <cell r="DJ87">
            <v>2371.9033627287517</v>
          </cell>
          <cell r="DK87">
            <v>2460.1283945231439</v>
          </cell>
        </row>
        <row r="88">
          <cell r="DE88">
            <v>2682.1310818373008</v>
          </cell>
          <cell r="DF88">
            <v>2666.5689444643867</v>
          </cell>
          <cell r="DG88">
            <v>2720.0173824445114</v>
          </cell>
          <cell r="DH88">
            <v>2725.0841494210349</v>
          </cell>
          <cell r="DI88">
            <v>2679.071272663738</v>
          </cell>
          <cell r="DJ88">
            <v>2574.0610602939746</v>
          </cell>
          <cell r="DK88">
            <v>2676.2568497995835</v>
          </cell>
        </row>
        <row r="89">
          <cell r="DE89">
            <v>3061.2153069935916</v>
          </cell>
          <cell r="DF89">
            <v>3031.1170150644325</v>
          </cell>
          <cell r="DG89">
            <v>3058.2702577042401</v>
          </cell>
          <cell r="DH89">
            <v>3094.4898702788855</v>
          </cell>
          <cell r="DI89">
            <v>3033.271857787156</v>
          </cell>
          <cell r="DJ89">
            <v>2896.4965672217777</v>
          </cell>
          <cell r="DK89">
            <v>3043.2476473196061</v>
          </cell>
        </row>
        <row r="90">
          <cell r="DE90">
            <v>3832.0350994078058</v>
          </cell>
          <cell r="DF90">
            <v>3778.1028519476608</v>
          </cell>
          <cell r="DG90">
            <v>3799.1971336584916</v>
          </cell>
          <cell r="DH90">
            <v>3917.6085075819906</v>
          </cell>
          <cell r="DI90">
            <v>3774.1559960326804</v>
          </cell>
          <cell r="DJ90">
            <v>3592.7704398446926</v>
          </cell>
          <cell r="DK90">
            <v>3801.2632401694195</v>
          </cell>
        </row>
        <row r="91">
          <cell r="DE91">
            <v>4579.741889125653</v>
          </cell>
          <cell r="DF91">
            <v>4538.2650867927377</v>
          </cell>
          <cell r="DG91">
            <v>4577.741316021139</v>
          </cell>
          <cell r="DH91">
            <v>4628.7723496287254</v>
          </cell>
          <cell r="DI91">
            <v>4548.7980752585217</v>
          </cell>
          <cell r="DJ91">
            <v>4426.9796608792922</v>
          </cell>
          <cell r="DK91">
            <v>4559.050481357951</v>
          </cell>
        </row>
        <row r="92">
          <cell r="DE92">
            <v>5075.8471298303848</v>
          </cell>
          <cell r="DF92">
            <v>5023.7420175979796</v>
          </cell>
          <cell r="DG92">
            <v>5009.7543068503928</v>
          </cell>
          <cell r="DH92">
            <v>5076.7159540343946</v>
          </cell>
          <cell r="DI92">
            <v>5063.2719856198464</v>
          </cell>
          <cell r="DJ92">
            <v>4875.1023668594726</v>
          </cell>
          <cell r="DK92">
            <v>5043.6989615708262</v>
          </cell>
        </row>
        <row r="93">
          <cell r="DE93">
            <v>5506.6912732142409</v>
          </cell>
          <cell r="DF93">
            <v>5458.4159747176718</v>
          </cell>
          <cell r="DG93">
            <v>5358.6163231526243</v>
          </cell>
          <cell r="DH93">
            <v>5450.2565697732589</v>
          </cell>
          <cell r="DI93">
            <v>5458.8202755560233</v>
          </cell>
          <cell r="DJ93">
            <v>5317.0022996486823</v>
          </cell>
          <cell r="DK93">
            <v>5466.3046831981937</v>
          </cell>
        </row>
        <row r="94">
          <cell r="DE94">
            <v>5866.5485046570057</v>
          </cell>
          <cell r="DF94">
            <v>5826.1632594595767</v>
          </cell>
          <cell r="DG94">
            <v>5753.1507538632841</v>
          </cell>
          <cell r="DH94">
            <v>5748.5686468231625</v>
          </cell>
          <cell r="DI94">
            <v>5822.9489845123699</v>
          </cell>
          <cell r="DJ94">
            <v>5677.8964168406283</v>
          </cell>
          <cell r="DK94">
            <v>5828.7382769243895</v>
          </cell>
        </row>
        <row r="95">
          <cell r="DE95">
            <v>6197.8765646930478</v>
          </cell>
          <cell r="DF95">
            <v>6130.6150997692812</v>
          </cell>
          <cell r="DG95">
            <v>6051.5252578303307</v>
          </cell>
          <cell r="DH95">
            <v>6003.7806332834289</v>
          </cell>
          <cell r="DI95">
            <v>6109.4402773737347</v>
          </cell>
          <cell r="DJ95">
            <v>5974.3674054926596</v>
          </cell>
          <cell r="DK95">
            <v>6141.2618051582849</v>
          </cell>
        </row>
        <row r="96">
          <cell r="DE96">
            <v>6483.815224299974</v>
          </cell>
          <cell r="DF96">
            <v>6445.101041345496</v>
          </cell>
          <cell r="DG96">
            <v>6316.7070671400115</v>
          </cell>
          <cell r="DH96">
            <v>6278.1356490550779</v>
          </cell>
          <cell r="DI96">
            <v>6385.0485007549205</v>
          </cell>
          <cell r="DJ96">
            <v>6249.1669387116181</v>
          </cell>
          <cell r="DK96">
            <v>6433.9661121606669</v>
          </cell>
        </row>
        <row r="97">
          <cell r="DE97">
            <v>6826.1441953203412</v>
          </cell>
          <cell r="DF97">
            <v>6760.0304202009429</v>
          </cell>
          <cell r="DG97">
            <v>6607.9445969274784</v>
          </cell>
          <cell r="DH97">
            <v>6531.7121639212037</v>
          </cell>
          <cell r="DI97">
            <v>6713.1080510305937</v>
          </cell>
          <cell r="DJ97">
            <v>6538.0680720264172</v>
          </cell>
          <cell r="DK97">
            <v>6756.228527512747</v>
          </cell>
        </row>
        <row r="98">
          <cell r="DE98">
            <v>7062.1907654359356</v>
          </cell>
          <cell r="DF98">
            <v>7018.7415457888765</v>
          </cell>
          <cell r="DG98">
            <v>6873.5740981761046</v>
          </cell>
          <cell r="DH98">
            <v>6816.3897434167829</v>
          </cell>
          <cell r="DI98">
            <v>7007.141355427374</v>
          </cell>
          <cell r="DJ98">
            <v>6820.2399668147937</v>
          </cell>
          <cell r="DK98">
            <v>7009.3643135026368</v>
          </cell>
        </row>
        <row r="99">
          <cell r="DE99">
            <v>7238.1291610896087</v>
          </cell>
          <cell r="DF99">
            <v>7188.30528353707</v>
          </cell>
          <cell r="DG99">
            <v>7033.0558472166722</v>
          </cell>
          <cell r="DH99">
            <v>6975.8481615103929</v>
          </cell>
          <cell r="DI99">
            <v>7165.0979670966999</v>
          </cell>
          <cell r="DJ99">
            <v>7009.5489256881419</v>
          </cell>
          <cell r="DK99">
            <v>7180.9273276722361</v>
          </cell>
        </row>
        <row r="100">
          <cell r="DE100">
            <v>7422.4816296279569</v>
          </cell>
          <cell r="DF100">
            <v>7357.8280674413354</v>
          </cell>
          <cell r="DG100">
            <v>7192.5393881761293</v>
          </cell>
          <cell r="DH100">
            <v>7123.4126287091949</v>
          </cell>
          <cell r="DI100">
            <v>7303.1503174809641</v>
          </cell>
          <cell r="DJ100">
            <v>7219.9284491148901</v>
          </cell>
          <cell r="DK100">
            <v>7355.6304962443674</v>
          </cell>
        </row>
        <row r="101">
          <cell r="DE101">
            <v>7593.8920748522914</v>
          </cell>
          <cell r="DF101">
            <v>7503.1859181035152</v>
          </cell>
          <cell r="DG101">
            <v>7335.8224142756762</v>
          </cell>
          <cell r="DH101">
            <v>7240.7655833943772</v>
          </cell>
          <cell r="DI101">
            <v>7436.7966068735241</v>
          </cell>
          <cell r="DJ101">
            <v>7409.8854968931</v>
          </cell>
          <cell r="DK101">
            <v>7512.6517965934272</v>
          </cell>
        </row>
        <row r="102">
          <cell r="DE102">
            <v>7769.2935912265084</v>
          </cell>
          <cell r="DF102">
            <v>7621.3966835212977</v>
          </cell>
          <cell r="DG102">
            <v>7456.6047729745196</v>
          </cell>
          <cell r="DH102">
            <v>7317.2882232405218</v>
          </cell>
          <cell r="DI102">
            <v>7562.3644610998908</v>
          </cell>
          <cell r="DJ102">
            <v>7571.0772505581335</v>
          </cell>
          <cell r="DK102">
            <v>7657.0517899810884</v>
          </cell>
        </row>
        <row r="103">
          <cell r="DE103">
            <v>7901.7923554563195</v>
          </cell>
          <cell r="DF103">
            <v>7728.3300115535831</v>
          </cell>
          <cell r="DG103">
            <v>7579.3807168198446</v>
          </cell>
          <cell r="DH103">
            <v>7419.9323700505001</v>
          </cell>
          <cell r="DI103">
            <v>7652.9229936624997</v>
          </cell>
          <cell r="DJ103">
            <v>7708.5655707297719</v>
          </cell>
          <cell r="DK103">
            <v>7776.8498769930584</v>
          </cell>
        </row>
        <row r="104">
          <cell r="DE104">
            <v>8047.9598422224235</v>
          </cell>
          <cell r="DF104">
            <v>7900.5952868713021</v>
          </cell>
          <cell r="DG104">
            <v>7739.4932151653047</v>
          </cell>
          <cell r="DH104">
            <v>7537.4399527570549</v>
          </cell>
          <cell r="DI104">
            <v>7793.4581634233755</v>
          </cell>
          <cell r="DJ104">
            <v>7903.4261640588775</v>
          </cell>
          <cell r="DK104">
            <v>7933.5405737375913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3"/>
  <sheetViews>
    <sheetView zoomScale="97" workbookViewId="0">
      <pane xSplit="1" ySplit="4" topLeftCell="B78" activePane="bottomRight" state="frozen"/>
      <selection pane="topRight" activeCell="B1" sqref="B1"/>
      <selection pane="bottomLeft" activeCell="A4" sqref="A4"/>
      <selection pane="bottomRight" activeCell="B104" sqref="B104"/>
    </sheetView>
  </sheetViews>
  <sheetFormatPr baseColWidth="10" defaultColWidth="11.44140625" defaultRowHeight="14.4" x14ac:dyDescent="0.3"/>
  <cols>
    <col min="1" max="1" width="11.44140625" style="25"/>
    <col min="2" max="2" width="11.44140625" style="9"/>
    <col min="3" max="3" width="11.44140625" style="6"/>
    <col min="14" max="14" width="11.44140625" style="7"/>
    <col min="15" max="15" width="11.44140625" style="6"/>
    <col min="17" max="17" width="11.44140625" style="7"/>
    <col min="18" max="18" width="11.44140625" style="6"/>
    <col min="23" max="23" width="11.44140625" style="7"/>
    <col min="24" max="24" width="1.109375" style="21" customWidth="1"/>
    <col min="47" max="47" width="1.88671875" style="21" customWidth="1"/>
    <col min="72" max="74" width="15.109375" customWidth="1"/>
  </cols>
  <sheetData>
    <row r="1" spans="1:74" x14ac:dyDescent="0.3"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</row>
    <row r="2" spans="1:74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41.4" x14ac:dyDescent="0.3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4"/>
      <c r="BU4" s="184"/>
      <c r="BV4" s="184"/>
    </row>
    <row r="5" spans="1:74" x14ac:dyDescent="0.3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3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3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3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3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3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3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3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3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3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3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3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3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3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3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3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3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3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3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3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3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3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3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3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3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3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3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3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3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3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3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3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3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3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3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3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3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3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3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3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3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3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3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3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3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3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3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3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3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3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3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3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3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3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3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3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3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3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3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3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3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3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3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3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3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3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3" si="58">+($C$3*$C70+$D$3*$D70+$E$3*$E70+$G$3*$G70+$K$3*$K70+$M$3*$M70+$N$3*$N70)/SUM($C$3:$E$3,$G$3,$K$3,$M$3:$N$3)</f>
        <v>769.36427584787111</v>
      </c>
      <c r="T70" s="19">
        <f t="shared" ref="T70:T103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3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3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3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3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3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3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3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3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3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3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3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3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3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3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3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3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3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3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3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3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3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3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3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3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3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3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3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3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3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3" si="237">+($E$3*$E99+$G$3*$G99+$K$3*$K99+$N$3*$N99)/SUM($E$3,$G$3,$K$3,$N$3)</f>
        <v>6734.0396204759809</v>
      </c>
      <c r="V99" s="19"/>
      <c r="W99" s="20">
        <f t="shared" ref="W99:W103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3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3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ref="R101" si="283">+SUMPRODUCT($C$3:$N$3,C101:N101)</f>
        <v>7700.6730580360709</v>
      </c>
      <c r="S101" s="19">
        <f t="shared" si="58"/>
        <v>7629.7604121820768</v>
      </c>
      <c r="T101" s="19">
        <f t="shared" si="59"/>
        <v>7415.8108862044273</v>
      </c>
      <c r="U101" s="19">
        <f t="shared" si="237"/>
        <v>7003.5577496955675</v>
      </c>
      <c r="V101" s="19"/>
      <c r="W101" s="20">
        <f t="shared" si="238"/>
        <v>7468.8549643726137</v>
      </c>
      <c r="Y101" s="24">
        <f t="shared" ref="Y101" si="284">+B101/B100-1</f>
        <v>2.7041040514633741E-2</v>
      </c>
      <c r="Z101" s="24">
        <f t="shared" ref="Z101" si="285">+C101/C100-1</f>
        <v>2.2097718363609964E-2</v>
      </c>
      <c r="AA101" s="24">
        <f t="shared" ref="AA101" si="286">+D101/D100-1</f>
        <v>2.5012594802110044E-2</v>
      </c>
      <c r="AB101" s="24">
        <f t="shared" ref="AB101" si="287">+E101/E100-1</f>
        <v>1.5509065923212884E-2</v>
      </c>
      <c r="AC101" s="24">
        <f t="shared" ref="AC101" si="288">+F101/F100-1</f>
        <v>5.2829844513587965E-2</v>
      </c>
      <c r="AD101" s="24">
        <f t="shared" ref="AD101" si="289">+G101/G100-1</f>
        <v>9.4692618896123903E-3</v>
      </c>
      <c r="AE101" s="24">
        <f t="shared" ref="AE101" si="290">+H101/H100-1</f>
        <v>2.1050386604844373E-2</v>
      </c>
      <c r="AF101" s="24">
        <f t="shared" ref="AF101" si="291">+I101/I100-1</f>
        <v>2.2438671828936441E-2</v>
      </c>
      <c r="AG101" s="24">
        <f t="shared" ref="AG101" si="292">+J101/J100-1</f>
        <v>5.0450070044097073E-2</v>
      </c>
      <c r="AH101" s="24">
        <f t="shared" ref="AH101" si="293">+K101/K100-1</f>
        <v>2.7912340056739593E-2</v>
      </c>
      <c r="AI101" s="24">
        <f t="shared" ref="AI101" si="294">+L101/L100-1</f>
        <v>2.2197879484066263E-2</v>
      </c>
      <c r="AJ101" s="24">
        <f t="shared" ref="AJ101" si="295">+M101/M100-1</f>
        <v>4.5830671374142984E-2</v>
      </c>
      <c r="AK101" s="24">
        <f t="shared" ref="AK101" si="296">+N101/N100-1</f>
        <v>2.1408186567451803E-2</v>
      </c>
      <c r="AL101" s="24">
        <f t="shared" ref="AL101" si="297">+O101/O100-1</f>
        <v>-1.4049630005396607E-2</v>
      </c>
      <c r="AM101" s="24">
        <f t="shared" ref="AM101" si="298">+P101/P100-1</f>
        <v>3.1972815061501292E-2</v>
      </c>
      <c r="AN101" s="24">
        <f t="shared" ref="AN101" si="299">+Q101/Q100-1</f>
        <v>3.3739790036057205E-2</v>
      </c>
      <c r="AO101" s="24">
        <f t="shared" ref="AO101" si="300">+R101/R100-1</f>
        <v>2.6912015231938646E-2</v>
      </c>
      <c r="AP101" s="24">
        <f t="shared" ref="AP101" si="301">+S101/S100-1</f>
        <v>2.4270684145170085E-2</v>
      </c>
      <c r="AQ101" s="24">
        <f t="shared" ref="AQ101" si="302">+T101/T100-1</f>
        <v>2.6005642103470228E-2</v>
      </c>
      <c r="AR101" s="24">
        <f t="shared" ref="AR101" si="303">+U101/U100-1</f>
        <v>1.8152319783075743E-2</v>
      </c>
      <c r="AS101" s="24" t="e">
        <f t="shared" ref="AS101" si="304">+V101/V100-1</f>
        <v>#DIV/0!</v>
      </c>
      <c r="AT101" s="24">
        <f t="shared" ref="AT101" si="305">+W101/W100-1</f>
        <v>2.1421672898688682E-2</v>
      </c>
      <c r="AV101" s="24">
        <f t="shared" ref="AV101" si="306">+B101/B89-1</f>
        <v>1.1776362746413853</v>
      </c>
      <c r="AW101" s="24">
        <f t="shared" ref="AW101" si="307">+C101/C89-1</f>
        <v>0.94738760141869172</v>
      </c>
      <c r="AX101" s="24">
        <f t="shared" ref="AX101" si="308">+D101/D89-1</f>
        <v>1.2537956998467337</v>
      </c>
      <c r="AY101" s="24">
        <f t="shared" ref="AY101" si="309">+E101/E89-1</f>
        <v>0.84499924085144795</v>
      </c>
      <c r="AZ101" s="24">
        <f t="shared" ref="AZ101" si="310">+F101/F89-1</f>
        <v>2.4817230949092144</v>
      </c>
      <c r="BA101" s="24">
        <f t="shared" ref="BA101" si="311">+G101/G89-1</f>
        <v>0.85653453910943056</v>
      </c>
      <c r="BB101" s="24">
        <f t="shared" ref="BB101" si="312">+H101/H89-1</f>
        <v>1.190350660957638</v>
      </c>
      <c r="BC101" s="24">
        <f t="shared" ref="BC101" si="313">+I101/I89-1</f>
        <v>1.3778362716177659</v>
      </c>
      <c r="BD101" s="24">
        <f t="shared" ref="BD101" si="314">+J101/J89-1</f>
        <v>1.8643613588875154</v>
      </c>
      <c r="BE101" s="24">
        <f t="shared" ref="BE101" si="315">+K101/K89-1</f>
        <v>1.1066571120260806</v>
      </c>
      <c r="BF101" s="24">
        <f t="shared" ref="BF101" si="316">+L101/L89-1</f>
        <v>1.6941717874302902</v>
      </c>
      <c r="BG101" s="24">
        <f t="shared" ref="BG101" si="317">+M101/M89-1</f>
        <v>1.262578810475754</v>
      </c>
      <c r="BH101" s="24">
        <f t="shared" ref="BH101" si="318">+N101/N89-1</f>
        <v>1.4529782222551302</v>
      </c>
      <c r="BI101" s="24">
        <f t="shared" ref="BI101" si="319">+O101/O89-1</f>
        <v>0.87321703199893541</v>
      </c>
      <c r="BJ101" s="24">
        <f t="shared" ref="BJ101" si="320">+P101/P89-1</f>
        <v>1.0549512681579096</v>
      </c>
      <c r="BK101" s="24">
        <f t="shared" ref="BK101" si="321">+Q101/Q89-1</f>
        <v>2.058783845820285</v>
      </c>
      <c r="BL101" s="24">
        <f t="shared" ref="BL101" si="322">+R101/R89-1</f>
        <v>1.1787522030555579</v>
      </c>
      <c r="BM101" s="24">
        <f t="shared" ref="BM101" si="323">+S101/S89-1</f>
        <v>1.0143932771554089</v>
      </c>
      <c r="BN101" s="24">
        <f t="shared" ref="BN101" si="324">+T101/T89-1</f>
        <v>1.0554017032762375</v>
      </c>
      <c r="BO101" s="24">
        <f t="shared" ref="BO101" si="325">+U101/U89-1</f>
        <v>0.98157118256499021</v>
      </c>
      <c r="BP101" s="24" t="e">
        <f t="shared" ref="BP101" si="326">+V101/V89-1</f>
        <v>#DIV/0!</v>
      </c>
      <c r="BQ101" s="24">
        <f t="shared" ref="BQ101" si="327">+W101/W89-1</f>
        <v>1.1572254643191853</v>
      </c>
    </row>
    <row r="102" spans="1:69" x14ac:dyDescent="0.3">
      <c r="A102" s="31">
        <f>+[1]NAC!A103</f>
        <v>45658</v>
      </c>
      <c r="B102" s="17">
        <f>+[1]NAC!B103</f>
        <v>7864.1256999999996</v>
      </c>
      <c r="C102" s="18">
        <f>+[1]NAC!C103</f>
        <v>8278.1147000000001</v>
      </c>
      <c r="D102" s="19">
        <f>+[1]NAC!D103</f>
        <v>6132.7084999999997</v>
      </c>
      <c r="E102" s="19">
        <f>+[1]NAC!E103</f>
        <v>6772.1731</v>
      </c>
      <c r="F102" s="19">
        <f>+[1]NAC!F103</f>
        <v>7757.8158000000003</v>
      </c>
      <c r="G102" s="19">
        <f>+[1]NAC!G103</f>
        <v>7187.8539000000001</v>
      </c>
      <c r="H102" s="19">
        <f>+[1]NAC!H103</f>
        <v>9050.3709999999992</v>
      </c>
      <c r="I102" s="19">
        <f>+[1]NAC!I103</f>
        <v>8217.8418999999994</v>
      </c>
      <c r="J102" s="19">
        <f>+[1]NAC!J103</f>
        <v>7030.3816999999999</v>
      </c>
      <c r="K102" s="19">
        <f>+[1]NAC!K103</f>
        <v>7160.6091999999999</v>
      </c>
      <c r="L102" s="19">
        <f>+[1]NAC!L103</f>
        <v>5844.2136</v>
      </c>
      <c r="M102" s="19">
        <f>+[1]NAC!M103</f>
        <v>9132.8654000000006</v>
      </c>
      <c r="N102" s="20">
        <f>+[1]NAC!N103</f>
        <v>7614.4035999999996</v>
      </c>
      <c r="O102" s="18">
        <f>+[1]NAC!P103</f>
        <v>7411.5104000000001</v>
      </c>
      <c r="P102" s="18">
        <f>+[1]NAC!Q103</f>
        <v>7995.9380000000001</v>
      </c>
      <c r="Q102" s="18">
        <f>+[1]NAC!R103</f>
        <v>7698.607</v>
      </c>
      <c r="R102" s="18">
        <f t="shared" ref="R102" si="328">+SUMPRODUCT($C$3:$N$3,C102:N102)</f>
        <v>7870.7192445215678</v>
      </c>
      <c r="S102" s="19">
        <f t="shared" si="58"/>
        <v>7793.2766391776122</v>
      </c>
      <c r="T102" s="19">
        <f t="shared" si="59"/>
        <v>7590.9927996729275</v>
      </c>
      <c r="U102" s="19">
        <f t="shared" si="237"/>
        <v>7084.1957325637632</v>
      </c>
      <c r="V102" s="19"/>
      <c r="W102" s="20">
        <f t="shared" si="238"/>
        <v>7576.0385976423167</v>
      </c>
      <c r="Y102" s="24">
        <f t="shared" ref="Y102" si="329">+B102/B101-1</f>
        <v>2.2110480136651844E-2</v>
      </c>
      <c r="Z102" s="24">
        <f t="shared" ref="Z102" si="330">+C102/C101-1</f>
        <v>1.8498320946717328E-2</v>
      </c>
      <c r="AA102" s="24">
        <f t="shared" ref="AA102" si="331">+D102/D101-1</f>
        <v>2.4233449747654623E-2</v>
      </c>
      <c r="AB102" s="24">
        <f t="shared" ref="AB102" si="332">+E102/E101-1</f>
        <v>-6.5963280913119426E-3</v>
      </c>
      <c r="AC102" s="24">
        <f t="shared" ref="AC102" si="333">+F102/F101-1</f>
        <v>4.0308541544919585E-2</v>
      </c>
      <c r="AD102" s="24">
        <f t="shared" ref="AD102" si="334">+G102/G101-1</f>
        <v>1.6165215649471598E-2</v>
      </c>
      <c r="AE102" s="24">
        <f t="shared" ref="AE102" si="335">+H102/H101-1</f>
        <v>2.3775747597429842E-2</v>
      </c>
      <c r="AF102" s="24">
        <f t="shared" ref="AF102" si="336">+I102/I101-1</f>
        <v>1.2285624409013929E-2</v>
      </c>
      <c r="AG102" s="24">
        <f t="shared" ref="AG102" si="337">+J102/J101-1</f>
        <v>2.3472943719745398E-2</v>
      </c>
      <c r="AH102" s="24">
        <f t="shared" ref="AH102" si="338">+K102/K101-1</f>
        <v>2.4627517339272265E-2</v>
      </c>
      <c r="AI102" s="24">
        <f t="shared" ref="AI102" si="339">+L102/L101-1</f>
        <v>5.4527992862853925E-3</v>
      </c>
      <c r="AJ102" s="24">
        <f t="shared" ref="AJ102" si="340">+M102/M101-1</f>
        <v>5.3381630356836851E-2</v>
      </c>
      <c r="AK102" s="24">
        <f t="shared" ref="AK102" si="341">+N102/N101-1</f>
        <v>2.4695425295029994E-2</v>
      </c>
      <c r="AL102" s="24">
        <f t="shared" ref="AL102" si="342">+O102/O101-1</f>
        <v>3.55954073908471E-3</v>
      </c>
      <c r="AM102" s="24">
        <f t="shared" ref="AM102" si="343">+P102/P101-1</f>
        <v>2.3976894312394359E-2</v>
      </c>
      <c r="AN102" s="24">
        <f t="shared" ref="AN102" si="344">+Q102/Q101-1</f>
        <v>2.6133785432829404E-2</v>
      </c>
      <c r="AO102" s="24">
        <f t="shared" ref="AO102" si="345">+R102/R101-1</f>
        <v>2.2081990133063112E-2</v>
      </c>
      <c r="AP102" s="24">
        <f t="shared" ref="AP102" si="346">+S102/S101-1</f>
        <v>2.1431371125947285E-2</v>
      </c>
      <c r="AQ102" s="24">
        <f t="shared" ref="AQ102" si="347">+T102/T101-1</f>
        <v>2.362275901538835E-2</v>
      </c>
      <c r="AR102" s="24">
        <f t="shared" ref="AR102" si="348">+U102/U101-1</f>
        <v>1.1513859919510372E-2</v>
      </c>
      <c r="AS102" s="24" t="e">
        <f t="shared" ref="AS102" si="349">+V102/V101-1</f>
        <v>#DIV/0!</v>
      </c>
      <c r="AT102" s="24">
        <f t="shared" ref="AT102" si="350">+W102/W101-1</f>
        <v>1.4350745031331158E-2</v>
      </c>
      <c r="AV102" s="24">
        <f t="shared" ref="AV102" si="351">+B102/B90-1</f>
        <v>0.84537508150823859</v>
      </c>
      <c r="AW102" s="24">
        <f t="shared" ref="AW102" si="352">+C102/C90-1</f>
        <v>0.64739728765506355</v>
      </c>
      <c r="AX102" s="24">
        <f t="shared" ref="AX102" si="353">+D102/D90-1</f>
        <v>0.90747889504289758</v>
      </c>
      <c r="AY102" s="24">
        <f t="shared" ref="AY102" si="354">+E102/E90-1</f>
        <v>0.637454003999812</v>
      </c>
      <c r="AZ102" s="24">
        <f t="shared" ref="AZ102" si="355">+F102/F90-1</f>
        <v>2.1770263678563788</v>
      </c>
      <c r="BA102" s="24">
        <f t="shared" ref="BA102" si="356">+G102/G90-1</f>
        <v>0.54219925258887902</v>
      </c>
      <c r="BB102" s="24">
        <f t="shared" ref="BB102" si="357">+H102/H90-1</f>
        <v>0.86164462298952915</v>
      </c>
      <c r="BC102" s="24">
        <f t="shared" ref="BC102" si="358">+I102/I90-1</f>
        <v>0.9059886745727519</v>
      </c>
      <c r="BD102" s="24">
        <f t="shared" ref="BD102" si="359">+J102/J90-1</f>
        <v>1.3433887808570133</v>
      </c>
      <c r="BE102" s="24">
        <f t="shared" ref="BE102" si="360">+K102/K90-1</f>
        <v>0.74061018267559575</v>
      </c>
      <c r="BF102" s="24">
        <f t="shared" ref="BF102" si="361">+L102/L90-1</f>
        <v>1.6857535083096309</v>
      </c>
      <c r="BG102" s="24">
        <f t="shared" ref="BG102" si="362">+M102/M90-1</f>
        <v>0.99529977958527249</v>
      </c>
      <c r="BH102" s="24">
        <f t="shared" ref="BH102" si="363">+N102/N90-1</f>
        <v>0.74112471334932373</v>
      </c>
      <c r="BI102" s="24">
        <f t="shared" ref="BI102" si="364">+O102/O90-1</f>
        <v>0.61769298554769114</v>
      </c>
      <c r="BJ102" s="24">
        <f t="shared" ref="BJ102" si="365">+P102/P90-1</f>
        <v>0.75036106949641868</v>
      </c>
      <c r="BK102" s="24">
        <f t="shared" ref="BK102" si="366">+Q102/Q90-1</f>
        <v>1.4797925564867698</v>
      </c>
      <c r="BL102" s="24">
        <f t="shared" ref="BL102" si="367">+R102/R90-1</f>
        <v>0.84598499827730667</v>
      </c>
      <c r="BM102" s="24">
        <f t="shared" ref="BM102" si="368">+S102/S90-1</f>
        <v>0.70594944264447324</v>
      </c>
      <c r="BN102" s="24">
        <f t="shared" ref="BN102" si="369">+T102/T90-1</f>
        <v>0.74214685549379933</v>
      </c>
      <c r="BO102" s="24">
        <f t="shared" ref="BO102" si="370">+U102/U90-1</f>
        <v>0.6532637841943818</v>
      </c>
      <c r="BP102" s="24" t="e">
        <f t="shared" ref="BP102" si="371">+V102/V90-1</f>
        <v>#DIV/0!</v>
      </c>
      <c r="BQ102" s="24">
        <f t="shared" ref="BQ102" si="372">+W102/W90-1</f>
        <v>0.79734287350298794</v>
      </c>
    </row>
    <row r="103" spans="1:69" x14ac:dyDescent="0.3">
      <c r="A103" s="31">
        <f>+[1]NAC!A104</f>
        <v>45689</v>
      </c>
      <c r="B103" s="17">
        <f>+[1]NAC!B104</f>
        <v>8052.9926999999998</v>
      </c>
      <c r="C103" s="18">
        <f>+[1]NAC!C104</f>
        <v>8546.6546999999991</v>
      </c>
      <c r="D103" s="19">
        <f>+[1]NAC!D104</f>
        <v>6212.9467999999997</v>
      </c>
      <c r="E103" s="19">
        <f>+[1]NAC!E104</f>
        <v>6800.5996999999998</v>
      </c>
      <c r="F103" s="19">
        <f>+[1]NAC!F104</f>
        <v>8048.6629999999996</v>
      </c>
      <c r="G103" s="19">
        <f>+[1]NAC!G104</f>
        <v>7260.6441999999997</v>
      </c>
      <c r="H103" s="19">
        <f>+[1]NAC!H104</f>
        <v>9236.2844000000005</v>
      </c>
      <c r="I103" s="19">
        <f>+[1]NAC!I104</f>
        <v>8359.8680999999997</v>
      </c>
      <c r="J103" s="19">
        <f>+[1]NAC!J104</f>
        <v>7191.0294000000004</v>
      </c>
      <c r="K103" s="19">
        <f>+[1]NAC!K104</f>
        <v>7370.3537999999999</v>
      </c>
      <c r="L103" s="19">
        <f>+[1]NAC!L104</f>
        <v>5980.8654999999999</v>
      </c>
      <c r="M103" s="19">
        <f>+[1]NAC!M104</f>
        <v>9339.1769999999997</v>
      </c>
      <c r="N103" s="20">
        <f>+[1]NAC!N104</f>
        <v>7837.1445999999996</v>
      </c>
      <c r="O103" s="18">
        <f>+[1]NAC!P104</f>
        <v>7350.8325000000004</v>
      </c>
      <c r="P103" s="18">
        <f>+[1]NAC!Q104</f>
        <v>8229.4475999999995</v>
      </c>
      <c r="Q103" s="18">
        <f>+[1]NAC!R104</f>
        <v>7877.3099000000002</v>
      </c>
      <c r="R103" s="18">
        <f t="shared" ref="R103" si="373">+SUMPRODUCT($C$3:$N$3,C103:N103)</f>
        <v>8060.4725616005262</v>
      </c>
      <c r="S103" s="19">
        <f t="shared" si="58"/>
        <v>7980.1292483724619</v>
      </c>
      <c r="T103" s="19">
        <f t="shared" si="59"/>
        <v>7726.9341517395569</v>
      </c>
      <c r="U103" s="19">
        <f t="shared" si="237"/>
        <v>7197.0071352060304</v>
      </c>
      <c r="V103" s="19"/>
      <c r="W103" s="20">
        <f t="shared" si="238"/>
        <v>7710.2368304296542</v>
      </c>
      <c r="Y103" s="24">
        <f t="shared" ref="Y103" si="374">+B103/B102-1</f>
        <v>2.4016274307517849E-2</v>
      </c>
      <c r="Z103" s="24">
        <f t="shared" ref="Z103" si="375">+C103/C102-1</f>
        <v>3.2439753462222498E-2</v>
      </c>
      <c r="AA103" s="24">
        <f t="shared" ref="AA103" si="376">+D103/D102-1</f>
        <v>1.3083664420051822E-2</v>
      </c>
      <c r="AB103" s="24">
        <f t="shared" ref="AB103" si="377">+E103/E102-1</f>
        <v>4.1975595691727818E-3</v>
      </c>
      <c r="AC103" s="24">
        <f t="shared" ref="AC103" si="378">+F103/F102-1</f>
        <v>3.7490861796434904E-2</v>
      </c>
      <c r="AD103" s="24">
        <f t="shared" ref="AD103" si="379">+G103/G102-1</f>
        <v>1.0126847458599597E-2</v>
      </c>
      <c r="AE103" s="24">
        <f t="shared" ref="AE103" si="380">+H103/H102-1</f>
        <v>2.0542075015488548E-2</v>
      </c>
      <c r="AF103" s="24">
        <f t="shared" ref="AF103" si="381">+I103/I102-1</f>
        <v>1.7282663955849653E-2</v>
      </c>
      <c r="AG103" s="24">
        <f t="shared" ref="AG103" si="382">+J103/J102-1</f>
        <v>2.2850494732028714E-2</v>
      </c>
      <c r="AH103" s="24">
        <f t="shared" ref="AH103" si="383">+K103/K102-1</f>
        <v>2.9291446319958281E-2</v>
      </c>
      <c r="AI103" s="24">
        <f t="shared" ref="AI103" si="384">+L103/L102-1</f>
        <v>2.338242736370888E-2</v>
      </c>
      <c r="AJ103" s="24">
        <f t="shared" ref="AJ103" si="385">+M103/M102-1</f>
        <v>2.2590018681321933E-2</v>
      </c>
      <c r="AK103" s="24">
        <f t="shared" ref="AK103" si="386">+N103/N102-1</f>
        <v>2.9252586505921441E-2</v>
      </c>
      <c r="AL103" s="24">
        <f t="shared" ref="AL103" si="387">+O103/O102-1</f>
        <v>-8.1869816980895127E-3</v>
      </c>
      <c r="AM103" s="24">
        <f t="shared" ref="AM103" si="388">+P103/P102-1</f>
        <v>2.9203528091388264E-2</v>
      </c>
      <c r="AN103" s="24">
        <f t="shared" ref="AN103" si="389">+Q103/Q102-1</f>
        <v>2.321236815959038E-2</v>
      </c>
      <c r="AO103" s="24">
        <f t="shared" ref="AO103" si="390">+R103/R102-1</f>
        <v>2.410876454665023E-2</v>
      </c>
      <c r="AP103" s="24">
        <f t="shared" ref="AP103" si="391">+S103/S102-1</f>
        <v>2.397612940563687E-2</v>
      </c>
      <c r="AQ103" s="24">
        <f t="shared" ref="AQ103" si="392">+T103/T102-1</f>
        <v>1.7908244106421334E-2</v>
      </c>
      <c r="AR103" s="24">
        <f t="shared" ref="AR103" si="393">+U103/U102-1</f>
        <v>1.5924376866622847E-2</v>
      </c>
      <c r="AS103" s="24" t="e">
        <f t="shared" ref="AS103" si="394">+V103/V102-1</f>
        <v>#DIV/0!</v>
      </c>
      <c r="AT103" s="24">
        <f t="shared" ref="AT103" si="395">+W103/W102-1</f>
        <v>1.7713509647258263E-2</v>
      </c>
      <c r="AV103" s="24">
        <f t="shared" ref="AV103" si="396">+B103/B91-1</f>
        <v>0.66874146421804137</v>
      </c>
      <c r="AW103" s="24">
        <f t="shared" ref="AW103" si="397">+C103/C91-1</f>
        <v>0.51998971266676541</v>
      </c>
      <c r="AX103" s="24">
        <f t="shared" ref="AX103" si="398">+D103/D91-1</f>
        <v>0.64221346790453571</v>
      </c>
      <c r="AY103" s="24">
        <f t="shared" ref="AY103" si="399">+E103/E91-1</f>
        <v>0.53350542407156665</v>
      </c>
      <c r="AZ103" s="24">
        <f t="shared" ref="AZ103" si="400">+F103/F91-1</f>
        <v>1.7417550671877344</v>
      </c>
      <c r="BA103" s="24">
        <f t="shared" ref="BA103" si="401">+G103/G91-1</f>
        <v>0.4119905791634817</v>
      </c>
      <c r="BB103" s="24">
        <f t="shared" ref="BB103" si="402">+H103/H91-1</f>
        <v>0.67280802789830441</v>
      </c>
      <c r="BC103" s="24">
        <f t="shared" ref="BC103" si="403">+I103/I91-1</f>
        <v>0.59435308226974515</v>
      </c>
      <c r="BD103" s="24">
        <f t="shared" ref="BD103" si="404">+J103/J91-1</f>
        <v>0.92196727179210924</v>
      </c>
      <c r="BE103" s="24">
        <f t="shared" ref="BE103" si="405">+K103/K91-1</f>
        <v>0.65004820282556164</v>
      </c>
      <c r="BF103" s="24">
        <f t="shared" ref="BF103" si="406">+L103/L91-1</f>
        <v>1.5002203052552958</v>
      </c>
      <c r="BG103" s="24">
        <f t="shared" ref="BG103" si="407">+M103/M91-1</f>
        <v>0.83551405329717654</v>
      </c>
      <c r="BH103" s="24">
        <f t="shared" ref="BH103" si="408">+N103/N91-1</f>
        <v>0.53709481495530165</v>
      </c>
      <c r="BI103" s="24">
        <f t="shared" ref="BI103" si="409">+O103/O91-1</f>
        <v>0.47612215099774469</v>
      </c>
      <c r="BJ103" s="24">
        <f t="shared" ref="BJ103" si="410">+P103/P91-1</f>
        <v>0.60430628609785231</v>
      </c>
      <c r="BK103" s="24">
        <f t="shared" ref="BK103" si="411">+Q103/Q91-1</f>
        <v>1.0951495883806093</v>
      </c>
      <c r="BL103" s="24">
        <f t="shared" ref="BL103" si="412">+R103/R91-1</f>
        <v>0.66894868768322513</v>
      </c>
      <c r="BM103" s="24">
        <f t="shared" ref="BM103" si="413">+S103/S91-1</f>
        <v>0.57175063556871608</v>
      </c>
      <c r="BN103" s="24">
        <f t="shared" ref="BN103" si="414">+T103/T91-1</f>
        <v>0.61188653598234866</v>
      </c>
      <c r="BO103" s="24">
        <f t="shared" ref="BO103" si="415">+U103/U91-1</f>
        <v>0.53226271102975686</v>
      </c>
      <c r="BP103" s="24" t="e">
        <f t="shared" ref="BP103" si="416">+V103/V91-1</f>
        <v>#DIV/0!</v>
      </c>
      <c r="BQ103" s="24">
        <f t="shared" ref="BQ103" si="417">+W103/W91-1</f>
        <v>0.61065111181127052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3"/>
  <sheetViews>
    <sheetView zoomScale="85" workbookViewId="0">
      <pane xSplit="1" ySplit="4" topLeftCell="BE64" activePane="bottomRight" state="frozen"/>
      <selection pane="topRight" activeCell="B1" sqref="B1"/>
      <selection pane="bottomLeft" activeCell="A5" sqref="A5"/>
      <selection pane="bottomRight" activeCell="A103" sqref="A103:XFD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1.88671875" customWidth="1"/>
    <col min="71" max="71" width="11.44140625" customWidth="1"/>
    <col min="85" max="85" width="1.886718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3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3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3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3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3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3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3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3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3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3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3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3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3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3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3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3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3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3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3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3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3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3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3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3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3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3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3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3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3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3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3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3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3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3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3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3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3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3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3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3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3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3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3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3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3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3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3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3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3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3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3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3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3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3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3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3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3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3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3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3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3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3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3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3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3" si="65">+($C$3*$C70+$D$3*$D70+$E$3*$E70+$G$3*$G70+$K$3*$K70+$M$3*$M70+$N$3*$N70)/SUM($C$3:$E$3,$G$3,$K$3,$M$3:$N$3)</f>
        <v>766.15179230890715</v>
      </c>
      <c r="T70" s="19">
        <f t="shared" ref="T70:T103" si="66">+($E$3*$E70+$G$3*$G70+$K$3*$K70+$M$3*$M70+$N$3*$N70)/SUM($E$3,$G$3,$K$3,$M$3:$N$3)</f>
        <v>760.80854110898667</v>
      </c>
      <c r="U70" s="19">
        <f t="shared" ref="U70:U103" si="67">+($E$3*$E70+$G$3*$G70+$K$3*$K70+$N$3*$N70)/SUM($E$3,$G$3,$K$3,$N$3)</f>
        <v>762.33549670159096</v>
      </c>
      <c r="V70" s="19"/>
      <c r="W70" s="20">
        <f t="shared" ref="W70:W103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3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3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3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3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3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3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3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3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3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3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3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3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3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3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3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3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3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3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3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3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3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3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3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3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3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3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3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3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3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3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3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ref="R101" si="324">+SUMPRODUCT($C$3:$N$3,C101:N101)</f>
        <v>7678.747989479999</v>
      </c>
      <c r="S101" s="19">
        <f t="shared" si="65"/>
        <v>7727.9819142135193</v>
      </c>
      <c r="T101" s="19">
        <f t="shared" si="66"/>
        <v>7606.4614634799245</v>
      </c>
      <c r="U101" s="19">
        <f t="shared" si="67"/>
        <v>7159.528290182383</v>
      </c>
      <c r="V101" s="19"/>
      <c r="W101" s="20">
        <f t="shared" si="68"/>
        <v>7453.9824085785722</v>
      </c>
      <c r="X101" s="21"/>
      <c r="Y101" s="42">
        <f t="shared" ref="Y101" si="325">+B101/B100-1</f>
        <v>2.8655273911321277E-2</v>
      </c>
      <c r="Z101" s="24">
        <f t="shared" ref="Z101" si="326">+C101/C100-1</f>
        <v>2.2079161371510114E-2</v>
      </c>
      <c r="AA101" s="24">
        <f t="shared" ref="AA101" si="327">+D101/D100-1</f>
        <v>2.7917244129340268E-2</v>
      </c>
      <c r="AB101" s="24">
        <f t="shared" ref="AB101" si="328">+E101/E100-1</f>
        <v>1.3845559192401824E-2</v>
      </c>
      <c r="AC101" s="24">
        <f t="shared" ref="AC101" si="329">+F101/F100-1</f>
        <v>5.5145890334230341E-2</v>
      </c>
      <c r="AD101" s="24">
        <f t="shared" ref="AD101" si="330">+G101/G100-1</f>
        <v>4.9139844820189627E-3</v>
      </c>
      <c r="AE101" s="24">
        <f t="shared" ref="AE101" si="331">+H101/H100-1</f>
        <v>2.475577578784427E-2</v>
      </c>
      <c r="AF101" s="24">
        <f t="shared" ref="AF101" si="332">+I101/I100-1</f>
        <v>1.7364563120089382E-2</v>
      </c>
      <c r="AG101" s="24">
        <f t="shared" ref="AG101" si="333">+J101/J100-1</f>
        <v>5.0208554526040894E-2</v>
      </c>
      <c r="AH101" s="24">
        <f t="shared" ref="AH101" si="334">+K101/K100-1</f>
        <v>4.370384157517937E-2</v>
      </c>
      <c r="AI101" s="24">
        <f t="shared" ref="AI101" si="335">+L101/L100-1</f>
        <v>2.2707432846910347E-2</v>
      </c>
      <c r="AJ101" s="24">
        <f t="shared" ref="AJ101" si="336">+M101/M100-1</f>
        <v>4.7413073058456767E-2</v>
      </c>
      <c r="AK101" s="24">
        <f t="shared" ref="AK101" si="337">+N101/N100-1</f>
        <v>2.0014103552672635E-2</v>
      </c>
      <c r="AL101" s="24">
        <f t="shared" ref="AL101" si="338">+O101/O100-1</f>
        <v>-1.1248577110767988E-2</v>
      </c>
      <c r="AM101" s="24">
        <f t="shared" ref="AM101" si="339">+P101/P100-1</f>
        <v>3.4762489248704842E-2</v>
      </c>
      <c r="AN101" s="24">
        <f t="shared" ref="AN101" si="340">+Q101/Q100-1</f>
        <v>2.8922807830302766E-2</v>
      </c>
      <c r="AO101" s="24">
        <f t="shared" ref="AO101" si="341">+R101/R100-1</f>
        <v>2.8653006297581163E-2</v>
      </c>
      <c r="AP101" s="24">
        <f t="shared" ref="AP101" si="342">+S101/S100-1</f>
        <v>2.6752487530328883E-2</v>
      </c>
      <c r="AQ101" s="24">
        <f t="shared" ref="AQ101" si="343">+T101/T100-1</f>
        <v>2.9902772981118098E-2</v>
      </c>
      <c r="AR101" s="24">
        <f t="shared" ref="AR101" si="344">+U101/U100-1</f>
        <v>2.1207425523362966E-2</v>
      </c>
      <c r="AS101" s="24" t="e">
        <f t="shared" ref="AS101" si="345">+V101/V100-1</f>
        <v>#DIV/0!</v>
      </c>
      <c r="AT101" s="24">
        <f t="shared" ref="AT101" si="346">+W101/W100-1</f>
        <v>2.2491420915083271E-2</v>
      </c>
      <c r="AU101" s="21"/>
      <c r="AV101" s="24">
        <f t="shared" ref="AV101" si="347">+B101/B89-1</f>
        <v>1.221454569818702</v>
      </c>
      <c r="AW101" s="24">
        <f t="shared" ref="AW101" si="348">+C101/C89-1</f>
        <v>0.96039269087526602</v>
      </c>
      <c r="AX101" s="24">
        <f t="shared" ref="AX101" si="349">+D101/D89-1</f>
        <v>1.3168147859052701</v>
      </c>
      <c r="AY101" s="24">
        <f t="shared" ref="AY101" si="350">+E101/E89-1</f>
        <v>0.82131692996791039</v>
      </c>
      <c r="AZ101" s="24">
        <f t="shared" ref="AZ101" si="351">+F101/F89-1</f>
        <v>2.3668955016820745</v>
      </c>
      <c r="BA101" s="24">
        <f t="shared" ref="BA101" si="352">+G101/G89-1</f>
        <v>0.80271843265173182</v>
      </c>
      <c r="BB101" s="24">
        <f t="shared" ref="BB101" si="353">+H101/H89-1</f>
        <v>1.2499761123580408</v>
      </c>
      <c r="BC101" s="24">
        <f t="shared" ref="BC101" si="354">+I101/I89-1</f>
        <v>1.5831762025773566</v>
      </c>
      <c r="BD101" s="24">
        <f t="shared" ref="BD101" si="355">+J101/J89-1</f>
        <v>1.8892615803809059</v>
      </c>
      <c r="BE101" s="24">
        <f t="shared" ref="BE101" si="356">+K101/K89-1</f>
        <v>1.1386126088667088</v>
      </c>
      <c r="BF101" s="24">
        <f t="shared" ref="BF101" si="357">+L101/L89-1</f>
        <v>1.6355296614034085</v>
      </c>
      <c r="BG101" s="24">
        <f t="shared" ref="BG101" si="358">+M101/M89-1</f>
        <v>1.2507097857196676</v>
      </c>
      <c r="BH101" s="24">
        <f t="shared" ref="BH101" si="359">+N101/N89-1</f>
        <v>1.4171419126832951</v>
      </c>
      <c r="BI101" s="24">
        <f t="shared" ref="BI101" si="360">+O101/O89-1</f>
        <v>0.85155433770290201</v>
      </c>
      <c r="BJ101" s="24">
        <f t="shared" ref="BJ101" si="361">+P101/P89-1</f>
        <v>1.0795998418288604</v>
      </c>
      <c r="BK101" s="24">
        <f t="shared" ref="BK101" si="362">+Q101/Q89-1</f>
        <v>2.1976820560150019</v>
      </c>
      <c r="BL101" s="24">
        <f t="shared" ref="BL101" si="363">+R101/R89-1</f>
        <v>1.2214156702702983</v>
      </c>
      <c r="BM101" s="24">
        <f t="shared" ref="BM101" si="364">+S101/S89-1</f>
        <v>1.0273977892702337</v>
      </c>
      <c r="BN101" s="24">
        <f t="shared" ref="BN101" si="365">+T101/T89-1</f>
        <v>1.0575009575562047</v>
      </c>
      <c r="BO101" s="24">
        <f t="shared" ref="BO101" si="366">+U101/U89-1</f>
        <v>0.9713103679916697</v>
      </c>
      <c r="BP101" s="24" t="e">
        <f t="shared" ref="BP101" si="367">+V101/V89-1</f>
        <v>#DIV/0!</v>
      </c>
      <c r="BQ101" s="24">
        <f t="shared" ref="BQ101" si="368">+W101/W89-1</f>
        <v>1.2084866240915613</v>
      </c>
      <c r="BR101" s="21"/>
      <c r="BS101" s="35">
        <f t="shared" ref="BS101" si="369">+A101</f>
        <v>45627</v>
      </c>
      <c r="BT101" s="24">
        <f t="shared" ref="BT101" si="370">(C101-C100)/$B100*C$3</f>
        <v>5.5322308059432496E-3</v>
      </c>
      <c r="BU101" s="24">
        <f t="shared" ref="BU101" si="371">(D101-D100)/$B100*D$3</f>
        <v>7.1641657043922558E-4</v>
      </c>
      <c r="BV101" s="24">
        <f t="shared" ref="BV101" si="372">(E101-E100)/$B100*E$3</f>
        <v>1.1041700905389258E-3</v>
      </c>
      <c r="BW101" s="24">
        <f t="shared" ref="BW101" si="373">(F101-F100)/$B100*F$3</f>
        <v>5.2865041354321889E-3</v>
      </c>
      <c r="BX101" s="24">
        <f t="shared" ref="BX101" si="374">(G101-G100)/$B100*G$3</f>
        <v>2.8588854774861777E-4</v>
      </c>
      <c r="BY101" s="24">
        <f t="shared" ref="BY101" si="375">(H101-H100)/$B100*H$3</f>
        <v>2.3926890482853479E-3</v>
      </c>
      <c r="BZ101" s="24">
        <f t="shared" ref="BZ101" si="376">(I101-I100)/$B100*I$3</f>
        <v>2.048807017545274E-3</v>
      </c>
      <c r="CA101" s="24">
        <f t="shared" ref="CA101" si="377">(J101-J100)/$B100*J$3</f>
        <v>1.2520315024513442E-3</v>
      </c>
      <c r="CB101" s="24">
        <f t="shared" ref="CB101" si="378">(K101-K100)/$B100*K$3</f>
        <v>3.061063046176025E-3</v>
      </c>
      <c r="CC101" s="24">
        <f t="shared" ref="CC101" si="379">(L101-L100)/$B100*L$3</f>
        <v>5.9311634057712052E-4</v>
      </c>
      <c r="CD101" s="24">
        <f t="shared" ref="CD101" si="380">(M101-M100)/$B100*M$3</f>
        <v>5.6984174841327147E-3</v>
      </c>
      <c r="CE101" s="24">
        <f t="shared" ref="CE101" si="381">(N101-N100)/$B100*N$3</f>
        <v>6.8163594937334739E-4</v>
      </c>
      <c r="CF101" s="24">
        <f t="shared" ref="CF101" si="382">+SUM(BT101:CE101)</f>
        <v>2.865297053864338E-2</v>
      </c>
      <c r="CG101" s="21"/>
    </row>
    <row r="102" spans="1:85" x14ac:dyDescent="0.3">
      <c r="A102" s="31">
        <f>+[1]NAC!A103</f>
        <v>45658</v>
      </c>
      <c r="B102" s="17">
        <f>+[1]GBA!B103</f>
        <v>7834.1477000000004</v>
      </c>
      <c r="C102" s="17">
        <f>+[1]GBA!C103</f>
        <v>8310.2299000000003</v>
      </c>
      <c r="D102" s="17">
        <f>+[1]GBA!D103</f>
        <v>6175.0016999999998</v>
      </c>
      <c r="E102" s="17">
        <f>+[1]GBA!E103</f>
        <v>6942.0425999999998</v>
      </c>
      <c r="F102" s="17">
        <f>+[1]GBA!F103</f>
        <v>7377.9452000000001</v>
      </c>
      <c r="G102" s="17">
        <f>+[1]GBA!G103</f>
        <v>7070.7555000000002</v>
      </c>
      <c r="H102" s="17">
        <f>+[1]GBA!H103</f>
        <v>8617.1057999999994</v>
      </c>
      <c r="I102" s="17">
        <f>+[1]GBA!I103</f>
        <v>7794.9589999999998</v>
      </c>
      <c r="J102" s="17">
        <f>+[1]GBA!J103</f>
        <v>7139.335</v>
      </c>
      <c r="K102" s="17">
        <f>+[1]GBA!K103</f>
        <v>7515.8356999999996</v>
      </c>
      <c r="L102" s="17">
        <f>+[1]GBA!L103</f>
        <v>6626.9195</v>
      </c>
      <c r="M102" s="17">
        <f>+[1]GBA!M103</f>
        <v>9121.8225000000002</v>
      </c>
      <c r="N102" s="17">
        <f>+[1]GBA!N103</f>
        <v>7544.2858999999999</v>
      </c>
      <c r="O102" s="18">
        <f>+[1]GBA!R103</f>
        <v>7594.8510999999999</v>
      </c>
      <c r="P102" s="19">
        <f>+[1]GBA!S103</f>
        <v>7982.0484999999999</v>
      </c>
      <c r="Q102" s="20">
        <f>+[1]GBA!T103</f>
        <v>7506.9362000000001</v>
      </c>
      <c r="R102" s="18">
        <f t="shared" ref="R102" si="383">+SUMPRODUCT($C$3:$N$3,C102:N102)</f>
        <v>7834.0876912300009</v>
      </c>
      <c r="S102" s="19">
        <f t="shared" si="65"/>
        <v>7896.186485170565</v>
      </c>
      <c r="T102" s="19">
        <f t="shared" si="66"/>
        <v>7784.8261083310572</v>
      </c>
      <c r="U102" s="19">
        <f t="shared" si="67"/>
        <v>7222.4263844004654</v>
      </c>
      <c r="V102" s="19"/>
      <c r="W102" s="20">
        <f t="shared" si="68"/>
        <v>7547.0448550875153</v>
      </c>
      <c r="X102" s="21"/>
      <c r="Y102" s="42">
        <f t="shared" ref="Y102" si="384">+B102/B101-1</f>
        <v>2.0234114180589513E-2</v>
      </c>
      <c r="Z102" s="24">
        <f t="shared" ref="Z102" si="385">+C102/C101-1</f>
        <v>1.8934666453730431E-2</v>
      </c>
      <c r="AA102" s="24">
        <f t="shared" ref="AA102" si="386">+D102/D101-1</f>
        <v>2.5443053551029493E-2</v>
      </c>
      <c r="AB102" s="24">
        <f t="shared" ref="AB102" si="387">+E102/E101-1</f>
        <v>-2.3492403269055107E-2</v>
      </c>
      <c r="AC102" s="24">
        <f t="shared" ref="AC102" si="388">+F102/F101-1</f>
        <v>2.2061707994994961E-2</v>
      </c>
      <c r="AD102" s="24">
        <f t="shared" ref="AD102" si="389">+G102/G101-1</f>
        <v>1.5826261296932431E-2</v>
      </c>
      <c r="AE102" s="24">
        <f t="shared" ref="AE102" si="390">+H102/H101-1</f>
        <v>2.5632902175663608E-2</v>
      </c>
      <c r="AF102" s="24">
        <f t="shared" ref="AF102" si="391">+I102/I101-1</f>
        <v>8.2341799755463185E-3</v>
      </c>
      <c r="AG102" s="24">
        <f t="shared" ref="AG102" si="392">+J102/J101-1</f>
        <v>2.6192732087736426E-2</v>
      </c>
      <c r="AH102" s="24">
        <f t="shared" ref="AH102" si="393">+K102/K101-1</f>
        <v>2.7458063627100682E-2</v>
      </c>
      <c r="AI102" s="24">
        <f t="shared" ref="AI102" si="394">+L102/L101-1</f>
        <v>3.6292686868892865E-3</v>
      </c>
      <c r="AJ102" s="24">
        <f t="shared" ref="AJ102" si="395">+M102/M101-1</f>
        <v>5.2239724068352533E-2</v>
      </c>
      <c r="AK102" s="24">
        <f t="shared" ref="AK102" si="396">+N102/N101-1</f>
        <v>3.276595508174962E-2</v>
      </c>
      <c r="AL102" s="24">
        <f t="shared" ref="AL102" si="397">+O102/O101-1</f>
        <v>4.5795174270450989E-3</v>
      </c>
      <c r="AM102" s="24">
        <f t="shared" ref="AM102" si="398">+P102/P101-1</f>
        <v>2.2539636877397573E-2</v>
      </c>
      <c r="AN102" s="24">
        <f t="shared" ref="AN102" si="399">+Q102/Q101-1</f>
        <v>2.0284618471809956E-2</v>
      </c>
      <c r="AO102" s="24">
        <f t="shared" ref="AO102" si="400">+R102/R101-1</f>
        <v>2.0229821575446838E-2</v>
      </c>
      <c r="AP102" s="24">
        <f t="shared" ref="AP102" si="401">+S102/S101-1</f>
        <v>2.1765652769926813E-2</v>
      </c>
      <c r="AQ102" s="24">
        <f t="shared" ref="AQ102" si="402">+T102/T101-1</f>
        <v>2.3449095970247802E-2</v>
      </c>
      <c r="AR102" s="24">
        <f t="shared" ref="AR102" si="403">+U102/U101-1</f>
        <v>8.7852288123970723E-3</v>
      </c>
      <c r="AS102" s="24" t="e">
        <f t="shared" ref="AS102" si="404">+V102/V101-1</f>
        <v>#DIV/0!</v>
      </c>
      <c r="AT102" s="24">
        <f t="shared" ref="AT102" si="405">+W102/W101-1</f>
        <v>1.2484929720499416E-2</v>
      </c>
      <c r="AU102" s="21"/>
      <c r="AV102" s="24">
        <f t="shared" ref="AV102" si="406">+B102/B90-1</f>
        <v>0.89575015384228207</v>
      </c>
      <c r="AW102" s="24">
        <f t="shared" ref="AW102" si="407">+C102/C90-1</f>
        <v>0.6699334094796543</v>
      </c>
      <c r="AX102" s="24">
        <f t="shared" ref="AX102" si="408">+D102/D90-1</f>
        <v>0.97073316838753376</v>
      </c>
      <c r="AY102" s="24">
        <f t="shared" ref="AY102" si="409">+E102/E90-1</f>
        <v>0.60087424446670967</v>
      </c>
      <c r="AZ102" s="24">
        <f t="shared" ref="AZ102" si="410">+F102/F90-1</f>
        <v>2.1481707063654882</v>
      </c>
      <c r="BA102" s="24">
        <f t="shared" ref="BA102" si="411">+G102/G90-1</f>
        <v>0.51564008813094886</v>
      </c>
      <c r="BB102" s="24">
        <f t="shared" ref="BB102" si="412">+H102/H90-1</f>
        <v>0.91411340652826167</v>
      </c>
      <c r="BC102" s="24">
        <f t="shared" ref="BC102" si="413">+I102/I90-1</f>
        <v>1.0818631349535681</v>
      </c>
      <c r="BD102" s="24">
        <f t="shared" ref="BD102" si="414">+J102/J90-1</f>
        <v>1.3732082644670407</v>
      </c>
      <c r="BE102" s="24">
        <f t="shared" ref="BE102" si="415">+K102/K90-1</f>
        <v>0.7718919549466583</v>
      </c>
      <c r="BF102" s="24">
        <f t="shared" ref="BF102" si="416">+L102/L90-1</f>
        <v>1.6229154801824199</v>
      </c>
      <c r="BG102" s="24">
        <f t="shared" ref="BG102" si="417">+M102/M90-1</f>
        <v>0.99336884929287583</v>
      </c>
      <c r="BH102" s="24">
        <f t="shared" ref="BH102" si="418">+N102/N90-1</f>
        <v>0.73554976079353018</v>
      </c>
      <c r="BI102" s="24">
        <f t="shared" ref="BI102" si="419">+O102/O90-1</f>
        <v>0.59598850773283663</v>
      </c>
      <c r="BJ102" s="24">
        <f t="shared" ref="BJ102" si="420">+P102/P90-1</f>
        <v>0.78695967940947131</v>
      </c>
      <c r="BK102" s="24">
        <f t="shared" ref="BK102" si="421">+Q102/Q90-1</f>
        <v>1.6183033410594927</v>
      </c>
      <c r="BL102" s="24">
        <f t="shared" ref="BL102" si="422">+R102/R90-1</f>
        <v>0.89573504710424845</v>
      </c>
      <c r="BM102" s="24">
        <f t="shared" ref="BM102" si="423">+S102/S90-1</f>
        <v>0.72624184203626019</v>
      </c>
      <c r="BN102" s="24">
        <f t="shared" ref="BN102" si="424">+T102/T90-1</f>
        <v>0.75120773161531273</v>
      </c>
      <c r="BO102" s="24">
        <f t="shared" ref="BO102" si="425">+U102/U90-1</f>
        <v>0.64503677896380096</v>
      </c>
      <c r="BP102" s="24" t="e">
        <f t="shared" ref="BP102" si="426">+V102/V90-1</f>
        <v>#DIV/0!</v>
      </c>
      <c r="BQ102" s="24">
        <f t="shared" ref="BQ102" si="427">+W102/W90-1</f>
        <v>0.84873850948510832</v>
      </c>
      <c r="BR102" s="21"/>
      <c r="BS102" s="35">
        <f t="shared" ref="BS102" si="428">+A102</f>
        <v>45658</v>
      </c>
      <c r="BT102" s="24">
        <f t="shared" ref="BT102" si="429">(C102-C101)/$B101*C$3</f>
        <v>4.7140051527753699E-3</v>
      </c>
      <c r="BU102" s="24">
        <f t="shared" ref="BU102" si="430">(D102-D101)/$B101*D$3</f>
        <v>6.5245506167683413E-4</v>
      </c>
      <c r="BV102" s="24">
        <f t="shared" ref="BV102" si="431">(E102-E101)/$B101*E$3</f>
        <v>-1.8465236386353092E-3</v>
      </c>
      <c r="BW102" s="24">
        <f t="shared" ref="BW102" si="432">(F102-F101)/$B101*F$3</f>
        <v>2.1693878834441573E-3</v>
      </c>
      <c r="BX102" s="24">
        <f t="shared" ref="BX102" si="433">(G102-G101)/$B101*G$3</f>
        <v>8.99498291035896E-4</v>
      </c>
      <c r="BY102" s="24">
        <f t="shared" ref="BY102" si="434">(H102-H101)/$B101*H$3</f>
        <v>2.4680731020294976E-3</v>
      </c>
      <c r="BZ102" s="24">
        <f t="shared" ref="BZ102" si="435">(I102-I101)/$B101*I$3</f>
        <v>9.6086925198805915E-4</v>
      </c>
      <c r="CA102" s="24">
        <f t="shared" ref="CA102" si="436">(J102-J101)/$B101*J$3</f>
        <v>6.6684367017158779E-4</v>
      </c>
      <c r="CB102" s="24">
        <f t="shared" ref="CB102" si="437">(K102-K101)/$B101*K$3</f>
        <v>1.9513267279824399E-3</v>
      </c>
      <c r="CC102" s="24">
        <f t="shared" ref="CC102" si="438">(L102-L101)/$B101*L$3</f>
        <v>9.4248083466963656E-5</v>
      </c>
      <c r="CD102" s="24">
        <f t="shared" ref="CD102" si="439">(M102-M101)/$B101*M$3</f>
        <v>6.3930068007596718E-3</v>
      </c>
      <c r="CE102" s="24">
        <f t="shared" ref="CE102" si="440">(N102-N101)/$B101*N$3</f>
        <v>1.1065613464752752E-3</v>
      </c>
      <c r="CF102" s="24">
        <f t="shared" ref="CF102" si="441">+SUM(BT102:CE102)</f>
        <v>2.0229751733170442E-2</v>
      </c>
      <c r="CG102" s="21"/>
    </row>
    <row r="103" spans="1:85" x14ac:dyDescent="0.3">
      <c r="A103" s="31">
        <f>+[1]NAC!A104</f>
        <v>45689</v>
      </c>
      <c r="B103" s="17">
        <f>+[1]GBA!B104</f>
        <v>8009.2272000000003</v>
      </c>
      <c r="C103" s="17">
        <f>+[1]GBA!C104</f>
        <v>8572.4670000000006</v>
      </c>
      <c r="D103" s="17">
        <f>+[1]GBA!D104</f>
        <v>6229.3108000000002</v>
      </c>
      <c r="E103" s="17">
        <f>+[1]GBA!E104</f>
        <v>6979.683</v>
      </c>
      <c r="F103" s="17">
        <f>+[1]GBA!F104</f>
        <v>7610.2254000000003</v>
      </c>
      <c r="G103" s="17">
        <f>+[1]GBA!G104</f>
        <v>7158.8752000000004</v>
      </c>
      <c r="H103" s="17">
        <f>+[1]GBA!H104</f>
        <v>8781.5570000000007</v>
      </c>
      <c r="I103" s="17">
        <f>+[1]GBA!I104</f>
        <v>7917.3984</v>
      </c>
      <c r="J103" s="17">
        <f>+[1]GBA!J104</f>
        <v>7316.7367000000004</v>
      </c>
      <c r="K103" s="17">
        <f>+[1]GBA!K104</f>
        <v>7717.3701000000001</v>
      </c>
      <c r="L103" s="17">
        <f>+[1]GBA!L104</f>
        <v>6733.1940000000004</v>
      </c>
      <c r="M103" s="17">
        <f>+[1]GBA!M104</f>
        <v>9292.2507000000005</v>
      </c>
      <c r="N103" s="17">
        <f>+[1]GBA!N104</f>
        <v>7782.0959000000003</v>
      </c>
      <c r="O103" s="18">
        <f>+[1]GBA!R104</f>
        <v>7516.7019</v>
      </c>
      <c r="P103" s="19">
        <f>+[1]GBA!S104</f>
        <v>8201.6452000000008</v>
      </c>
      <c r="Q103" s="20">
        <f>+[1]GBA!T104</f>
        <v>7665.1337999999996</v>
      </c>
      <c r="R103" s="18">
        <f t="shared" ref="R103" si="442">+SUMPRODUCT($C$3:$N$3,C103:N103)</f>
        <v>8009.1573069600017</v>
      </c>
      <c r="S103" s="19">
        <f t="shared" si="65"/>
        <v>8076.0920396241336</v>
      </c>
      <c r="T103" s="19">
        <f t="shared" si="66"/>
        <v>7923.2361418464916</v>
      </c>
      <c r="U103" s="19">
        <f t="shared" si="67"/>
        <v>7347.3681631742356</v>
      </c>
      <c r="V103" s="19"/>
      <c r="W103" s="20">
        <f t="shared" si="68"/>
        <v>7679.8673327178303</v>
      </c>
      <c r="X103" s="21"/>
      <c r="Y103" s="42">
        <f t="shared" ref="Y103" si="443">+B103/B102-1</f>
        <v>2.2348251105860584E-2</v>
      </c>
      <c r="Z103" s="24">
        <f t="shared" ref="Z103" si="444">+C103/C102-1</f>
        <v>3.1555938061352595E-2</v>
      </c>
      <c r="AA103" s="24">
        <f t="shared" ref="AA103" si="445">+D103/D102-1</f>
        <v>8.7949935301232518E-3</v>
      </c>
      <c r="AB103" s="24">
        <f t="shared" ref="AB103" si="446">+E103/E102-1</f>
        <v>5.4220929154193964E-3</v>
      </c>
      <c r="AC103" s="24">
        <f t="shared" ref="AC103" si="447">+F103/F102-1</f>
        <v>3.1483047610600279E-2</v>
      </c>
      <c r="AD103" s="24">
        <f t="shared" ref="AD103" si="448">+G103/G102-1</f>
        <v>1.2462557926094409E-2</v>
      </c>
      <c r="AE103" s="24">
        <f t="shared" ref="AE103" si="449">+H103/H102-1</f>
        <v>1.9084273051399814E-2</v>
      </c>
      <c r="AF103" s="24">
        <f t="shared" ref="AF103" si="450">+I103/I102-1</f>
        <v>1.5707510456437257E-2</v>
      </c>
      <c r="AG103" s="24">
        <f t="shared" ref="AG103" si="451">+J103/J102-1</f>
        <v>2.4848490790809086E-2</v>
      </c>
      <c r="AH103" s="24">
        <f t="shared" ref="AH103" si="452">+K103/K102-1</f>
        <v>2.6814636195413355E-2</v>
      </c>
      <c r="AI103" s="24">
        <f t="shared" ref="AI103" si="453">+L103/L102-1</f>
        <v>1.6036787530013141E-2</v>
      </c>
      <c r="AJ103" s="24">
        <f t="shared" ref="AJ103" si="454">+M103/M102-1</f>
        <v>1.868356899073631E-2</v>
      </c>
      <c r="AK103" s="24">
        <f t="shared" ref="AK103" si="455">+N103/N102-1</f>
        <v>3.1521870081832493E-2</v>
      </c>
      <c r="AL103" s="24">
        <f t="shared" ref="AL103" si="456">+O103/O102-1</f>
        <v>-1.0289760651133739E-2</v>
      </c>
      <c r="AM103" s="24">
        <f t="shared" ref="AM103" si="457">+P103/P102-1</f>
        <v>2.7511321185282211E-2</v>
      </c>
      <c r="AN103" s="24">
        <f t="shared" ref="AN103" si="458">+Q103/Q102-1</f>
        <v>2.1073523976399278E-2</v>
      </c>
      <c r="AO103" s="24">
        <f t="shared" ref="AO103" si="459">+R103/R102-1</f>
        <v>2.2347160592290249E-2</v>
      </c>
      <c r="AP103" s="24">
        <f t="shared" ref="AP103" si="460">+S103/S102-1</f>
        <v>2.2783853293161238E-2</v>
      </c>
      <c r="AQ103" s="24">
        <f t="shared" ref="AQ103" si="461">+T103/T102-1</f>
        <v>1.7779463740020152E-2</v>
      </c>
      <c r="AR103" s="24">
        <f t="shared" ref="AR103" si="462">+U103/U102-1</f>
        <v>1.7299141884454361E-2</v>
      </c>
      <c r="AS103" s="24" t="e">
        <f t="shared" ref="AS103" si="463">+V103/V102-1</f>
        <v>#DIV/0!</v>
      </c>
      <c r="AT103" s="24">
        <f t="shared" ref="AT103" si="464">+W103/W102-1</f>
        <v>1.7599269671860762E-2</v>
      </c>
      <c r="AU103" s="21"/>
      <c r="AV103" s="24">
        <f t="shared" ref="AV103" si="465">+B103/B91-1</f>
        <v>0.68570150417598663</v>
      </c>
      <c r="AW103" s="24">
        <f t="shared" ref="AW103" si="466">+C103/C91-1</f>
        <v>0.51930923190075728</v>
      </c>
      <c r="AX103" s="24">
        <f t="shared" ref="AX103" si="467">+D103/D91-1</f>
        <v>0.67659234817637892</v>
      </c>
      <c r="AY103" s="24">
        <f t="shared" ref="AY103" si="468">+E103/E91-1</f>
        <v>0.50860237441887279</v>
      </c>
      <c r="AZ103" s="24">
        <f t="shared" ref="AZ103" si="469">+F103/F91-1</f>
        <v>1.6411547466773801</v>
      </c>
      <c r="BA103" s="24">
        <f t="shared" ref="BA103" si="470">+G103/G91-1</f>
        <v>0.39547951102512369</v>
      </c>
      <c r="BB103" s="24">
        <f t="shared" ref="BB103" si="471">+H103/H91-1</f>
        <v>0.6969347372005934</v>
      </c>
      <c r="BC103" s="24">
        <f t="shared" ref="BC103" si="472">+I103/I91-1</f>
        <v>0.59254633293172021</v>
      </c>
      <c r="BD103" s="24">
        <f t="shared" ref="BD103" si="473">+J103/J91-1</f>
        <v>0.94503896199182158</v>
      </c>
      <c r="BE103" s="24">
        <f t="shared" ref="BE103" si="474">+K103/K91-1</f>
        <v>0.67363825630828034</v>
      </c>
      <c r="BF103" s="24">
        <f t="shared" ref="BF103" si="475">+L103/L91-1</f>
        <v>1.3189542337793947</v>
      </c>
      <c r="BG103" s="24">
        <f t="shared" ref="BG103" si="476">+M103/M91-1</f>
        <v>0.84761605204171686</v>
      </c>
      <c r="BH103" s="24">
        <f t="shared" ref="BH103" si="477">+N103/N91-1</f>
        <v>0.55910326982520031</v>
      </c>
      <c r="BI103" s="24">
        <f t="shared" ref="BI103" si="478">+O103/O91-1</f>
        <v>0.44440737469826352</v>
      </c>
      <c r="BJ103" s="24">
        <f t="shared" ref="BJ103" si="479">+P103/P91-1</f>
        <v>0.62655820783846994</v>
      </c>
      <c r="BK103" s="24">
        <f t="shared" ref="BK103" si="480">+Q103/Q91-1</f>
        <v>1.0765053574799373</v>
      </c>
      <c r="BL103" s="24">
        <f t="shared" ref="BL103" si="481">+R103/R91-1</f>
        <v>0.68569157364444733</v>
      </c>
      <c r="BM103" s="24">
        <f t="shared" ref="BM103" si="482">+S103/S91-1</f>
        <v>0.585729770281324</v>
      </c>
      <c r="BN103" s="24">
        <f t="shared" ref="BN103" si="483">+T103/T91-1</f>
        <v>0.62885954455996917</v>
      </c>
      <c r="BO103" s="24">
        <f t="shared" ref="BO103" si="484">+U103/U91-1</f>
        <v>0.53234144077157119</v>
      </c>
      <c r="BP103" s="24" t="e">
        <f t="shared" ref="BP103" si="485">+V103/V91-1</f>
        <v>#DIV/0!</v>
      </c>
      <c r="BQ103" s="24">
        <f t="shared" ref="BQ103" si="486">+W103/W91-1</f>
        <v>0.62266207350994351</v>
      </c>
      <c r="BR103" s="21"/>
      <c r="BS103" s="35">
        <f t="shared" ref="BS103" si="487">+A103</f>
        <v>45689</v>
      </c>
      <c r="BT103" s="24">
        <f t="shared" ref="BT103" si="488">(C103-C102)/$B102*C$3</f>
        <v>7.8462110485866977E-3</v>
      </c>
      <c r="BU103" s="24">
        <f t="shared" ref="BU103" si="489">(D103-D102)/$B102*D$3</f>
        <v>2.2668803780659036E-4</v>
      </c>
      <c r="BV103" s="24">
        <f t="shared" ref="BV103" si="490">(E103-E102)/$B102*E$3</f>
        <v>4.0791545964853572E-4</v>
      </c>
      <c r="BW103" s="24">
        <f t="shared" ref="BW103" si="491">(F103-F102)/$B102*F$3</f>
        <v>3.1013595671677231E-3</v>
      </c>
      <c r="BX103" s="24">
        <f t="shared" ref="BX103" si="492">(G103-G102)/$B102*G$3</f>
        <v>7.0525925749395971E-4</v>
      </c>
      <c r="BY103" s="24">
        <f t="shared" ref="BY103" si="493">(H103-H102)/$B102*H$3</f>
        <v>1.847259734457153E-3</v>
      </c>
      <c r="BZ103" s="24">
        <f t="shared" ref="BZ103" si="494">(I103-I102)/$B102*I$3</f>
        <v>1.8113937856954142E-3</v>
      </c>
      <c r="CA103" s="24">
        <f t="shared" ref="CA103" si="495">(J103-J102)/$B102*J$3</f>
        <v>6.3631526502876752E-4</v>
      </c>
      <c r="CB103" s="24">
        <f t="shared" ref="CB103" si="496">(K103-K102)/$B102*K$3</f>
        <v>1.9190940502691867E-3</v>
      </c>
      <c r="CC103" s="24">
        <f t="shared" ref="CC103" si="497">(L103-L102)/$B102*L$3</f>
        <v>4.0967952391298589E-4</v>
      </c>
      <c r="CD103" s="24">
        <f t="shared" ref="CD103" si="498">(M103-M102)/$B102*M$3</f>
        <v>2.3581910358927787E-3</v>
      </c>
      <c r="CE103" s="24">
        <f t="shared" ref="CE103" si="499">(N103-N102)/$B102*N$3</f>
        <v>1.0776226493661861E-3</v>
      </c>
      <c r="CF103" s="24">
        <f t="shared" ref="CF103" si="500">+SUM(BT103:CE103)</f>
        <v>2.234698941532598E-2</v>
      </c>
      <c r="CG103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3"/>
  <sheetViews>
    <sheetView zoomScale="85" workbookViewId="0">
      <pane xSplit="1" ySplit="4" topLeftCell="AH79" activePane="bottomRight" state="frozen"/>
      <selection pane="topRight" activeCell="B1" sqref="B1"/>
      <selection pane="bottomLeft" activeCell="A5" sqref="A5"/>
      <selection pane="bottomRight" activeCell="A103" sqref="A103:XFD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  <col min="71" max="71" width="11.4414062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3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3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3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3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3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3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3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3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3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3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3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3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3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3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3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3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3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3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3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3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3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3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3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3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3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3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3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3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3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3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3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3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3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3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3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3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3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3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3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3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3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3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3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3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3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3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3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3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3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3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3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3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3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3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3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3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3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3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3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3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3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3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3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3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3" si="35">+($C$3*$C70+$D$3*$D70+$E$3*$E70+$G$3*$G70+$K$3*$K70+$M$3*$M70+$N$3*$N70)/SUM($C$3:$E$3,$G$3,$K$3,$M$3:$N$3)</f>
        <v>769.28364372528927</v>
      </c>
      <c r="T70" s="19">
        <f t="shared" ref="T70:T103" si="36">+($E$3*$E70+$G$3*$G70+$K$3*$K70+$M$3*$M70+$N$3*$N70)/SUM($E$3,$G$3,$K$3,$M$3:$N$3)</f>
        <v>744.33250167410711</v>
      </c>
      <c r="U70" s="19">
        <f t="shared" ref="U70:U103" si="37">+($E$3*$E70+$G$3*$G70+$K$3*$K70+$N$3*$N70)/SUM($E$3,$G$3,$K$3,$N$3)</f>
        <v>743.77236409516945</v>
      </c>
      <c r="V70" s="19"/>
      <c r="W70" s="20">
        <f t="shared" ref="W70:W103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3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3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3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3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3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3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3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3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3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3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3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3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3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3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3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3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3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3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3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3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3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3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3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3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3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3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3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3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3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3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3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ref="R101" si="283">+SUMPRODUCT($C$3:$N$3,C101:N101)</f>
        <v>7687.2435363499999</v>
      </c>
      <c r="S101" s="19">
        <f t="shared" si="35"/>
        <v>7595.8185825743167</v>
      </c>
      <c r="T101" s="19">
        <f t="shared" si="36"/>
        <v>7288.5126048828115</v>
      </c>
      <c r="U101" s="19">
        <f t="shared" si="37"/>
        <v>6914.8923975847156</v>
      </c>
      <c r="V101" s="19"/>
      <c r="W101" s="20">
        <f t="shared" si="38"/>
        <v>7534.2274148089791</v>
      </c>
      <c r="X101" s="21"/>
      <c r="Y101" s="42">
        <f t="shared" ref="Y101" si="284">+B101/B100-1</f>
        <v>2.5251585398556875E-2</v>
      </c>
      <c r="Z101" s="24">
        <f t="shared" ref="Z101" si="285">+C101/C100-1</f>
        <v>2.1748852614287495E-2</v>
      </c>
      <c r="AA101" s="24">
        <f t="shared" ref="AA101" si="286">+D101/D100-1</f>
        <v>2.3181250324044056E-2</v>
      </c>
      <c r="AB101" s="24">
        <f t="shared" ref="AB101" si="287">+E101/E100-1</f>
        <v>1.3949983812526767E-2</v>
      </c>
      <c r="AC101" s="24">
        <f t="shared" ref="AC101" si="288">+F101/F100-1</f>
        <v>5.9696921061785702E-2</v>
      </c>
      <c r="AD101" s="24">
        <f t="shared" ref="AD101" si="289">+G101/G100-1</f>
        <v>1.3417196277162979E-2</v>
      </c>
      <c r="AE101" s="24">
        <f t="shared" ref="AE101" si="290">+H101/H100-1</f>
        <v>1.9825549064626191E-2</v>
      </c>
      <c r="AF101" s="24">
        <f t="shared" ref="AF101" si="291">+I101/I100-1</f>
        <v>2.2552144636770466E-2</v>
      </c>
      <c r="AG101" s="24">
        <f t="shared" ref="AG101" si="292">+J101/J100-1</f>
        <v>5.0212701202220433E-2</v>
      </c>
      <c r="AH101" s="24">
        <f t="shared" ref="AH101" si="293">+K101/K100-1</f>
        <v>8.803246283362709E-3</v>
      </c>
      <c r="AI101" s="24">
        <f t="shared" ref="AI101" si="294">+L101/L100-1</f>
        <v>2.3679329524763038E-2</v>
      </c>
      <c r="AJ101" s="24">
        <f t="shared" ref="AJ101" si="295">+M101/M100-1</f>
        <v>4.4159442135253357E-2</v>
      </c>
      <c r="AK101" s="24">
        <f t="shared" ref="AK101" si="296">+N101/N100-1</f>
        <v>2.3913729648113558E-2</v>
      </c>
      <c r="AL101" s="24">
        <f t="shared" ref="AL101" si="297">+O101/O100-1</f>
        <v>-1.4535861053490473E-2</v>
      </c>
      <c r="AM101" s="24">
        <f t="shared" ref="AM101" si="298">+P101/P100-1</f>
        <v>2.9430124087207687E-2</v>
      </c>
      <c r="AN101" s="24">
        <f t="shared" ref="AN101" si="299">+Q101/Q100-1</f>
        <v>3.5723259015438158E-2</v>
      </c>
      <c r="AO101" s="24">
        <f t="shared" ref="AO101" si="300">+R101/R100-1</f>
        <v>2.5251258931567877E-2</v>
      </c>
      <c r="AP101" s="24">
        <f t="shared" ref="AP101" si="301">+S101/S100-1</f>
        <v>2.1805476473043317E-2</v>
      </c>
      <c r="AQ101" s="24">
        <f t="shared" ref="AQ101" si="302">+T101/T100-1</f>
        <v>2.1736329889914474E-2</v>
      </c>
      <c r="AR101" s="24">
        <f t="shared" ref="AR101" si="303">+U101/U100-1</f>
        <v>1.3858954128022738E-2</v>
      </c>
      <c r="AS101" s="24" t="e">
        <f t="shared" ref="AS101" si="304">+V101/V100-1</f>
        <v>#DIV/0!</v>
      </c>
      <c r="AT101" s="24">
        <f t="shared" ref="AT101" si="305">+W101/W100-1</f>
        <v>1.9040798356920963E-2</v>
      </c>
      <c r="AU101" s="21"/>
      <c r="AV101" s="24">
        <f t="shared" ref="AV101" si="306">+B101/B89-1</f>
        <v>1.1443823537197813</v>
      </c>
      <c r="AW101" s="24">
        <f t="shared" ref="AW101" si="307">+C101/C89-1</f>
        <v>0.95363708489419308</v>
      </c>
      <c r="AX101" s="24">
        <f t="shared" ref="AX101" si="308">+D101/D89-1</f>
        <v>1.223553939241703</v>
      </c>
      <c r="AY101" s="24">
        <f t="shared" ref="AY101" si="309">+E101/E89-1</f>
        <v>0.85912221782572984</v>
      </c>
      <c r="AZ101" s="24">
        <f t="shared" ref="AZ101" si="310">+F101/F89-1</f>
        <v>2.4813038259361537</v>
      </c>
      <c r="BA101" s="24">
        <f t="shared" ref="BA101" si="311">+G101/G89-1</f>
        <v>0.91508069742664722</v>
      </c>
      <c r="BB101" s="24">
        <f t="shared" ref="BB101" si="312">+H101/H89-1</f>
        <v>1.1679621904819304</v>
      </c>
      <c r="BC101" s="24">
        <f t="shared" ref="BC101" si="313">+I101/I89-1</f>
        <v>1.2087381407762479</v>
      </c>
      <c r="BD101" s="24">
        <f t="shared" ref="BD101" si="314">+J101/J89-1</f>
        <v>1.8517017854739293</v>
      </c>
      <c r="BE101" s="24">
        <f t="shared" ref="BE101" si="315">+K101/K89-1</f>
        <v>1.0840584575781969</v>
      </c>
      <c r="BF101" s="24">
        <f t="shared" ref="BF101" si="316">+L101/L89-1</f>
        <v>1.6694069296840635</v>
      </c>
      <c r="BG101" s="24">
        <f t="shared" ref="BG101" si="317">+M101/M89-1</f>
        <v>1.2619688668920124</v>
      </c>
      <c r="BH101" s="24">
        <f t="shared" ref="BH101" si="318">+N101/N89-1</f>
        <v>1.4767055719731017</v>
      </c>
      <c r="BI101" s="24">
        <f t="shared" ref="BI101" si="319">+O101/O89-1</f>
        <v>0.90092705336734658</v>
      </c>
      <c r="BJ101" s="24">
        <f t="shared" ref="BJ101" si="320">+P101/P89-1</f>
        <v>1.0544174983235397</v>
      </c>
      <c r="BK101" s="24">
        <f t="shared" ref="BK101" si="321">+Q101/Q89-1</f>
        <v>1.8650067300999202</v>
      </c>
      <c r="BL101" s="24">
        <f t="shared" ref="BL101" si="322">+R101/R89-1</f>
        <v>1.1443794636772169</v>
      </c>
      <c r="BM101" s="24">
        <f t="shared" ref="BM101" si="323">+S101/S89-1</f>
        <v>1.0174967151431269</v>
      </c>
      <c r="BN101" s="24">
        <f t="shared" ref="BN101" si="324">+T101/T89-1</f>
        <v>1.0613428704803072</v>
      </c>
      <c r="BO101" s="24">
        <f t="shared" ref="BO101" si="325">+U101/U89-1</f>
        <v>0.99725025145746815</v>
      </c>
      <c r="BP101" s="24" t="e">
        <f t="shared" ref="BP101" si="326">+V101/V89-1</f>
        <v>#DIV/0!</v>
      </c>
      <c r="BQ101" s="24">
        <f t="shared" ref="BQ101" si="327">+W101/W89-1</f>
        <v>1.1207847860527806</v>
      </c>
      <c r="BR101" s="21"/>
      <c r="BS101" s="35">
        <f t="shared" ref="BS101" si="328">+A101</f>
        <v>45627</v>
      </c>
      <c r="BT101" s="24">
        <f t="shared" ref="BT101" si="329">(C101-C100)/$B100*C$3</f>
        <v>6.6622816095474472E-3</v>
      </c>
      <c r="BU101" s="24">
        <f t="shared" ref="BU101" si="330">(D101-D100)/$B100*D$3</f>
        <v>6.895351311842152E-4</v>
      </c>
      <c r="BV101" s="24">
        <f t="shared" ref="BV101" si="331">(E101-E100)/$B100*E$3</f>
        <v>1.2935958499327277E-3</v>
      </c>
      <c r="BW101" s="24">
        <f t="shared" ref="BW101" si="332">(F101-F100)/$B100*F$3</f>
        <v>4.4506241693469751E-3</v>
      </c>
      <c r="BX101" s="24">
        <f t="shared" ref="BX101" si="333">(G101-G100)/$B100*G$3</f>
        <v>8.0326097253551455E-4</v>
      </c>
      <c r="BY101" s="24">
        <f t="shared" ref="BY101" si="334">(H101-H100)/$B100*H$3</f>
        <v>1.9476336083781814E-3</v>
      </c>
      <c r="BZ101" s="24">
        <f t="shared" ref="BZ101" si="335">(I101-I100)/$B100*I$3</f>
        <v>2.5807173065149876E-3</v>
      </c>
      <c r="CA101" s="24">
        <f t="shared" ref="CA101" si="336">(J101-J100)/$B100*J$3</f>
        <v>1.2545932162630617E-3</v>
      </c>
      <c r="CB101" s="24">
        <f t="shared" ref="CB101" si="337">(K101-K100)/$B100*K$3</f>
        <v>5.7372890139134364E-4</v>
      </c>
      <c r="CC101" s="24">
        <f t="shared" ref="CC101" si="338">(L101-L100)/$B100*L$3</f>
        <v>2.5417027882494194E-4</v>
      </c>
      <c r="CD101" s="24">
        <f t="shared" ref="CD101" si="339">(M101-M100)/$B100*M$3</f>
        <v>3.914547501580129E-3</v>
      </c>
      <c r="CE101" s="24">
        <f t="shared" ref="CE101" si="340">(N101-N100)/$B100*N$3</f>
        <v>8.2647178970237799E-4</v>
      </c>
      <c r="CF101" s="24">
        <f t="shared" ref="CF101" si="341">+SUM(BT101:CE101)</f>
        <v>2.5251160335201899E-2</v>
      </c>
    </row>
    <row r="102" spans="1:84" x14ac:dyDescent="0.3">
      <c r="A102" s="31">
        <f>+[1]PAM!A103</f>
        <v>45658</v>
      </c>
      <c r="B102" s="17">
        <f>+[1]PAM!B103</f>
        <v>7867.7709000000004</v>
      </c>
      <c r="C102" s="17">
        <f>+[1]PAM!C103</f>
        <v>8340.1715999999997</v>
      </c>
      <c r="D102" s="17">
        <f>+[1]PAM!D103</f>
        <v>6147.0526</v>
      </c>
      <c r="E102" s="17">
        <f>+[1]PAM!E103</f>
        <v>6812.53</v>
      </c>
      <c r="F102" s="17">
        <f>+[1]PAM!F103</f>
        <v>7269.1576999999997</v>
      </c>
      <c r="G102" s="17">
        <f>+[1]PAM!G103</f>
        <v>7283.3157000000001</v>
      </c>
      <c r="H102" s="17">
        <f>+[1]PAM!H103</f>
        <v>9399.42</v>
      </c>
      <c r="I102" s="17">
        <f>+[1]PAM!I103</f>
        <v>8528.2455000000009</v>
      </c>
      <c r="J102" s="17">
        <f>+[1]PAM!J103</f>
        <v>7022.0703999999996</v>
      </c>
      <c r="K102" s="17">
        <f>+[1]PAM!K103</f>
        <v>6803.4807000000001</v>
      </c>
      <c r="L102" s="17">
        <f>+[1]PAM!L103</f>
        <v>5138.4840999999997</v>
      </c>
      <c r="M102" s="17">
        <f>+[1]PAM!M103</f>
        <v>9022.2062999999998</v>
      </c>
      <c r="N102" s="17">
        <f>+[1]PAM!N103</f>
        <v>7547.9175999999998</v>
      </c>
      <c r="O102" s="18">
        <f>+[1]PAM!R103</f>
        <v>7503.9557000000004</v>
      </c>
      <c r="P102" s="19">
        <f>+[1]PAM!S103</f>
        <v>8047.6306000000004</v>
      </c>
      <c r="Q102" s="20">
        <f>+[1]PAM!T103</f>
        <v>7453.5936000000002</v>
      </c>
      <c r="R102" s="18">
        <f t="shared" ref="R102" si="342">+SUMPRODUCT($C$3:$N$3,C102:N102)</f>
        <v>7867.7274492799997</v>
      </c>
      <c r="S102" s="19">
        <f t="shared" si="35"/>
        <v>7759.7710363010692</v>
      </c>
      <c r="T102" s="19">
        <f t="shared" si="36"/>
        <v>7466.798210072544</v>
      </c>
      <c r="U102" s="19">
        <f t="shared" si="37"/>
        <v>7012.6235334895455</v>
      </c>
      <c r="V102" s="19"/>
      <c r="W102" s="20">
        <f t="shared" si="38"/>
        <v>7647.982678593934</v>
      </c>
      <c r="X102" s="21"/>
      <c r="Y102" s="42">
        <f t="shared" ref="Y102" si="343">+B102/B101-1</f>
        <v>2.3479695538445755E-2</v>
      </c>
      <c r="Z102" s="24">
        <f t="shared" ref="Z102" si="344">+C102/C101-1</f>
        <v>1.8185232039823251E-2</v>
      </c>
      <c r="AA102" s="24">
        <f t="shared" ref="AA102" si="345">+D102/D101-1</f>
        <v>2.3614400644343725E-2</v>
      </c>
      <c r="AB102" s="24">
        <f t="shared" ref="AB102" si="346">+E102/E101-1</f>
        <v>7.8810253210996883E-3</v>
      </c>
      <c r="AC102" s="24">
        <f t="shared" ref="AC102" si="347">+F102/F101-1</f>
        <v>6.3923744682106598E-2</v>
      </c>
      <c r="AD102" s="24">
        <f t="shared" ref="AD102" si="348">+G102/G101-1</f>
        <v>1.5063485685068434E-2</v>
      </c>
      <c r="AE102" s="24">
        <f t="shared" ref="AE102" si="349">+H102/H101-1</f>
        <v>2.1036496377323521E-2</v>
      </c>
      <c r="AF102" s="24">
        <f t="shared" ref="AF102" si="350">+I102/I101-1</f>
        <v>1.1883114490839564E-2</v>
      </c>
      <c r="AG102" s="24">
        <f t="shared" ref="AG102" si="351">+J102/J101-1</f>
        <v>2.0757481094662023E-2</v>
      </c>
      <c r="AH102" s="24">
        <f t="shared" ref="AH102" si="352">+K102/K101-1</f>
        <v>1.9913227002611666E-2</v>
      </c>
      <c r="AI102" s="24">
        <f t="shared" ref="AI102" si="353">+L102/L101-1</f>
        <v>4.1522611034550128E-3</v>
      </c>
      <c r="AJ102" s="24">
        <f t="shared" ref="AJ102" si="354">+M102/M101-1</f>
        <v>5.3006224931202217E-2</v>
      </c>
      <c r="AK102" s="24">
        <f t="shared" ref="AK102" si="355">+N102/N101-1</f>
        <v>1.8413310661561155E-2</v>
      </c>
      <c r="AL102" s="24">
        <f t="shared" ref="AL102" si="356">+O102/O101-1</f>
        <v>7.6201860708415836E-3</v>
      </c>
      <c r="AM102" s="24">
        <f t="shared" ref="AM102" si="357">+P102/P101-1</f>
        <v>2.3827394115510936E-2</v>
      </c>
      <c r="AN102" s="24">
        <f t="shared" ref="AN102" si="358">+Q102/Q101-1</f>
        <v>3.2279537372841949E-2</v>
      </c>
      <c r="AO102" s="24">
        <f t="shared" ref="AO102" si="359">+R102/R101-1</f>
        <v>2.3478365434444814E-2</v>
      </c>
      <c r="AP102" s="24">
        <f t="shared" ref="AP102" si="360">+S102/S101-1</f>
        <v>2.1584566817179907E-2</v>
      </c>
      <c r="AQ102" s="24">
        <f t="shared" ref="AQ102" si="361">+T102/T101-1</f>
        <v>2.4461178138087236E-2</v>
      </c>
      <c r="AR102" s="24">
        <f t="shared" ref="AR102" si="362">+U102/U101-1</f>
        <v>1.4133428300195483E-2</v>
      </c>
      <c r="AS102" s="24" t="e">
        <f t="shared" ref="AS102" si="363">+V102/V101-1</f>
        <v>#DIV/0!</v>
      </c>
      <c r="AT102" s="24">
        <f t="shared" ref="AT102" si="364">+W102/W101-1</f>
        <v>1.5098464317836013E-2</v>
      </c>
      <c r="AU102" s="21"/>
      <c r="AV102" s="24">
        <f t="shared" ref="AV102" si="365">+B102/B90-1</f>
        <v>0.81077980690651708</v>
      </c>
      <c r="AW102" s="24">
        <f t="shared" ref="AW102" si="366">+C102/C90-1</f>
        <v>0.64795435868932949</v>
      </c>
      <c r="AX102" s="24">
        <f t="shared" ref="AX102" si="367">+D102/D90-1</f>
        <v>0.86773578306545418</v>
      </c>
      <c r="AY102" s="24">
        <f t="shared" ref="AY102" si="368">+E102/E90-1</f>
        <v>0.66501965887691816</v>
      </c>
      <c r="AZ102" s="24">
        <f t="shared" ref="AZ102" si="369">+F102/F90-1</f>
        <v>2.1601261936347163</v>
      </c>
      <c r="BA102" s="24">
        <f t="shared" ref="BA102" si="370">+G102/G90-1</f>
        <v>0.58294367468520525</v>
      </c>
      <c r="BB102" s="24">
        <f t="shared" ref="BB102" si="371">+H102/H90-1</f>
        <v>0.8390250562277477</v>
      </c>
      <c r="BC102" s="24">
        <f t="shared" ref="BC102" si="372">+I102/I90-1</f>
        <v>0.77528290310850201</v>
      </c>
      <c r="BD102" s="24">
        <f t="shared" ref="BD102" si="373">+J102/J90-1</f>
        <v>1.3326755267584964</v>
      </c>
      <c r="BE102" s="24">
        <f t="shared" ref="BE102" si="374">+K102/K90-1</f>
        <v>0.69198656871959474</v>
      </c>
      <c r="BF102" s="24">
        <f t="shared" ref="BF102" si="375">+L102/L90-1</f>
        <v>1.6656193847906762</v>
      </c>
      <c r="BG102" s="24">
        <f t="shared" ref="BG102" si="376">+M102/M90-1</f>
        <v>0.98676387919483433</v>
      </c>
      <c r="BH102" s="24">
        <f t="shared" ref="BH102" si="377">+N102/N90-1</f>
        <v>0.76839304056175139</v>
      </c>
      <c r="BI102" s="24">
        <f t="shared" ref="BI102" si="378">+O102/O90-1</f>
        <v>0.6395071512778947</v>
      </c>
      <c r="BJ102" s="24">
        <f t="shared" ref="BJ102" si="379">+P102/P90-1</f>
        <v>0.74242181681534158</v>
      </c>
      <c r="BK102" s="24">
        <f t="shared" ref="BK102" si="380">+Q102/Q90-1</f>
        <v>1.3094514543040634</v>
      </c>
      <c r="BL102" s="24">
        <f t="shared" ref="BL102" si="381">+R102/R90-1</f>
        <v>0.81076178431585588</v>
      </c>
      <c r="BM102" s="24">
        <f t="shared" ref="BM102" si="382">+S102/S90-1</f>
        <v>0.70321103658962758</v>
      </c>
      <c r="BN102" s="24">
        <f t="shared" ref="BN102" si="383">+T102/T90-1</f>
        <v>0.7419699924818286</v>
      </c>
      <c r="BO102" s="24">
        <f t="shared" ref="BO102" si="384">+U102/U90-1</f>
        <v>0.6649054375333503</v>
      </c>
      <c r="BP102" s="24" t="e">
        <f t="shared" ref="BP102" si="385">+V102/V90-1</f>
        <v>#DIV/0!</v>
      </c>
      <c r="BQ102" s="24">
        <f t="shared" ref="BQ102" si="386">+W102/W90-1</f>
        <v>0.76313357432014395</v>
      </c>
      <c r="BR102" s="21"/>
      <c r="BS102" s="35">
        <f t="shared" ref="BS102" si="387">+A102</f>
        <v>45658</v>
      </c>
      <c r="BT102" s="24">
        <f t="shared" ref="BT102" si="388">(C102-C101)/$B101*C$3</f>
        <v>5.5516131006614058E-3</v>
      </c>
      <c r="BU102" s="24">
        <f t="shared" ref="BU102" si="389">(D102-D101)/$B101*D$3</f>
        <v>7.0100092672618973E-4</v>
      </c>
      <c r="BV102" s="24">
        <f t="shared" ref="BV102" si="390">(E102-E101)/$B101*E$3</f>
        <v>7.2275934544303205E-4</v>
      </c>
      <c r="BW102" s="24">
        <f t="shared" ref="BW102" si="391">(F102-F101)/$B101*F$3</f>
        <v>4.9258640420872047E-3</v>
      </c>
      <c r="BX102" s="24">
        <f t="shared" ref="BX102" si="392">(G102-G101)/$B101*G$3</f>
        <v>8.9141141803676476E-4</v>
      </c>
      <c r="BY102" s="24">
        <f t="shared" ref="BY102" si="393">(H102-H101)/$B101*H$3</f>
        <v>2.055658103078378E-3</v>
      </c>
      <c r="BZ102" s="24">
        <f t="shared" ref="BZ102" si="394">(I102-I101)/$B101*I$3</f>
        <v>1.3562441624315302E-3</v>
      </c>
      <c r="CA102" s="24">
        <f t="shared" ref="CA102" si="395">(J102-J101)/$B101*J$3</f>
        <v>5.3126452595171278E-4</v>
      </c>
      <c r="CB102" s="24">
        <f t="shared" ref="CB102" si="396">(K102-K101)/$B101*K$3</f>
        <v>1.2769724919464321E-3</v>
      </c>
      <c r="CC102" s="24">
        <f t="shared" ref="CC102" si="397">(L102-L101)/$B101*L$3</f>
        <v>4.4501382544349482E-5</v>
      </c>
      <c r="CD102" s="24">
        <f t="shared" ref="CD102" si="398">(M102-M101)/$B101*M$3</f>
        <v>4.7854329413956204E-3</v>
      </c>
      <c r="CE102" s="24">
        <f t="shared" ref="CE102" si="399">(N102-N101)/$B101*N$3</f>
        <v>6.3554384413932726E-4</v>
      </c>
      <c r="CF102" s="24">
        <f t="shared" ref="CF102" si="400">+SUM(BT102:CE102)</f>
        <v>2.3478266284441947E-2</v>
      </c>
    </row>
    <row r="103" spans="1:84" x14ac:dyDescent="0.3">
      <c r="A103" s="31">
        <f>+[1]PAM!A104</f>
        <v>45689</v>
      </c>
      <c r="B103" s="17">
        <f>+[1]PAM!B104</f>
        <v>8064.8530000000001</v>
      </c>
      <c r="C103" s="17">
        <f>+[1]PAM!C104</f>
        <v>8598.0810999999994</v>
      </c>
      <c r="D103" s="17">
        <f>+[1]PAM!D104</f>
        <v>6257.0897000000004</v>
      </c>
      <c r="E103" s="17">
        <f>+[1]PAM!E104</f>
        <v>6845.6788999999999</v>
      </c>
      <c r="F103" s="17">
        <f>+[1]PAM!F104</f>
        <v>7573.7843999999996</v>
      </c>
      <c r="G103" s="17">
        <f>+[1]PAM!G104</f>
        <v>7326.7267000000002</v>
      </c>
      <c r="H103" s="17">
        <f>+[1]PAM!H104</f>
        <v>9611.2821000000004</v>
      </c>
      <c r="I103" s="17">
        <f>+[1]PAM!I104</f>
        <v>8691.8948999999993</v>
      </c>
      <c r="J103" s="17">
        <f>+[1]PAM!J104</f>
        <v>7156.4114</v>
      </c>
      <c r="K103" s="17">
        <f>+[1]PAM!K104</f>
        <v>7093.415</v>
      </c>
      <c r="L103" s="17">
        <f>+[1]PAM!L104</f>
        <v>5231.2137000000002</v>
      </c>
      <c r="M103" s="17">
        <f>+[1]PAM!M104</f>
        <v>9244.3852999999999</v>
      </c>
      <c r="N103" s="17">
        <f>+[1]PAM!N104</f>
        <v>7751.9741000000004</v>
      </c>
      <c r="O103" s="18">
        <f>+[1]PAM!R104</f>
        <v>7464.5219999999999</v>
      </c>
      <c r="P103" s="19">
        <f>+[1]PAM!S104</f>
        <v>8295.8935000000001</v>
      </c>
      <c r="Q103" s="20">
        <f>+[1]PAM!T104</f>
        <v>7615.3091999999997</v>
      </c>
      <c r="R103" s="18">
        <f t="shared" ref="R103" si="401">+SUMPRODUCT($C$3:$N$3,C103:N103)</f>
        <v>8064.8075689199986</v>
      </c>
      <c r="S103" s="19">
        <f t="shared" si="35"/>
        <v>7951.6146967052291</v>
      </c>
      <c r="T103" s="19">
        <f t="shared" si="36"/>
        <v>7614.5034392578127</v>
      </c>
      <c r="U103" s="19">
        <f t="shared" si="37"/>
        <v>7138.5826363734686</v>
      </c>
      <c r="V103" s="19"/>
      <c r="W103" s="20">
        <f t="shared" si="38"/>
        <v>7794.8909184521463</v>
      </c>
      <c r="X103" s="21"/>
      <c r="Y103" s="42">
        <f t="shared" ref="Y103" si="402">+B103/B102-1</f>
        <v>2.5049293186714339E-2</v>
      </c>
      <c r="Z103" s="24">
        <f t="shared" ref="Z103" si="403">+C103/C102-1</f>
        <v>3.0923764206482351E-2</v>
      </c>
      <c r="AA103" s="24">
        <f t="shared" ref="AA103" si="404">+D103/D102-1</f>
        <v>1.7900790372283426E-2</v>
      </c>
      <c r="AB103" s="24">
        <f t="shared" ref="AB103" si="405">+E103/E102-1</f>
        <v>4.8658721502878866E-3</v>
      </c>
      <c r="AC103" s="24">
        <f t="shared" ref="AC103" si="406">+F103/F102-1</f>
        <v>4.1906739758858169E-2</v>
      </c>
      <c r="AD103" s="24">
        <f t="shared" ref="AD103" si="407">+G103/G102-1</f>
        <v>5.9603347964169995E-3</v>
      </c>
      <c r="AE103" s="24">
        <f t="shared" ref="AE103" si="408">+H103/H102-1</f>
        <v>2.2539912037125687E-2</v>
      </c>
      <c r="AF103" s="24">
        <f t="shared" ref="AF103" si="409">+I103/I102-1</f>
        <v>1.9189105191683042E-2</v>
      </c>
      <c r="AG103" s="24">
        <f t="shared" ref="AG103" si="410">+J103/J102-1</f>
        <v>1.9131252230111473E-2</v>
      </c>
      <c r="AH103" s="24">
        <f t="shared" ref="AH103" si="411">+K103/K102-1</f>
        <v>4.2615583520358991E-2</v>
      </c>
      <c r="AI103" s="24">
        <f t="shared" ref="AI103" si="412">+L103/L102-1</f>
        <v>1.8046100405370691E-2</v>
      </c>
      <c r="AJ103" s="24">
        <f t="shared" ref="AJ103" si="413">+M103/M102-1</f>
        <v>2.4625794690595892E-2</v>
      </c>
      <c r="AK103" s="24">
        <f t="shared" ref="AK103" si="414">+N103/N102-1</f>
        <v>2.7034807587194676E-2</v>
      </c>
      <c r="AL103" s="24">
        <f t="shared" ref="AL103" si="415">+O103/O102-1</f>
        <v>-5.2550550105193716E-3</v>
      </c>
      <c r="AM103" s="24">
        <f t="shared" ref="AM103" si="416">+P103/P102-1</f>
        <v>3.0849191810568444E-2</v>
      </c>
      <c r="AN103" s="24">
        <f t="shared" ref="AN103" si="417">+Q103/Q102-1</f>
        <v>2.169632645385966E-2</v>
      </c>
      <c r="AO103" s="24">
        <f t="shared" ref="AO103" si="418">+R103/R102-1</f>
        <v>2.504917981850463E-2</v>
      </c>
      <c r="AP103" s="24">
        <f t="shared" ref="AP103" si="419">+S103/S102-1</f>
        <v>2.4722850649419259E-2</v>
      </c>
      <c r="AQ103" s="24">
        <f t="shared" ref="AQ103" si="420">+T103/T102-1</f>
        <v>1.9781601836516449E-2</v>
      </c>
      <c r="AR103" s="24">
        <f t="shared" ref="AR103" si="421">+U103/U102-1</f>
        <v>1.7961765989916945E-2</v>
      </c>
      <c r="AS103" s="24" t="e">
        <f t="shared" ref="AS103" si="422">+V103/V102-1</f>
        <v>#DIV/0!</v>
      </c>
      <c r="AT103" s="24">
        <f t="shared" ref="AT103" si="423">+W103/W102-1</f>
        <v>1.9208756875116473E-2</v>
      </c>
      <c r="AU103" s="21"/>
      <c r="AV103" s="24">
        <f t="shared" ref="AV103" si="424">+B103/B91-1</f>
        <v>0.65890593766065497</v>
      </c>
      <c r="AW103" s="24">
        <f t="shared" ref="AW103" si="425">+C103/C91-1</f>
        <v>0.52772663538901843</v>
      </c>
      <c r="AX103" s="24">
        <f t="shared" ref="AX103" si="426">+D103/D91-1</f>
        <v>0.62154137465346104</v>
      </c>
      <c r="AY103" s="24">
        <f t="shared" ref="AY103" si="427">+E103/E91-1</f>
        <v>0.55996527080066061</v>
      </c>
      <c r="AZ103" s="24">
        <f t="shared" ref="AZ103" si="428">+F103/F91-1</f>
        <v>1.8627992199840713</v>
      </c>
      <c r="BA103" s="24">
        <f t="shared" ref="BA103" si="429">+G103/G91-1</f>
        <v>0.43571648756054282</v>
      </c>
      <c r="BB103" s="24">
        <f t="shared" ref="BB103" si="430">+H103/H91-1</f>
        <v>0.66633429956850132</v>
      </c>
      <c r="BC103" s="24">
        <f t="shared" ref="BC103" si="431">+I103/I91-1</f>
        <v>0.58915079193943409</v>
      </c>
      <c r="BD103" s="24">
        <f t="shared" ref="BD103" si="432">+J103/J91-1</f>
        <v>0.89121393468646892</v>
      </c>
      <c r="BE103" s="24">
        <f t="shared" ref="BE103" si="433">+K103/K91-1</f>
        <v>0.63280901968663916</v>
      </c>
      <c r="BF103" s="24">
        <f t="shared" ref="BF103" si="434">+L103/L91-1</f>
        <v>1.6528724119893168</v>
      </c>
      <c r="BG103" s="24">
        <f t="shared" ref="BG103" si="435">+M103/M91-1</f>
        <v>0.81934462120999352</v>
      </c>
      <c r="BH103" s="24">
        <f t="shared" ref="BH103" si="436">+N103/N91-1</f>
        <v>0.54803280059220039</v>
      </c>
      <c r="BI103" s="24">
        <f t="shared" ref="BI103" si="437">+O103/O91-1</f>
        <v>0.51520897307986302</v>
      </c>
      <c r="BJ103" s="24">
        <f t="shared" ref="BJ103" si="438">+P103/P91-1</f>
        <v>0.60177991002770148</v>
      </c>
      <c r="BK103" s="24">
        <f t="shared" ref="BK103" si="439">+Q103/Q91-1</f>
        <v>1.0629952206554028</v>
      </c>
      <c r="BL103" s="24">
        <f t="shared" ref="BL103" si="440">+R103/R91-1</f>
        <v>0.65888559039370143</v>
      </c>
      <c r="BM103" s="24">
        <f t="shared" ref="BM103" si="441">+S103/S91-1</f>
        <v>0.57295627382239078</v>
      </c>
      <c r="BN103" s="24">
        <f t="shared" ref="BN103" si="442">+T103/T91-1</f>
        <v>0.61182223478276754</v>
      </c>
      <c r="BO103" s="24">
        <f t="shared" ref="BO103" si="443">+U103/U91-1</f>
        <v>0.54517645218944533</v>
      </c>
      <c r="BP103" s="24" t="e">
        <f t="shared" ref="BP103" si="444">+V103/V91-1</f>
        <v>#DIV/0!</v>
      </c>
      <c r="BQ103" s="24">
        <f t="shared" ref="BQ103" si="445">+W103/W91-1</f>
        <v>0.60801366815781477</v>
      </c>
      <c r="BR103" s="21"/>
      <c r="BS103" s="35">
        <f t="shared" ref="BS103" si="446">+A103</f>
        <v>45689</v>
      </c>
      <c r="BT103" s="24">
        <f t="shared" ref="BT103" si="447">(C103-C102)/$B102*C$3</f>
        <v>9.3916145613746737E-3</v>
      </c>
      <c r="BU103" s="24">
        <f t="shared" ref="BU103" si="448">(D103-D102)/$B102*D$3</f>
        <v>5.3146054367190804E-4</v>
      </c>
      <c r="BV103" s="24">
        <f t="shared" ref="BV103" si="449">(E103-E102)/$B102*E$3</f>
        <v>4.3944216398065361E-4</v>
      </c>
      <c r="BW103" s="24">
        <f t="shared" ref="BW103" si="450">(F103-F102)/$B102*F$3</f>
        <v>3.3568764553121373E-3</v>
      </c>
      <c r="BX103" s="24">
        <f t="shared" ref="BX103" si="451">(G103-G102)/$B102*G$3</f>
        <v>3.4981412587903435E-4</v>
      </c>
      <c r="BY103" s="24">
        <f t="shared" ref="BY103" si="452">(H103-H102)/$B102*H$3</f>
        <v>2.1973119934135376E-3</v>
      </c>
      <c r="BZ103" s="24">
        <f t="shared" ref="BZ103" si="453">(I103-I102)/$B102*I$3</f>
        <v>2.1652768943742164E-3</v>
      </c>
      <c r="CA103" s="24">
        <f t="shared" ref="CA103" si="454">(J103-J102)/$B102*J$3</f>
        <v>4.8834068109431222E-4</v>
      </c>
      <c r="CB103" s="24">
        <f t="shared" ref="CB103" si="455">(K103-K102)/$B102*K$3</f>
        <v>2.7232802076125511E-3</v>
      </c>
      <c r="CC103" s="24">
        <f t="shared" ref="CC103" si="456">(L103-L102)/$B102*L$3</f>
        <v>1.8975470676198884E-4</v>
      </c>
      <c r="CD103" s="24">
        <f t="shared" ref="CD103" si="457">(M103-M102)/$B102*M$3</f>
        <v>2.287369475895645E-3</v>
      </c>
      <c r="CE103" s="24">
        <f t="shared" ref="CE103" si="458">(N103-N102)/$B102*N$3</f>
        <v>9.2849967199731516E-4</v>
      </c>
      <c r="CF103" s="24">
        <f t="shared" ref="CF103" si="459">+SUM(BT103:CE103)</f>
        <v>2.5049041481367978E-2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3"/>
  <sheetViews>
    <sheetView zoomScale="80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3" sqref="A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3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3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3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3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3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3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3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3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3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3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3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3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3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3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3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3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3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3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3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3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3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3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3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3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3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3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3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3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3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3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3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3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3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3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3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3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3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3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3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3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3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3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3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3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3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3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3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3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3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3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3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3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3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3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3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3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3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3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3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3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3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3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3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3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3" si="35">+($C$3*$C70+$D$3*$D70+$E$3*$E70+$G$3*$G70+$K$3*$K70+$M$3*$M70+$N$3*$N70)/SUM($C$3:$E$3,$G$3,$K$3,$M$3:$N$3)</f>
        <v>786.98395170446827</v>
      </c>
      <c r="T70" s="19">
        <f t="shared" ref="T70:T103" si="36">+($E$3*$E70+$G$3*$G70+$K$3*$K70+$M$3*$M70+$N$3*$N70)/SUM($E$3,$G$3,$K$3,$M$3:$N$3)</f>
        <v>752.81071241975974</v>
      </c>
      <c r="U70" s="19">
        <f t="shared" ref="U70:U103" si="37">+($E$3*$E70+$G$3*$G70+$K$3*$K70+$N$3*$N70)/SUM($E$3,$G$3,$K$3,$N$3)</f>
        <v>740.3383374640805</v>
      </c>
      <c r="V70" s="19"/>
      <c r="W70" s="20">
        <f t="shared" ref="W70:W103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3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3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3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3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3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3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3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3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3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3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3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3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3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3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3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3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3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3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3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3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3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3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3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3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3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3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3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3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3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3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3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ref="R101" si="283">+SUMPRODUCT($C$3:$N$3,C101:N101)</f>
        <v>7713.2005989600002</v>
      </c>
      <c r="S101" s="19">
        <f t="shared" si="35"/>
        <v>7433.3314885236978</v>
      </c>
      <c r="T101" s="19">
        <f t="shared" si="36"/>
        <v>7226.1646828356115</v>
      </c>
      <c r="U101" s="19">
        <f t="shared" si="37"/>
        <v>6714.7098540589086</v>
      </c>
      <c r="V101" s="19"/>
      <c r="W101" s="20">
        <f t="shared" si="38"/>
        <v>7244.643936305868</v>
      </c>
      <c r="X101" s="21"/>
      <c r="Y101" s="42">
        <f t="shared" ref="Y101" si="284">+B101/B100-1</f>
        <v>2.7169856599032816E-2</v>
      </c>
      <c r="Z101" s="24">
        <f t="shared" ref="Z101" si="285">+C101/C100-1</f>
        <v>2.4347321635533881E-2</v>
      </c>
      <c r="AA101" s="24">
        <f t="shared" ref="AA101" si="286">+D101/D100-1</f>
        <v>1.6306025146143321E-2</v>
      </c>
      <c r="AB101" s="24">
        <f t="shared" ref="AB101" si="287">+E101/E100-1</f>
        <v>2.5127829864258322E-2</v>
      </c>
      <c r="AC101" s="24">
        <f t="shared" ref="AC101" si="288">+F101/F100-1</f>
        <v>5.1302637773582571E-2</v>
      </c>
      <c r="AD101" s="24">
        <f t="shared" ref="AD101" si="289">+G101/G100-1</f>
        <v>9.1595114415119472E-3</v>
      </c>
      <c r="AE101" s="24">
        <f t="shared" ref="AE101" si="290">+H101/H100-1</f>
        <v>1.7292275898766807E-2</v>
      </c>
      <c r="AF101" s="24">
        <f t="shared" ref="AF101" si="291">+I101/I100-1</f>
        <v>2.3448488047848937E-2</v>
      </c>
      <c r="AG101" s="24">
        <f t="shared" ref="AG101" si="292">+J101/J100-1</f>
        <v>5.8028754526493032E-2</v>
      </c>
      <c r="AH101" s="24">
        <f t="shared" ref="AH101" si="293">+K101/K100-1</f>
        <v>2.5811105405641799E-2</v>
      </c>
      <c r="AI101" s="24">
        <f t="shared" ref="AI101" si="294">+L101/L100-1</f>
        <v>3.0819507114798972E-2</v>
      </c>
      <c r="AJ101" s="24">
        <f t="shared" ref="AJ101" si="295">+M101/M100-1</f>
        <v>3.7279384879423505E-2</v>
      </c>
      <c r="AK101" s="24">
        <f t="shared" ref="AK101" si="296">+N101/N100-1</f>
        <v>2.0697409507247855E-2</v>
      </c>
      <c r="AL101" s="24">
        <f t="shared" ref="AL101" si="297">+O101/O100-1</f>
        <v>-1.4458864683388861E-2</v>
      </c>
      <c r="AM101" s="24">
        <f t="shared" ref="AM101" si="298">+P101/P100-1</f>
        <v>3.071848395215282E-2</v>
      </c>
      <c r="AN101" s="24">
        <f t="shared" ref="AN101" si="299">+Q101/Q100-1</f>
        <v>4.0479004866679436E-2</v>
      </c>
      <c r="AO101" s="24">
        <f t="shared" ref="AO101" si="300">+R101/R100-1</f>
        <v>2.7168767685958661E-2</v>
      </c>
      <c r="AP101" s="24">
        <f t="shared" ref="AP101" si="301">+S101/S100-1</f>
        <v>2.4607256797283705E-2</v>
      </c>
      <c r="AQ101" s="24">
        <f t="shared" ref="AQ101" si="302">+T101/T100-1</f>
        <v>2.5463248944915806E-2</v>
      </c>
      <c r="AR101" s="24">
        <f t="shared" ref="AR101" si="303">+U101/U100-1</f>
        <v>2.09851864931625E-2</v>
      </c>
      <c r="AS101" s="24" t="e">
        <f t="shared" ref="AS101" si="304">+V101/V100-1</f>
        <v>#DIV/0!</v>
      </c>
      <c r="AT101" s="24">
        <f t="shared" ref="AT101" si="305">+W101/W100-1</f>
        <v>2.3142019260468327E-2</v>
      </c>
      <c r="AU101" s="21"/>
      <c r="AV101" s="24">
        <f t="shared" ref="AV101" si="306">+B101/B89-1</f>
        <v>1.1270178999357467</v>
      </c>
      <c r="AW101" s="24">
        <f t="shared" ref="AW101" si="307">+C101/C89-1</f>
        <v>0.87910135504999176</v>
      </c>
      <c r="AX101" s="24">
        <f t="shared" ref="AX101" si="308">+D101/D89-1</f>
        <v>1.1184927409000402</v>
      </c>
      <c r="AY101" s="24">
        <f t="shared" ref="AY101" si="309">+E101/E89-1</f>
        <v>0.82070899413821352</v>
      </c>
      <c r="AZ101" s="24">
        <f t="shared" ref="AZ101" si="310">+F101/F89-1</f>
        <v>3.0554247974370412</v>
      </c>
      <c r="BA101" s="24">
        <f t="shared" ref="BA101" si="311">+G101/G89-1</f>
        <v>0.86753736437441931</v>
      </c>
      <c r="BB101" s="24">
        <f t="shared" ref="BB101" si="312">+H101/H89-1</f>
        <v>1.0876143124910342</v>
      </c>
      <c r="BC101" s="24">
        <f t="shared" ref="BC101" si="313">+I101/I89-1</f>
        <v>1.3427327076516722</v>
      </c>
      <c r="BD101" s="24">
        <f t="shared" ref="BD101" si="314">+J101/J89-1</f>
        <v>1.7359608629705789</v>
      </c>
      <c r="BE101" s="24">
        <f t="shared" ref="BE101" si="315">+K101/K89-1</f>
        <v>1.1468923749609217</v>
      </c>
      <c r="BF101" s="24">
        <f t="shared" ref="BF101" si="316">+L101/L89-1</f>
        <v>2.0252718742343667</v>
      </c>
      <c r="BG101" s="24">
        <f t="shared" ref="BG101" si="317">+M101/M89-1</f>
        <v>1.2992290092819045</v>
      </c>
      <c r="BH101" s="24">
        <f t="shared" ref="BH101" si="318">+N101/N89-1</f>
        <v>1.4305529381039435</v>
      </c>
      <c r="BI101" s="24">
        <f t="shared" ref="BI101" si="319">+O101/O89-1</f>
        <v>0.83228844230317889</v>
      </c>
      <c r="BJ101" s="24">
        <f t="shared" ref="BJ101" si="320">+P101/P89-1</f>
        <v>0.99136040667521197</v>
      </c>
      <c r="BK101" s="24">
        <f t="shared" ref="BK101" si="321">+Q101/Q89-1</f>
        <v>2.2319431316318759</v>
      </c>
      <c r="BL101" s="24">
        <f t="shared" ref="BL101" si="322">+R101/R89-1</f>
        <v>1.1269928769545863</v>
      </c>
      <c r="BM101" s="24">
        <f t="shared" ref="BM101" si="323">+S101/S89-1</f>
        <v>0.96302464163743084</v>
      </c>
      <c r="BN101" s="24">
        <f t="shared" ref="BN101" si="324">+T101/T89-1</f>
        <v>1.0480461815427407</v>
      </c>
      <c r="BO101" s="24">
        <f t="shared" ref="BO101" si="325">+U101/U89-1</f>
        <v>0.96537683200319746</v>
      </c>
      <c r="BP101" s="24" t="e">
        <f t="shared" ref="BP101" si="326">+V101/V89-1</f>
        <v>#DIV/0!</v>
      </c>
      <c r="BQ101" s="24">
        <f t="shared" ref="BQ101" si="327">+W101/W89-1</f>
        <v>1.111991513339599</v>
      </c>
      <c r="BR101" s="21"/>
      <c r="BS101" s="35">
        <f t="shared" ref="BS101" si="328">+A101</f>
        <v>45627</v>
      </c>
      <c r="BT101" s="24">
        <f t="shared" ref="BT101" si="329">(C101-C100)/$B100*C$3</f>
        <v>8.5571253167564861E-3</v>
      </c>
      <c r="BU101" s="24">
        <f t="shared" ref="BU101" si="330">(D101-D100)/$B100*D$3</f>
        <v>3.8590297570840213E-4</v>
      </c>
      <c r="BV101" s="24">
        <f t="shared" ref="BV101" si="331">(E101-E100)/$B100*E$3</f>
        <v>2.5310966325679069E-3</v>
      </c>
      <c r="BW101" s="24">
        <f t="shared" ref="BW101" si="332">(F101-F100)/$B100*F$3</f>
        <v>4.4789806581184378E-3</v>
      </c>
      <c r="BX101" s="24">
        <f t="shared" ref="BX101" si="333">(G101-G100)/$B100*G$3</f>
        <v>5.1505634981571259E-4</v>
      </c>
      <c r="BY101" s="24">
        <f t="shared" ref="BY101" si="334">(H101-H100)/$B100*H$3</f>
        <v>1.2972247212206481E-3</v>
      </c>
      <c r="BZ101" s="24">
        <f t="shared" ref="BZ101" si="335">(I101-I100)/$B100*I$3</f>
        <v>2.0308062829470256E-3</v>
      </c>
      <c r="CA101" s="24">
        <f t="shared" ref="CA101" si="336">(J101-J100)/$B100*J$3</f>
        <v>1.3505895211815451E-3</v>
      </c>
      <c r="CB101" s="24">
        <f t="shared" ref="CB101" si="337">(K101-K100)/$B100*K$3</f>
        <v>1.3764145982761355E-3</v>
      </c>
      <c r="CC101" s="24">
        <f t="shared" ref="CC101" si="338">(L101-L100)/$B100*L$3</f>
        <v>5.0668892404761841E-4</v>
      </c>
      <c r="CD101" s="24">
        <f t="shared" ref="CD101" si="339">(M101-M100)/$B100*M$3</f>
        <v>3.4448588426379367E-3</v>
      </c>
      <c r="CE101" s="24">
        <f t="shared" ref="CE101" si="340">(N101-N100)/$B100*N$3</f>
        <v>6.9426089170641274E-4</v>
      </c>
      <c r="CF101" s="24">
        <f t="shared" ref="CF101" si="341">+SUM(BT101:CE101)</f>
        <v>2.7169005714984269E-2</v>
      </c>
    </row>
    <row r="102" spans="1:84" x14ac:dyDescent="0.3">
      <c r="A102" s="31">
        <f>+[1]NOA!A103</f>
        <v>45658</v>
      </c>
      <c r="B102" s="17">
        <f>+[1]NOA!B103</f>
        <v>7912.5281000000004</v>
      </c>
      <c r="C102" s="17">
        <f>+[1]NOA!C103</f>
        <v>7956.7415000000001</v>
      </c>
      <c r="D102" s="17">
        <f>+[1]NOA!D103</f>
        <v>5884.6813000000002</v>
      </c>
      <c r="E102" s="17">
        <f>+[1]NOA!E103</f>
        <v>6303.4461000000001</v>
      </c>
      <c r="F102" s="17">
        <f>+[1]NOA!F103</f>
        <v>10391.144700000001</v>
      </c>
      <c r="G102" s="17">
        <f>+[1]NOA!G103</f>
        <v>7088.7055</v>
      </c>
      <c r="H102" s="17">
        <f>+[1]NOA!H103</f>
        <v>9316.7664999999997</v>
      </c>
      <c r="I102" s="17">
        <f>+[1]NOA!I103</f>
        <v>8083.1172999999999</v>
      </c>
      <c r="J102" s="17">
        <f>+[1]NOA!J103</f>
        <v>7305.4584999999997</v>
      </c>
      <c r="K102" s="17">
        <f>+[1]NOA!K103</f>
        <v>7050.2712000000001</v>
      </c>
      <c r="L102" s="17">
        <f>+[1]NOA!L103</f>
        <v>6294.4453000000003</v>
      </c>
      <c r="M102" s="17">
        <f>+[1]NOA!M103</f>
        <v>9513.8891999999996</v>
      </c>
      <c r="N102" s="17">
        <f>+[1]NOA!N103</f>
        <v>7707.2012999999997</v>
      </c>
      <c r="O102" s="18">
        <f>+[1]NOA!R103</f>
        <v>6892.5915000000005</v>
      </c>
      <c r="P102" s="19">
        <f>+[1]NOA!S103</f>
        <v>7934.7160000000003</v>
      </c>
      <c r="Q102" s="20">
        <f>+[1]NOA!T103</f>
        <v>8554.7695999999996</v>
      </c>
      <c r="R102" s="18">
        <f t="shared" ref="R102" si="342">+SUMPRODUCT($C$3:$N$3,C102:N102)</f>
        <v>7912.5932622400005</v>
      </c>
      <c r="S102" s="19">
        <f t="shared" si="35"/>
        <v>7602.9520434469641</v>
      </c>
      <c r="T102" s="19">
        <f t="shared" si="36"/>
        <v>7410.7194720904272</v>
      </c>
      <c r="U102" s="19">
        <f t="shared" si="37"/>
        <v>6807.1158037715522</v>
      </c>
      <c r="V102" s="19"/>
      <c r="W102" s="20">
        <f t="shared" si="38"/>
        <v>7376.1079928405015</v>
      </c>
      <c r="X102" s="21"/>
      <c r="Y102" s="42">
        <f t="shared" ref="Y102" si="343">+B102/B101-1</f>
        <v>2.5850285224909397E-2</v>
      </c>
      <c r="Z102" s="24">
        <f t="shared" ref="Z102" si="344">+C102/C101-1</f>
        <v>2.0413367662161397E-2</v>
      </c>
      <c r="AA102" s="24">
        <f t="shared" ref="AA102" si="345">+D102/D101-1</f>
        <v>1.9820527168493696E-2</v>
      </c>
      <c r="AB102" s="24">
        <f t="shared" ref="AB102" si="346">+E102/E101-1</f>
        <v>5.603926756183375E-3</v>
      </c>
      <c r="AC102" s="24">
        <f t="shared" ref="AC102" si="347">+F102/F101-1</f>
        <v>5.5371036059599588E-2</v>
      </c>
      <c r="AD102" s="24">
        <f t="shared" ref="AD102" si="348">+G102/G101-1</f>
        <v>1.8092144168583735E-2</v>
      </c>
      <c r="AE102" s="24">
        <f t="shared" ref="AE102" si="349">+H102/H101-1</f>
        <v>2.9132037204944838E-2</v>
      </c>
      <c r="AF102" s="24">
        <f t="shared" ref="AF102" si="350">+I102/I101-1</f>
        <v>2.1330305936740235E-2</v>
      </c>
      <c r="AG102" s="24">
        <f t="shared" ref="AG102" si="351">+J102/J101-1</f>
        <v>2.3247351027197327E-2</v>
      </c>
      <c r="AH102" s="24">
        <f t="shared" ref="AH102" si="352">+K102/K101-1</f>
        <v>2.1230344896634668E-2</v>
      </c>
      <c r="AI102" s="24">
        <f t="shared" ref="AI102" si="353">+L102/L101-1</f>
        <v>9.021139356913066E-3</v>
      </c>
      <c r="AJ102" s="24">
        <f t="shared" ref="AJ102" si="354">+M102/M101-1</f>
        <v>5.6130082284192806E-2</v>
      </c>
      <c r="AK102" s="24">
        <f t="shared" ref="AK102" si="355">+N102/N101-1</f>
        <v>1.9255072942809148E-2</v>
      </c>
      <c r="AL102" s="24">
        <f t="shared" ref="AL102" si="356">+O102/O101-1</f>
        <v>-2.856256284688885E-3</v>
      </c>
      <c r="AM102" s="24">
        <f t="shared" ref="AM102" si="357">+P102/P101-1</f>
        <v>2.8022139893725262E-2</v>
      </c>
      <c r="AN102" s="24">
        <f t="shared" ref="AN102" si="358">+Q102/Q101-1</f>
        <v>3.514974355546574E-2</v>
      </c>
      <c r="AO102" s="24">
        <f t="shared" ref="AO102" si="359">+R102/R101-1</f>
        <v>2.5850833350151037E-2</v>
      </c>
      <c r="AP102" s="24">
        <f t="shared" ref="AP102" si="360">+S102/S101-1</f>
        <v>2.2818914397285228E-2</v>
      </c>
      <c r="AQ102" s="24">
        <f t="shared" ref="AQ102" si="361">+T102/T101-1</f>
        <v>2.5539798406918557E-2</v>
      </c>
      <c r="AR102" s="24">
        <f t="shared" ref="AR102" si="362">+U102/U101-1</f>
        <v>1.3761718930682676E-2</v>
      </c>
      <c r="AS102" s="24" t="e">
        <f t="shared" ref="AS102" si="363">+V102/V101-1</f>
        <v>#DIV/0!</v>
      </c>
      <c r="AT102" s="24">
        <f t="shared" ref="AT102" si="364">+W102/W101-1</f>
        <v>1.8146379268664026E-2</v>
      </c>
      <c r="AU102" s="21"/>
      <c r="AV102" s="24">
        <f t="shared" ref="AV102" si="365">+B102/B90-1</f>
        <v>0.79276025597965272</v>
      </c>
      <c r="AW102" s="24">
        <f t="shared" ref="AW102" si="366">+C102/C90-1</f>
        <v>0.5745889733118783</v>
      </c>
      <c r="AX102" s="24">
        <f t="shared" ref="AX102" si="367">+D102/D90-1</f>
        <v>0.81198142693890762</v>
      </c>
      <c r="AY102" s="24">
        <f t="shared" ref="AY102" si="368">+E102/E90-1</f>
        <v>0.64049595842726226</v>
      </c>
      <c r="AZ102" s="24">
        <f t="shared" ref="AZ102" si="369">+F102/F90-1</f>
        <v>2.5164678964420548</v>
      </c>
      <c r="BA102" s="24">
        <f t="shared" ref="BA102" si="370">+G102/G90-1</f>
        <v>0.52658952859071673</v>
      </c>
      <c r="BB102" s="24">
        <f t="shared" ref="BB102" si="371">+H102/H90-1</f>
        <v>0.78777174542935313</v>
      </c>
      <c r="BC102" s="24">
        <f t="shared" ref="BC102" si="372">+I102/I90-1</f>
        <v>0.84679511214827863</v>
      </c>
      <c r="BD102" s="24">
        <f t="shared" ref="BD102" si="373">+J102/J90-1</f>
        <v>1.2234668560334847</v>
      </c>
      <c r="BE102" s="24">
        <f t="shared" ref="BE102" si="374">+K102/K90-1</f>
        <v>0.79654921398644096</v>
      </c>
      <c r="BF102" s="24">
        <f t="shared" ref="BF102" si="375">+L102/L90-1</f>
        <v>2.0053672137537721</v>
      </c>
      <c r="BG102" s="24">
        <f t="shared" ref="BG102" si="376">+M102/M90-1</f>
        <v>1.0225233579295785</v>
      </c>
      <c r="BH102" s="24">
        <f t="shared" ref="BH102" si="377">+N102/N90-1</f>
        <v>0.65255686130892276</v>
      </c>
      <c r="BI102" s="24">
        <f t="shared" ref="BI102" si="378">+O102/O90-1</f>
        <v>0.60105624872053687</v>
      </c>
      <c r="BJ102" s="24">
        <f t="shared" ref="BJ102" si="379">+P102/P90-1</f>
        <v>0.67758808197079667</v>
      </c>
      <c r="BK102" s="24">
        <f t="shared" ref="BK102" si="380">+Q102/Q90-1</f>
        <v>1.6168387571262595</v>
      </c>
      <c r="BL102" s="24">
        <f t="shared" ref="BL102" si="381">+R102/R90-1</f>
        <v>0.79275535103674821</v>
      </c>
      <c r="BM102" s="24">
        <f t="shared" ref="BM102" si="382">+S102/S90-1</f>
        <v>0.65573711796174527</v>
      </c>
      <c r="BN102" s="24">
        <f t="shared" ref="BN102" si="383">+T102/T90-1</f>
        <v>0.73841680229335194</v>
      </c>
      <c r="BO102" s="24">
        <f t="shared" ref="BO102" si="384">+U102/U90-1</f>
        <v>0.64568940280308706</v>
      </c>
      <c r="BP102" s="24" t="e">
        <f t="shared" ref="BP102" si="385">+V102/V90-1</f>
        <v>#DIV/0!</v>
      </c>
      <c r="BQ102" s="24">
        <f t="shared" ref="BQ102" si="386">+W102/W90-1</f>
        <v>0.7610742641032433</v>
      </c>
      <c r="BR102" s="21"/>
      <c r="BS102" s="35">
        <f t="shared" ref="BS102" si="387">+A102</f>
        <v>45658</v>
      </c>
      <c r="BT102" s="24">
        <f t="shared" ref="BT102" si="388">(C102-C101)/$B101*C$3</f>
        <v>7.154780703353401E-3</v>
      </c>
      <c r="BU102" s="24">
        <f t="shared" ref="BU102" si="389">(D102-D101)/$B101*D$3</f>
        <v>4.6411697739955884E-4</v>
      </c>
      <c r="BV102" s="24">
        <f t="shared" ref="BV102" si="390">(E102-E101)/$B101*E$3</f>
        <v>5.6335473801516673E-4</v>
      </c>
      <c r="BW102" s="24">
        <f t="shared" ref="BW102" si="391">(F102-F101)/$B101*F$3</f>
        <v>4.947748655243089E-3</v>
      </c>
      <c r="BX102" s="24">
        <f t="shared" ref="BX102" si="392">(G102-G101)/$B101*G$3</f>
        <v>9.9951663791659909E-4</v>
      </c>
      <c r="BY102" s="24">
        <f t="shared" ref="BY102" si="393">(H102-H101)/$B101*H$3</f>
        <v>2.1643993617023361E-3</v>
      </c>
      <c r="BZ102" s="24">
        <f t="shared" ref="BZ102" si="394">(I102-I101)/$B101*I$3</f>
        <v>1.8406637557730639E-3</v>
      </c>
      <c r="CA102" s="24">
        <f t="shared" ref="CA102" si="395">(J102-J101)/$B101*J$3</f>
        <v>5.5732535921940412E-4</v>
      </c>
      <c r="CB102" s="24">
        <f t="shared" ref="CB102" si="396">(K102-K101)/$B101*K$3</f>
        <v>1.1306413008489993E-3</v>
      </c>
      <c r="CC102" s="24">
        <f t="shared" ref="CC102" si="397">(L102-L101)/$B101*L$3</f>
        <v>1.4883925112119161E-4</v>
      </c>
      <c r="CD102" s="24">
        <f t="shared" ref="CD102" si="398">(M102-M101)/$B101*M$3</f>
        <v>5.2378354735681419E-3</v>
      </c>
      <c r="CE102" s="24">
        <f t="shared" ref="CE102" si="399">(N102-N101)/$B101*N$3</f>
        <v>6.4181021345751949E-4</v>
      </c>
      <c r="CF102" s="24">
        <f t="shared" ref="CF102" si="400">+SUM(BT102:CE102)</f>
        <v>2.5851032427618475E-2</v>
      </c>
    </row>
    <row r="103" spans="1:84" x14ac:dyDescent="0.3">
      <c r="A103" s="31">
        <f>+[1]NOA!A104</f>
        <v>45689</v>
      </c>
      <c r="B103" s="17">
        <f>+[1]NOA!B104</f>
        <v>8116.2880999999998</v>
      </c>
      <c r="C103" s="17">
        <f>+[1]NOA!C104</f>
        <v>8243.3024999999998</v>
      </c>
      <c r="D103" s="17">
        <f>+[1]NOA!D104</f>
        <v>5980.5523000000003</v>
      </c>
      <c r="E103" s="17">
        <f>+[1]NOA!E104</f>
        <v>6345.9669000000004</v>
      </c>
      <c r="F103" s="17">
        <f>+[1]NOA!F104</f>
        <v>10671.8094</v>
      </c>
      <c r="G103" s="17">
        <f>+[1]NOA!G104</f>
        <v>7162.3867</v>
      </c>
      <c r="H103" s="17">
        <f>+[1]NOA!H104</f>
        <v>9487.4086000000007</v>
      </c>
      <c r="I103" s="17">
        <f>+[1]NOA!I104</f>
        <v>8284.8901000000005</v>
      </c>
      <c r="J103" s="17">
        <f>+[1]NOA!J104</f>
        <v>7478.5532000000003</v>
      </c>
      <c r="K103" s="17">
        <f>+[1]NOA!K104</f>
        <v>7137.0021999999999</v>
      </c>
      <c r="L103" s="17">
        <f>+[1]NOA!L104</f>
        <v>6443.7442000000001</v>
      </c>
      <c r="M103" s="17">
        <f>+[1]NOA!M104</f>
        <v>9823.1358</v>
      </c>
      <c r="N103" s="17">
        <f>+[1]NOA!N104</f>
        <v>7907.8624</v>
      </c>
      <c r="O103" s="18">
        <f>+[1]NOA!R104</f>
        <v>6900.9466000000002</v>
      </c>
      <c r="P103" s="19">
        <f>+[1]NOA!S104</f>
        <v>8168.4840000000004</v>
      </c>
      <c r="Q103" s="20">
        <f>+[1]NOA!T104</f>
        <v>8782.0450000000001</v>
      </c>
      <c r="R103" s="18">
        <f t="shared" ref="R103" si="401">+SUMPRODUCT($C$3:$N$3,C103:N103)</f>
        <v>8116.3517275800004</v>
      </c>
      <c r="S103" s="19">
        <f t="shared" si="35"/>
        <v>7805.0603534293086</v>
      </c>
      <c r="T103" s="19">
        <f t="shared" si="36"/>
        <v>7540.3898255372587</v>
      </c>
      <c r="U103" s="19">
        <f t="shared" si="37"/>
        <v>6885.2482904813232</v>
      </c>
      <c r="V103" s="19"/>
      <c r="W103" s="20">
        <f t="shared" si="38"/>
        <v>7496.954576191486</v>
      </c>
      <c r="X103" s="21"/>
      <c r="Y103" s="42">
        <f t="shared" ref="Y103" si="402">+B103/B102-1</f>
        <v>2.5751567315128954E-2</v>
      </c>
      <c r="Z103" s="24">
        <f t="shared" ref="Z103" si="403">+C103/C102-1</f>
        <v>3.6014868649433929E-2</v>
      </c>
      <c r="AA103" s="24">
        <f t="shared" ref="AA103" si="404">+D103/D102-1</f>
        <v>1.6291621434112447E-2</v>
      </c>
      <c r="AB103" s="24">
        <f t="shared" ref="AB103" si="405">+E103/E102-1</f>
        <v>6.7456434663573095E-3</v>
      </c>
      <c r="AC103" s="24">
        <f t="shared" ref="AC103" si="406">+F103/F102-1</f>
        <v>2.7009988610783076E-2</v>
      </c>
      <c r="AD103" s="24">
        <f t="shared" ref="AD103" si="407">+G103/G102-1</f>
        <v>1.0394168582684049E-2</v>
      </c>
      <c r="AE103" s="24">
        <f t="shared" ref="AE103" si="408">+H103/H102-1</f>
        <v>1.8315592646869661E-2</v>
      </c>
      <c r="AF103" s="24">
        <f t="shared" ref="AF103" si="409">+I103/I102-1</f>
        <v>2.4962250640603756E-2</v>
      </c>
      <c r="AG103" s="24">
        <f t="shared" ref="AG103" si="410">+J103/J102-1</f>
        <v>2.3693885879989773E-2</v>
      </c>
      <c r="AH103" s="24">
        <f t="shared" ref="AH103" si="411">+K103/K102-1</f>
        <v>1.230179627700001E-2</v>
      </c>
      <c r="AI103" s="24">
        <f t="shared" ref="AI103" si="412">+L103/L102-1</f>
        <v>2.3719151233230873E-2</v>
      </c>
      <c r="AJ103" s="24">
        <f t="shared" ref="AJ103" si="413">+M103/M102-1</f>
        <v>3.2504751053859193E-2</v>
      </c>
      <c r="AK103" s="24">
        <f t="shared" ref="AK103" si="414">+N103/N102-1</f>
        <v>2.6035533806545441E-2</v>
      </c>
      <c r="AL103" s="24">
        <f t="shared" ref="AL103" si="415">+O103/O102-1</f>
        <v>1.2121855763538303E-3</v>
      </c>
      <c r="AM103" s="24">
        <f t="shared" ref="AM103" si="416">+P103/P102-1</f>
        <v>2.9461419917234499E-2</v>
      </c>
      <c r="AN103" s="24">
        <f t="shared" ref="AN103" si="417">+Q103/Q102-1</f>
        <v>2.6567097727564715E-2</v>
      </c>
      <c r="AO103" s="24">
        <f t="shared" ref="AO103" si="418">+R103/R102-1</f>
        <v>2.5751161292766556E-2</v>
      </c>
      <c r="AP103" s="24">
        <f t="shared" ref="AP103" si="419">+S103/S102-1</f>
        <v>2.658287318233743E-2</v>
      </c>
      <c r="AQ103" s="24">
        <f t="shared" ref="AQ103" si="420">+T103/T102-1</f>
        <v>1.7497674002528996E-2</v>
      </c>
      <c r="AR103" s="24">
        <f t="shared" ref="AR103" si="421">+U103/U102-1</f>
        <v>1.1478060453515626E-2</v>
      </c>
      <c r="AS103" s="24" t="e">
        <f t="shared" ref="AS103" si="422">+V103/V102-1</f>
        <v>#DIV/0!</v>
      </c>
      <c r="AT103" s="24">
        <f t="shared" ref="AT103" si="423">+W103/W102-1</f>
        <v>1.6383516004413456E-2</v>
      </c>
      <c r="AU103" s="21"/>
      <c r="AV103" s="24">
        <f t="shared" ref="AV103" si="424">+B103/B91-1</f>
        <v>0.64643791823713581</v>
      </c>
      <c r="AW103" s="24">
        <f t="shared" ref="AW103" si="425">+C103/C91-1</f>
        <v>0.49100686170797525</v>
      </c>
      <c r="AX103" s="24">
        <f t="shared" ref="AX103" si="426">+D103/D91-1</f>
        <v>0.59687945701500045</v>
      </c>
      <c r="AY103" s="24">
        <f t="shared" ref="AY103" si="427">+E103/E91-1</f>
        <v>0.54915223751747488</v>
      </c>
      <c r="AZ103" s="24">
        <f t="shared" ref="AZ103" si="428">+F103/F91-1</f>
        <v>1.8341715517074251</v>
      </c>
      <c r="BA103" s="24">
        <f t="shared" ref="BA103" si="429">+G103/G91-1</f>
        <v>0.39442056299893191</v>
      </c>
      <c r="BB103" s="24">
        <f t="shared" ref="BB103" si="430">+H103/H91-1</f>
        <v>0.63192752166364885</v>
      </c>
      <c r="BC103" s="24">
        <f t="shared" ref="BC103" si="431">+I103/I91-1</f>
        <v>0.61395580086883617</v>
      </c>
      <c r="BD103" s="24">
        <f t="shared" ref="BD103" si="432">+J103/J91-1</f>
        <v>0.88575043457557889</v>
      </c>
      <c r="BE103" s="24">
        <f t="shared" ref="BE103" si="433">+K103/K91-1</f>
        <v>0.67813774687421957</v>
      </c>
      <c r="BF103" s="24">
        <f t="shared" ref="BF103" si="434">+L103/L91-1</f>
        <v>2.0127342635309233</v>
      </c>
      <c r="BG103" s="24">
        <f t="shared" ref="BG103" si="435">+M103/M91-1</f>
        <v>0.84983676070661307</v>
      </c>
      <c r="BH103" s="24">
        <f t="shared" ref="BH103" si="436">+N103/N91-1</f>
        <v>0.43341231678970682</v>
      </c>
      <c r="BI103" s="24">
        <f t="shared" ref="BI103" si="437">+O103/O91-1</f>
        <v>0.47653585362116657</v>
      </c>
      <c r="BJ103" s="24">
        <f t="shared" ref="BJ103" si="438">+P103/P91-1</f>
        <v>0.55904507581562224</v>
      </c>
      <c r="BK103" s="24">
        <f t="shared" ref="BK103" si="439">+Q103/Q91-1</f>
        <v>1.2431318742016608</v>
      </c>
      <c r="BL103" s="24">
        <f t="shared" ref="BL103" si="440">+R103/R91-1</f>
        <v>0.64643797486108623</v>
      </c>
      <c r="BM103" s="24">
        <f t="shared" ref="BM103" si="441">+S103/S91-1</f>
        <v>0.54485378900575054</v>
      </c>
      <c r="BN103" s="24">
        <f t="shared" ref="BN103" si="442">+T103/T91-1</f>
        <v>0.60245490007894054</v>
      </c>
      <c r="BO103" s="24">
        <f t="shared" ref="BO103" si="443">+U103/U91-1</f>
        <v>0.51926400722997146</v>
      </c>
      <c r="BP103" s="24" t="e">
        <f t="shared" ref="BP103" si="444">+V103/V91-1</f>
        <v>#DIV/0!</v>
      </c>
      <c r="BQ103" s="24">
        <f t="shared" ref="BQ103" si="445">+W103/W91-1</f>
        <v>0.60312595429546234</v>
      </c>
      <c r="BR103" s="21"/>
      <c r="BS103" s="35">
        <f t="shared" ref="BS103" si="446">+A103</f>
        <v>45689</v>
      </c>
      <c r="BT103" s="24">
        <f t="shared" ref="BT103" si="447">(C103-C102)/$B102*C$3</f>
        <v>1.255612586070941E-2</v>
      </c>
      <c r="BU103" s="24">
        <f t="shared" ref="BU103" si="448">(D103-D102)/$B102*D$3</f>
        <v>3.7924191384546273E-4</v>
      </c>
      <c r="BV103" s="24">
        <f t="shared" ref="BV103" si="449">(E103-E102)/$B102*E$3</f>
        <v>6.6474619660434817E-4</v>
      </c>
      <c r="BW103" s="24">
        <f t="shared" ref="BW103" si="450">(F103-F102)/$B102*F$3</f>
        <v>2.4829648314297873E-3</v>
      </c>
      <c r="BX103" s="24">
        <f t="shared" ref="BX103" si="451">(G103-G102)/$B102*G$3</f>
        <v>5.6989237611680633E-4</v>
      </c>
      <c r="BY103" s="24">
        <f t="shared" ref="BY103" si="452">(H103-H102)/$B102*H$3</f>
        <v>1.3651319519484624E-3</v>
      </c>
      <c r="BZ103" s="24">
        <f t="shared" ref="BZ103" si="453">(I103-I102)/$B102*I$3</f>
        <v>2.1445854302874516E-3</v>
      </c>
      <c r="CA103" s="24">
        <f t="shared" ref="CA103" si="454">(J103-J102)/$B102*J$3</f>
        <v>5.6658917015410201E-4</v>
      </c>
      <c r="CB103" s="24">
        <f t="shared" ref="CB103" si="455">(K103-K102)/$B102*K$3</f>
        <v>6.5219288131185098E-4</v>
      </c>
      <c r="CC103" s="24">
        <f t="shared" ref="CC103" si="456">(L103-L102)/$B102*L$3</f>
        <v>3.8492091547832804E-4</v>
      </c>
      <c r="CD103" s="24">
        <f t="shared" ref="CD103" si="457">(M103-M102)/$B102*M$3</f>
        <v>3.1227444664619934E-3</v>
      </c>
      <c r="CE103" s="24">
        <f t="shared" ref="CE103" si="458">(N103-N102)/$B102*N$3</f>
        <v>8.6223736759936552E-4</v>
      </c>
      <c r="CF103" s="24">
        <f t="shared" ref="CF103" si="459">+SUM(BT103:CE103)</f>
        <v>2.5751373361947376E-2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3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103" sqref="A103:XFD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3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3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3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3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3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3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3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3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3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3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3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3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3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3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3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3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3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3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3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3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3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3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3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3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3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3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3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3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3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3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3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3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3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3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3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3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3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3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3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3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3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3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3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3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3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3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3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3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3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3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3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3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3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3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3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3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3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3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3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3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3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3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3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3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3" si="35">+($C$3*$C70+$D$3*$D70+$E$3*$E70+$G$3*$G70+$K$3*$K70+$M$3*$M70+$N$3*$N70)/SUM($C$3:$E$3,$G$3,$K$3,$M$3:$N$3)</f>
        <v>787.90876230431195</v>
      </c>
      <c r="T70" s="19">
        <f t="shared" ref="T70:T103" si="36">+($E$3*$E70+$G$3*$G70+$K$3*$K70+$M$3*$M70+$N$3*$N70)/SUM($E$3,$G$3,$K$3,$M$3:$N$3)</f>
        <v>725.43610693829351</v>
      </c>
      <c r="U70" s="19">
        <f t="shared" ref="U70:U103" si="37">+($E$3*$E70+$G$3*$G70+$K$3*$K70+$N$3*$N70)/SUM($E$3,$G$3,$K$3,$N$3)</f>
        <v>716.16076320885202</v>
      </c>
      <c r="V70" s="19"/>
      <c r="W70" s="20">
        <f t="shared" ref="W70:W103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3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3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3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3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3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3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3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3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3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3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3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3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3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3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3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3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3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3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3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3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3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3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3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3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3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3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3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3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3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3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3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ref="R101" si="283">+SUMPRODUCT($C$3:$N$3,C101:N101)</f>
        <v>7737.0610916300002</v>
      </c>
      <c r="S101" s="19">
        <f t="shared" si="35"/>
        <v>7349.349582751991</v>
      </c>
      <c r="T101" s="19">
        <f t="shared" si="36"/>
        <v>7002.2819119279602</v>
      </c>
      <c r="U101" s="19">
        <f t="shared" si="37"/>
        <v>6796.3377801521447</v>
      </c>
      <c r="V101" s="19"/>
      <c r="W101" s="20">
        <f t="shared" si="38"/>
        <v>7498.6678832881844</v>
      </c>
      <c r="X101" s="21"/>
      <c r="Y101" s="42">
        <f t="shared" ref="Y101" si="284">+B101/B100-1</f>
        <v>2.9301617430987692E-2</v>
      </c>
      <c r="Z101" s="24">
        <f t="shared" ref="Z101" si="285">+C101/C100-1</f>
        <v>2.5138666173167179E-2</v>
      </c>
      <c r="AA101" s="24">
        <f t="shared" ref="AA101" si="286">+D101/D100-1</f>
        <v>2.7246184393765249E-2</v>
      </c>
      <c r="AB101" s="24">
        <f t="shared" ref="AB101" si="287">+E101/E100-1</f>
        <v>1.7399886530809816E-2</v>
      </c>
      <c r="AC101" s="24">
        <f t="shared" ref="AC101" si="288">+F101/F100-1</f>
        <v>2.5550087636175389E-2</v>
      </c>
      <c r="AD101" s="24">
        <f t="shared" ref="AD101" si="289">+G101/G100-1</f>
        <v>1.2896697856632944E-2</v>
      </c>
      <c r="AE101" s="24">
        <f t="shared" ref="AE101" si="290">+H101/H100-1</f>
        <v>1.6189356395823529E-2</v>
      </c>
      <c r="AF101" s="24">
        <f t="shared" ref="AF101" si="291">+I101/I100-1</f>
        <v>7.2576303879607673E-2</v>
      </c>
      <c r="AG101" s="24">
        <f t="shared" ref="AG101" si="292">+J101/J100-1</f>
        <v>5.1781840855436911E-2</v>
      </c>
      <c r="AH101" s="24">
        <f t="shared" ref="AH101" si="293">+K101/K100-1</f>
        <v>2.980260748112995E-2</v>
      </c>
      <c r="AI101" s="24">
        <f t="shared" ref="AI101" si="294">+L101/L100-1</f>
        <v>1.0301801079997119E-2</v>
      </c>
      <c r="AJ101" s="24">
        <f t="shared" ref="AJ101" si="295">+M101/M100-1</f>
        <v>3.4311377418357436E-2</v>
      </c>
      <c r="AK101" s="24">
        <f t="shared" ref="AK101" si="296">+N101/N100-1</f>
        <v>1.9405805810283061E-2</v>
      </c>
      <c r="AL101" s="24">
        <f t="shared" ref="AL101" si="297">+O101/O100-1</f>
        <v>-7.5974256549533603E-3</v>
      </c>
      <c r="AM101" s="24">
        <f t="shared" ref="AM101" si="298">+P101/P100-1</f>
        <v>2.7141060564852104E-2</v>
      </c>
      <c r="AN101" s="24">
        <f t="shared" ref="AN101" si="299">+Q101/Q100-1</f>
        <v>5.9144859607410893E-2</v>
      </c>
      <c r="AO101" s="24">
        <f t="shared" ref="AO101" si="300">+R101/R100-1</f>
        <v>2.9304465777675537E-2</v>
      </c>
      <c r="AP101" s="24">
        <f t="shared" ref="AP101" si="301">+S101/S100-1</f>
        <v>2.3682799361068207E-2</v>
      </c>
      <c r="AQ101" s="24">
        <f t="shared" ref="AQ101" si="302">+T101/T100-1</f>
        <v>2.1658188235252673E-2</v>
      </c>
      <c r="AR101" s="24">
        <f t="shared" ref="AR101" si="303">+U101/U100-1</f>
        <v>1.9081899572937155E-2</v>
      </c>
      <c r="AS101" s="24" t="e">
        <f t="shared" ref="AS101" si="304">+V101/V100-1</f>
        <v>#DIV/0!</v>
      </c>
      <c r="AT101" s="24">
        <f t="shared" ref="AT101" si="305">+W101/W100-1</f>
        <v>3.2871330900546836E-2</v>
      </c>
      <c r="AU101" s="21"/>
      <c r="AV101" s="24">
        <f t="shared" ref="AV101" si="306">+B101/B89-1</f>
        <v>1.0385202837552119</v>
      </c>
      <c r="AW101" s="24">
        <f t="shared" ref="AW101" si="307">+C101/C89-1</f>
        <v>0.78673464103030932</v>
      </c>
      <c r="AX101" s="24">
        <f t="shared" ref="AX101" si="308">+D101/D89-1</f>
        <v>1.0932074305083805</v>
      </c>
      <c r="AY101" s="24">
        <f t="shared" ref="AY101" si="309">+E101/E89-1</f>
        <v>0.8457405296701197</v>
      </c>
      <c r="AZ101" s="24">
        <f t="shared" ref="AZ101" si="310">+F101/F89-1</f>
        <v>2.3310828992534889</v>
      </c>
      <c r="BA101" s="24">
        <f t="shared" ref="BA101" si="311">+G101/G89-1</f>
        <v>0.77917812902032479</v>
      </c>
      <c r="BB101" s="24">
        <f t="shared" ref="BB101" si="312">+H101/H89-1</f>
        <v>1.1223503099395957</v>
      </c>
      <c r="BC101" s="24">
        <f t="shared" ref="BC101" si="313">+I101/I89-1</f>
        <v>1.3173044415303798</v>
      </c>
      <c r="BD101" s="24">
        <f t="shared" ref="BD101" si="314">+J101/J89-1</f>
        <v>1.8173260015721011</v>
      </c>
      <c r="BE101" s="24">
        <f t="shared" ref="BE101" si="315">+K101/K89-1</f>
        <v>1.1015793317011684</v>
      </c>
      <c r="BF101" s="24">
        <f t="shared" ref="BF101" si="316">+L101/L89-1</f>
        <v>1.8355554280610771</v>
      </c>
      <c r="BG101" s="24">
        <f t="shared" ref="BG101" si="317">+M101/M89-1</f>
        <v>1.0974365248035602</v>
      </c>
      <c r="BH101" s="24">
        <f t="shared" ref="BH101" si="318">+N101/N89-1</f>
        <v>1.2441559828422246</v>
      </c>
      <c r="BI101" s="24">
        <f t="shared" ref="BI101" si="319">+O101/O89-1</f>
        <v>0.84114052133453798</v>
      </c>
      <c r="BJ101" s="24">
        <f t="shared" ref="BJ101" si="320">+P101/P89-1</f>
        <v>0.89421383613350502</v>
      </c>
      <c r="BK101" s="24">
        <f t="shared" ref="BK101" si="321">+Q101/Q89-1</f>
        <v>2.0068115867337002</v>
      </c>
      <c r="BL101" s="24">
        <f t="shared" ref="BL101" si="322">+R101/R89-1</f>
        <v>1.0384979850259581</v>
      </c>
      <c r="BM101" s="24">
        <f t="shared" ref="BM101" si="323">+S101/S89-1</f>
        <v>0.86755866488635669</v>
      </c>
      <c r="BN101" s="24">
        <f t="shared" ref="BN101" si="324">+T101/T89-1</f>
        <v>0.94966161761761492</v>
      </c>
      <c r="BO101" s="24">
        <f t="shared" ref="BO101" si="325">+U101/U89-1</f>
        <v>0.92168273971974202</v>
      </c>
      <c r="BP101" s="24" t="e">
        <f t="shared" ref="BP101" si="326">+V101/V89-1</f>
        <v>#DIV/0!</v>
      </c>
      <c r="BQ101" s="24">
        <f t="shared" ref="BQ101" si="327">+W101/W89-1</f>
        <v>1.0839642399605425</v>
      </c>
      <c r="BR101" s="21"/>
      <c r="BS101" s="35">
        <f t="shared" ref="BS101" si="328">+A101</f>
        <v>45627</v>
      </c>
      <c r="BT101" s="24">
        <f t="shared" ref="BT101" si="329">(C101-C100)/$B100*C$3</f>
        <v>8.9772016837686985E-3</v>
      </c>
      <c r="BU101" s="24">
        <f t="shared" ref="BU101" si="330">(D101-D100)/$B100*D$3</f>
        <v>8.0543810421255201E-4</v>
      </c>
      <c r="BV101" s="24">
        <f t="shared" ref="BV101" si="331">(E101-E100)/$B100*E$3</f>
        <v>1.6326043389734536E-3</v>
      </c>
      <c r="BW101" s="24">
        <f t="shared" ref="BW101" si="332">(F101-F100)/$B100*F$3</f>
        <v>2.492863883392983E-3</v>
      </c>
      <c r="BX101" s="24">
        <f t="shared" ref="BX101" si="333">(G101-G100)/$B100*G$3</f>
        <v>9.4346721228188567E-4</v>
      </c>
      <c r="BY101" s="24">
        <f t="shared" ref="BY101" si="334">(H101-H100)/$B100*H$3</f>
        <v>1.0421979896061092E-3</v>
      </c>
      <c r="BZ101" s="24">
        <f t="shared" ref="BZ101" si="335">(I101-I100)/$B100*I$3</f>
        <v>7.9137595628976532E-3</v>
      </c>
      <c r="CA101" s="24">
        <f t="shared" ref="CA101" si="336">(J101-J100)/$B100*J$3</f>
        <v>1.2965496715934854E-3</v>
      </c>
      <c r="CB101" s="24">
        <f t="shared" ref="CB101" si="337">(K101-K100)/$B100*K$3</f>
        <v>1.6662588423304182E-3</v>
      </c>
      <c r="CC101" s="24">
        <f t="shared" ref="CC101" si="338">(L101-L100)/$B100*L$3</f>
        <v>8.7166347039813281E-5</v>
      </c>
      <c r="CD101" s="24">
        <f t="shared" ref="CD101" si="339">(M101-M100)/$B100*M$3</f>
        <v>1.7924728720704393E-3</v>
      </c>
      <c r="CE101" s="24">
        <f t="shared" ref="CE101" si="340">(N101-N100)/$B100*N$3</f>
        <v>6.5367089661072639E-4</v>
      </c>
      <c r="CF101" s="24">
        <f t="shared" ref="CF101" si="341">+SUM(BT101:CE101)</f>
        <v>2.9303651404778221E-2</v>
      </c>
    </row>
    <row r="102" spans="1:84" x14ac:dyDescent="0.3">
      <c r="A102" s="31">
        <f>+[1]NEA!A103</f>
        <v>45658</v>
      </c>
      <c r="B102" s="17">
        <f>+[1]NEA!B103</f>
        <v>7929.1117000000004</v>
      </c>
      <c r="C102" s="17">
        <f>+[1]NEA!C103</f>
        <v>7936.7151000000003</v>
      </c>
      <c r="D102" s="17">
        <f>+[1]NEA!D103</f>
        <v>6437.9832999999999</v>
      </c>
      <c r="E102" s="17">
        <f>+[1]NEA!E103</f>
        <v>6251.6767</v>
      </c>
      <c r="F102" s="17">
        <f>+[1]NEA!F103</f>
        <v>9747.8107999999993</v>
      </c>
      <c r="G102" s="17">
        <f>+[1]NEA!G103</f>
        <v>7263.1431000000002</v>
      </c>
      <c r="H102" s="17">
        <f>+[1]NEA!H103</f>
        <v>9523.0728999999992</v>
      </c>
      <c r="I102" s="17">
        <f>+[1]NEA!I103</f>
        <v>9470.4325000000008</v>
      </c>
      <c r="J102" s="17">
        <f>+[1]NEA!J103</f>
        <v>7143.6068999999998</v>
      </c>
      <c r="K102" s="17">
        <f>+[1]NEA!K103</f>
        <v>7059.4593999999997</v>
      </c>
      <c r="L102" s="17">
        <f>+[1]NEA!L103</f>
        <v>4920.4267</v>
      </c>
      <c r="M102" s="17">
        <f>+[1]NEA!M103</f>
        <v>8645.5727000000006</v>
      </c>
      <c r="N102" s="17">
        <f>+[1]NEA!N103</f>
        <v>7925.4838</v>
      </c>
      <c r="O102" s="18">
        <f>+[1]NEA!R103</f>
        <v>6884.7795999999998</v>
      </c>
      <c r="P102" s="19">
        <f>+[1]NEA!S103</f>
        <v>7815.1526000000003</v>
      </c>
      <c r="Q102" s="20">
        <f>+[1]NEA!T103</f>
        <v>9117.4845999999998</v>
      </c>
      <c r="R102" s="18">
        <f t="shared" ref="R102" si="342">+SUMPRODUCT($C$3:$N$3,C102:N102)</f>
        <v>7928.9020627900009</v>
      </c>
      <c r="S102" s="19">
        <f t="shared" si="35"/>
        <v>7493.9176118099422</v>
      </c>
      <c r="T102" s="19">
        <f t="shared" si="36"/>
        <v>7145.7753498376151</v>
      </c>
      <c r="U102" s="19">
        <f t="shared" si="37"/>
        <v>6889.0672971645918</v>
      </c>
      <c r="V102" s="19"/>
      <c r="W102" s="20">
        <f t="shared" si="38"/>
        <v>7654.9324116065854</v>
      </c>
      <c r="X102" s="21"/>
      <c r="Y102" s="42">
        <f t="shared" ref="Y102" si="343">+B102/B101-1</f>
        <v>2.4796521174364372E-2</v>
      </c>
      <c r="Z102" s="24">
        <f t="shared" ref="Z102" si="344">+C102/C101-1</f>
        <v>1.8387134833612429E-2</v>
      </c>
      <c r="AA102" s="24">
        <f t="shared" ref="AA102" si="345">+D102/D101-1</f>
        <v>2.6611143837061757E-2</v>
      </c>
      <c r="AB102" s="24">
        <f t="shared" ref="AB102" si="346">+E102/E101-1</f>
        <v>1.0611059621489893E-2</v>
      </c>
      <c r="AC102" s="24">
        <f t="shared" ref="AC102" si="347">+F102/F101-1</f>
        <v>5.1043424527244863E-2</v>
      </c>
      <c r="AD102" s="24">
        <f t="shared" ref="AD102" si="348">+G102/G101-1</f>
        <v>1.4487073261759686E-2</v>
      </c>
      <c r="AE102" s="24">
        <f t="shared" ref="AE102" si="349">+H102/H101-1</f>
        <v>1.8646097596459521E-2</v>
      </c>
      <c r="AF102" s="24">
        <f t="shared" ref="AF102" si="350">+I102/I101-1</f>
        <v>3.7374717940344082E-2</v>
      </c>
      <c r="AG102" s="24">
        <f t="shared" ref="AG102" si="351">+J102/J101-1</f>
        <v>1.7618692507398448E-2</v>
      </c>
      <c r="AH102" s="24">
        <f t="shared" ref="AH102" si="352">+K102/K101-1</f>
        <v>1.7816776441902382E-2</v>
      </c>
      <c r="AI102" s="24">
        <f t="shared" ref="AI102" si="353">+L102/L101-1</f>
        <v>4.1383334079734491E-2</v>
      </c>
      <c r="AJ102" s="24">
        <f t="shared" ref="AJ102" si="354">+M102/M101-1</f>
        <v>5.3632085006841024E-2</v>
      </c>
      <c r="AK102" s="24">
        <f t="shared" ref="AK102" si="355">+N102/N101-1</f>
        <v>1.3260034634885454E-2</v>
      </c>
      <c r="AL102" s="24">
        <f t="shared" ref="AL102" si="356">+O102/O101-1</f>
        <v>-1.6329383527677543E-2</v>
      </c>
      <c r="AM102" s="24">
        <f t="shared" ref="AM102" si="357">+P102/P101-1</f>
        <v>2.7188106500673825E-2</v>
      </c>
      <c r="AN102" s="24">
        <f t="shared" ref="AN102" si="358">+Q102/Q101-1</f>
        <v>3.9759548569682446E-2</v>
      </c>
      <c r="AO102" s="24">
        <f t="shared" ref="AO102" si="359">+R102/R101-1</f>
        <v>2.4795069973989836E-2</v>
      </c>
      <c r="AP102" s="24">
        <f t="shared" ref="AP102" si="360">+S102/S101-1</f>
        <v>1.9670860316297167E-2</v>
      </c>
      <c r="AQ102" s="24">
        <f t="shared" ref="AQ102" si="361">+T102/T101-1</f>
        <v>2.0492382299721834E-2</v>
      </c>
      <c r="AR102" s="24">
        <f t="shared" ref="AR102" si="362">+U102/U101-1</f>
        <v>1.3644041837245435E-2</v>
      </c>
      <c r="AS102" s="24" t="e">
        <f t="shared" ref="AS102" si="363">+V102/V101-1</f>
        <v>#DIV/0!</v>
      </c>
      <c r="AT102" s="24">
        <f t="shared" ref="AT102" si="364">+W102/W101-1</f>
        <v>2.0838971768126768E-2</v>
      </c>
      <c r="AU102" s="21"/>
      <c r="AV102" s="24">
        <f t="shared" ref="AV102" si="365">+B102/B90-1</f>
        <v>0.74811738302864073</v>
      </c>
      <c r="AW102" s="24">
        <f t="shared" ref="AW102" si="366">+C102/C90-1</f>
        <v>0.53667190919644892</v>
      </c>
      <c r="AX102" s="24">
        <f t="shared" ref="AX102" si="367">+D102/D90-1</f>
        <v>0.79387115836674482</v>
      </c>
      <c r="AY102" s="24">
        <f t="shared" ref="AY102" si="368">+E102/E90-1</f>
        <v>0.68338520853124085</v>
      </c>
      <c r="AZ102" s="24">
        <f t="shared" ref="AZ102" si="369">+F102/F90-1</f>
        <v>1.9357188569989852</v>
      </c>
      <c r="BA102" s="24">
        <f t="shared" ref="BA102" si="370">+G102/G90-1</f>
        <v>0.51035150570843624</v>
      </c>
      <c r="BB102" s="24">
        <f t="shared" ref="BB102" si="371">+H102/H90-1</f>
        <v>0.7809452436184654</v>
      </c>
      <c r="BC102" s="24">
        <f t="shared" ref="BC102" si="372">+I102/I90-1</f>
        <v>0.947758384675778</v>
      </c>
      <c r="BD102" s="24">
        <f t="shared" ref="BD102" si="373">+J102/J90-1</f>
        <v>1.2715328456476542</v>
      </c>
      <c r="BE102" s="24">
        <f t="shared" ref="BE102" si="374">+K102/K90-1</f>
        <v>0.75597885072432325</v>
      </c>
      <c r="BF102" s="24">
        <f t="shared" ref="BF102" si="375">+L102/L90-1</f>
        <v>1.8410176774500497</v>
      </c>
      <c r="BG102" s="24">
        <f t="shared" ref="BG102" si="376">+M102/M90-1</f>
        <v>0.83833744757683215</v>
      </c>
      <c r="BH102" s="24">
        <f t="shared" ref="BH102" si="377">+N102/N90-1</f>
        <v>0.61700812427102636</v>
      </c>
      <c r="BI102" s="24">
        <f t="shared" ref="BI102" si="378">+O102/O90-1</f>
        <v>0.61199739075177884</v>
      </c>
      <c r="BJ102" s="24">
        <f t="shared" ref="BJ102" si="379">+P102/P90-1</f>
        <v>0.62483782345674044</v>
      </c>
      <c r="BK102" s="24">
        <f t="shared" ref="BK102" si="380">+Q102/Q90-1</f>
        <v>1.5059736961782315</v>
      </c>
      <c r="BL102" s="24">
        <f t="shared" ref="BL102" si="381">+R102/R90-1</f>
        <v>0.74810940469401999</v>
      </c>
      <c r="BM102" s="24">
        <f t="shared" ref="BM102" si="382">+S102/S90-1</f>
        <v>0.60281361056295846</v>
      </c>
      <c r="BN102" s="24">
        <f t="shared" ref="BN102" si="383">+T102/T90-1</f>
        <v>0.66877437100104231</v>
      </c>
      <c r="BO102" s="24">
        <f t="shared" ref="BO102" si="384">+U102/U90-1</f>
        <v>0.63635359109656209</v>
      </c>
      <c r="BP102" s="24" t="e">
        <f t="shared" ref="BP102" si="385">+V102/V90-1</f>
        <v>#DIV/0!</v>
      </c>
      <c r="BQ102" s="24">
        <f t="shared" ref="BQ102" si="386">+W102/W90-1</f>
        <v>0.76677604354962048</v>
      </c>
      <c r="BR102" s="21"/>
      <c r="BS102" s="35">
        <f t="shared" ref="BS102" si="387">+A102</f>
        <v>45658</v>
      </c>
      <c r="BT102" s="24">
        <f t="shared" ref="BT102" si="388">(C102-C101)/$B101*C$3</f>
        <v>6.5396238875269318E-3</v>
      </c>
      <c r="BU102" s="24">
        <f t="shared" ref="BU102" si="389">(D102-D101)/$B101*D$3</f>
        <v>7.8509444441579427E-4</v>
      </c>
      <c r="BV102" s="24">
        <f t="shared" ref="BV102" si="390">(E102-E101)/$B101*E$3</f>
        <v>9.8410698564699263E-4</v>
      </c>
      <c r="BW102" s="24">
        <f t="shared" ref="BW102" si="391">(F102-F101)/$B101*F$3</f>
        <v>4.962039259221996E-3</v>
      </c>
      <c r="BX102" s="24">
        <f t="shared" ref="BX102" si="392">(G102-G101)/$B101*G$3</f>
        <v>1.0429210738015411E-3</v>
      </c>
      <c r="BY102" s="24">
        <f t="shared" ref="BY102" si="393">(H102-H101)/$B101*H$3</f>
        <v>1.1850606753322907E-3</v>
      </c>
      <c r="BZ102" s="24">
        <f t="shared" ref="BZ102" si="394">(I102-I101)/$B101*I$3</f>
        <v>4.2466989124708542E-3</v>
      </c>
      <c r="CA102" s="24">
        <f t="shared" ref="CA102" si="395">(J102-J101)/$B101*J$3</f>
        <v>4.5078386523840144E-4</v>
      </c>
      <c r="CB102" s="24">
        <f t="shared" ref="CB102" si="396">(K102-K101)/$B101*K$3</f>
        <v>9.9661786240538277E-4</v>
      </c>
      <c r="CC102" s="24">
        <f t="shared" ref="CC102" si="397">(L102-L101)/$B101*L$3</f>
        <v>3.4369216771421506E-4</v>
      </c>
      <c r="CD102" s="24">
        <f t="shared" ref="CD102" si="398">(M102-M101)/$B101*M$3</f>
        <v>2.8154496581326246E-3</v>
      </c>
      <c r="CE102" s="24">
        <f t="shared" ref="CE102" si="399">(N102-N101)/$B101*N$3</f>
        <v>4.4236073810521084E-4</v>
      </c>
      <c r="CF102" s="24">
        <f t="shared" ref="CF102" si="400">+SUM(BT102:CE102)</f>
        <v>2.4794449530012235E-2</v>
      </c>
    </row>
    <row r="103" spans="1:84" x14ac:dyDescent="0.3">
      <c r="A103" s="31">
        <f>+[1]NEA!A104</f>
        <v>45689</v>
      </c>
      <c r="B103" s="17">
        <f>+[1]NEA!B104</f>
        <v>8080.6559999999999</v>
      </c>
      <c r="C103" s="17">
        <f>+[1]NEA!C104</f>
        <v>8150.2254000000003</v>
      </c>
      <c r="D103" s="17">
        <f>+[1]NEA!D104</f>
        <v>6479.1189999999997</v>
      </c>
      <c r="E103" s="17">
        <f>+[1]NEA!E104</f>
        <v>6237.2078000000001</v>
      </c>
      <c r="F103" s="17">
        <f>+[1]NEA!F104</f>
        <v>10009.837600000001</v>
      </c>
      <c r="G103" s="17">
        <f>+[1]NEA!G104</f>
        <v>7340.6478999999999</v>
      </c>
      <c r="H103" s="17">
        <f>+[1]NEA!H104</f>
        <v>9720.6983</v>
      </c>
      <c r="I103" s="17">
        <f>+[1]NEA!I104</f>
        <v>9630.6205000000009</v>
      </c>
      <c r="J103" s="17">
        <f>+[1]NEA!J104</f>
        <v>7304.4102000000003</v>
      </c>
      <c r="K103" s="17">
        <f>+[1]NEA!K104</f>
        <v>7176.9593000000004</v>
      </c>
      <c r="L103" s="17">
        <f>+[1]NEA!L104</f>
        <v>5475.2245999999996</v>
      </c>
      <c r="M103" s="17">
        <f>+[1]NEA!M104</f>
        <v>8591.6648000000005</v>
      </c>
      <c r="N103" s="17">
        <f>+[1]NEA!N104</f>
        <v>8123.0213999999996</v>
      </c>
      <c r="O103" s="18">
        <f>+[1]NEA!R104</f>
        <v>6819.9367000000002</v>
      </c>
      <c r="P103" s="19">
        <f>+[1]NEA!S104</f>
        <v>7988.4576999999999</v>
      </c>
      <c r="Q103" s="20">
        <f>+[1]NEA!T104</f>
        <v>9335.6779000000006</v>
      </c>
      <c r="R103" s="18">
        <f t="shared" ref="R103" si="401">+SUMPRODUCT($C$3:$N$3,C103:N103)</f>
        <v>8080.4751421699993</v>
      </c>
      <c r="S103" s="19">
        <f t="shared" si="35"/>
        <v>7620.8354928316385</v>
      </c>
      <c r="T103" s="19">
        <f t="shared" si="36"/>
        <v>7191.6382803070574</v>
      </c>
      <c r="U103" s="19">
        <f t="shared" si="37"/>
        <v>6952.0071851313978</v>
      </c>
      <c r="V103" s="19"/>
      <c r="W103" s="20">
        <f t="shared" si="38"/>
        <v>7771.8386848718492</v>
      </c>
      <c r="X103" s="21"/>
      <c r="Y103" s="42">
        <f t="shared" ref="Y103" si="402">+B103/B102-1</f>
        <v>1.9112393132259653E-2</v>
      </c>
      <c r="Z103" s="24">
        <f t="shared" ref="Z103" si="403">+C103/C102-1</f>
        <v>2.6901595598410655E-2</v>
      </c>
      <c r="AA103" s="24">
        <f t="shared" ref="AA103" si="404">+D103/D102-1</f>
        <v>6.3895319517215388E-3</v>
      </c>
      <c r="AB103" s="24">
        <f t="shared" ref="AB103" si="405">+E103/E102-1</f>
        <v>-2.3144031104487262E-3</v>
      </c>
      <c r="AC103" s="24">
        <f t="shared" ref="AC103" si="406">+F103/F102-1</f>
        <v>2.6880579175788011E-2</v>
      </c>
      <c r="AD103" s="24">
        <f t="shared" ref="AD103" si="407">+G103/G102-1</f>
        <v>1.0670972460944617E-2</v>
      </c>
      <c r="AE103" s="24">
        <f t="shared" ref="AE103" si="408">+H103/H102-1</f>
        <v>2.0752272094861413E-2</v>
      </c>
      <c r="AF103" s="24">
        <f t="shared" ref="AF103" si="409">+I103/I102-1</f>
        <v>1.6914539013925811E-2</v>
      </c>
      <c r="AG103" s="24">
        <f t="shared" ref="AG103" si="410">+J103/J102-1</f>
        <v>2.251009920492697E-2</v>
      </c>
      <c r="AH103" s="24">
        <f t="shared" ref="AH103" si="411">+K103/K102-1</f>
        <v>1.6644319818597042E-2</v>
      </c>
      <c r="AI103" s="24">
        <f t="shared" ref="AI103" si="412">+L103/L102-1</f>
        <v>0.11275402192252959</v>
      </c>
      <c r="AJ103" s="24">
        <f t="shared" ref="AJ103" si="413">+M103/M102-1</f>
        <v>-6.2353185694685731E-3</v>
      </c>
      <c r="AK103" s="24">
        <f t="shared" ref="AK103" si="414">+N103/N102-1</f>
        <v>2.4924358560924675E-2</v>
      </c>
      <c r="AL103" s="24">
        <f t="shared" ref="AL103" si="415">+O103/O102-1</f>
        <v>-9.418297137645415E-3</v>
      </c>
      <c r="AM103" s="24">
        <f t="shared" ref="AM103" si="416">+P103/P102-1</f>
        <v>2.2175523482420578E-2</v>
      </c>
      <c r="AN103" s="24">
        <f t="shared" ref="AN103" si="417">+Q103/Q102-1</f>
        <v>2.3931304474043236E-2</v>
      </c>
      <c r="AO103" s="24">
        <f t="shared" ref="AO103" si="418">+R103/R102-1</f>
        <v>1.9116528137145705E-2</v>
      </c>
      <c r="AP103" s="24">
        <f t="shared" ref="AP103" si="419">+S103/S102-1</f>
        <v>1.6936119076313538E-2</v>
      </c>
      <c r="AQ103" s="24">
        <f t="shared" ref="AQ103" si="420">+T103/T102-1</f>
        <v>6.4181881215290559E-3</v>
      </c>
      <c r="AR103" s="24">
        <f t="shared" ref="AR103" si="421">+U103/U102-1</f>
        <v>9.1361987409690482E-3</v>
      </c>
      <c r="AS103" s="24" t="e">
        <f t="shared" ref="AS103" si="422">+V103/V102-1</f>
        <v>#DIV/0!</v>
      </c>
      <c r="AT103" s="24">
        <f t="shared" ref="AT103" si="423">+W103/W102-1</f>
        <v>1.5272019004114012E-2</v>
      </c>
      <c r="AU103" s="21"/>
      <c r="AV103" s="24">
        <f t="shared" ref="AV103" si="424">+B103/B91-1</f>
        <v>0.60648739192676793</v>
      </c>
      <c r="AW103" s="24">
        <f t="shared" ref="AW103" si="425">+C103/C91-1</f>
        <v>0.45164473568204033</v>
      </c>
      <c r="AX103" s="24">
        <f t="shared" ref="AX103" si="426">+D103/D91-1</f>
        <v>0.55282701237615628</v>
      </c>
      <c r="AY103" s="24">
        <f t="shared" ref="AY103" si="427">+E103/E91-1</f>
        <v>0.51634241512843593</v>
      </c>
      <c r="AZ103" s="24">
        <f t="shared" ref="AZ103" si="428">+F103/F91-1</f>
        <v>1.6636737238933121</v>
      </c>
      <c r="BA103" s="24">
        <f t="shared" ref="BA103" si="429">+G103/G91-1</f>
        <v>0.40064389587341664</v>
      </c>
      <c r="BB103" s="24">
        <f t="shared" ref="BB103" si="430">+H103/H91-1</f>
        <v>0.60852883649219702</v>
      </c>
      <c r="BC103" s="24">
        <f t="shared" ref="BC103" si="431">+I103/I91-1</f>
        <v>0.74909761549788811</v>
      </c>
      <c r="BD103" s="24">
        <f t="shared" ref="BD103" si="432">+J103/J91-1</f>
        <v>0.88511572061056976</v>
      </c>
      <c r="BE103" s="24">
        <f t="shared" ref="BE103" si="433">+K103/K91-1</f>
        <v>0.61676163533764927</v>
      </c>
      <c r="BF103" s="24">
        <f t="shared" ref="BF103" si="434">+L103/L91-1</f>
        <v>1.5426566444439076</v>
      </c>
      <c r="BG103" s="24">
        <f t="shared" ref="BG103" si="435">+M103/M91-1</f>
        <v>0.65269025169981076</v>
      </c>
      <c r="BH103" s="24">
        <f t="shared" ref="BH103" si="436">+N103/N91-1</f>
        <v>0.44972292749955267</v>
      </c>
      <c r="BI103" s="24">
        <f t="shared" ref="BI103" si="437">+O103/O91-1</f>
        <v>0.43203885758018812</v>
      </c>
      <c r="BJ103" s="24">
        <f t="shared" ref="BJ103" si="438">+P103/P91-1</f>
        <v>0.50636746984816572</v>
      </c>
      <c r="BK103" s="24">
        <f t="shared" ref="BK103" si="439">+Q103/Q91-1</f>
        <v>1.2560786694901811</v>
      </c>
      <c r="BL103" s="24">
        <f t="shared" ref="BL103" si="440">+R103/R91-1</f>
        <v>0.60648864986177253</v>
      </c>
      <c r="BM103" s="24">
        <f t="shared" ref="BM103" si="441">+S103/S91-1</f>
        <v>0.4844280255962361</v>
      </c>
      <c r="BN103" s="24">
        <f t="shared" ref="BN103" si="442">+T103/T91-1</f>
        <v>0.51846760867413577</v>
      </c>
      <c r="BO103" s="24">
        <f t="shared" ref="BO103" si="443">+U103/U91-1</f>
        <v>0.49282180496715289</v>
      </c>
      <c r="BP103" s="24" t="e">
        <f t="shared" ref="BP103" si="444">+V103/V91-1</f>
        <v>#DIV/0!</v>
      </c>
      <c r="BQ103" s="24">
        <f t="shared" ref="BQ103" si="445">+W103/W91-1</f>
        <v>0.59836347486817831</v>
      </c>
      <c r="BR103" s="21"/>
      <c r="BS103" s="35">
        <f t="shared" ref="BS103" si="446">+A103</f>
        <v>45689</v>
      </c>
      <c r="BT103" s="24">
        <f t="shared" ref="BT103" si="447">(C103-C102)/$B102*C$3</f>
        <v>9.5080621616164106E-3</v>
      </c>
      <c r="BU103" s="24">
        <f t="shared" ref="BU103" si="448">(D103-D102)/$B102*D$3</f>
        <v>1.8884076005638731E-4</v>
      </c>
      <c r="BV103" s="24">
        <f t="shared" ref="BV103" si="449">(E103-E102)/$B102*E$3</f>
        <v>-2.1167470752114418E-4</v>
      </c>
      <c r="BW103" s="24">
        <f t="shared" ref="BW103" si="450">(F103-F102)/$B102*F$3</f>
        <v>2.6800446612449814E-3</v>
      </c>
      <c r="BX103" s="24">
        <f t="shared" ref="BX103" si="451">(G103-G102)/$B102*G$3</f>
        <v>7.6047275762302312E-4</v>
      </c>
      <c r="BY103" s="24">
        <f t="shared" ref="BY103" si="452">(H103-H102)/$B102*H$3</f>
        <v>1.3110038593604429E-3</v>
      </c>
      <c r="BZ103" s="24">
        <f t="shared" ref="BZ103" si="453">(I103-I102)/$B102*I$3</f>
        <v>1.9455022181110158E-3</v>
      </c>
      <c r="CA103" s="24">
        <f t="shared" ref="CA103" si="454">(J103-J102)/$B102*J$3</f>
        <v>5.7189925322908663E-4</v>
      </c>
      <c r="CB103" s="24">
        <f t="shared" ref="CB103" si="455">(K103-K102)/$B102*K$3</f>
        <v>9.2469295898556258E-4</v>
      </c>
      <c r="CC103" s="24">
        <f t="shared" ref="CC103" si="456">(L103-L102)/$B102*L$3</f>
        <v>9.5158849130603021E-4</v>
      </c>
      <c r="CD103" s="24">
        <f t="shared" ref="CD103" si="457">(M103-M102)/$B102*M$3</f>
        <v>-3.3653719999934004E-4</v>
      </c>
      <c r="CE103" s="24">
        <f t="shared" ref="CE103" si="458">(N103-N102)/$B102*N$3</f>
        <v>8.2212750263058957E-4</v>
      </c>
      <c r="CF103" s="24">
        <f t="shared" ref="CF103" si="459">+SUM(BT103:CE103)</f>
        <v>1.9116022716643047E-2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3"/>
  <sheetViews>
    <sheetView zoomScale="85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3" sqref="A103:XFD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3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3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3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3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3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3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3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3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3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3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3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3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3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3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3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3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3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3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3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3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3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3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3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3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3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3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3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3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3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3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3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3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3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3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3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3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3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3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3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3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3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3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3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3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3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3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3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3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3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3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3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3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3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3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3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3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3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3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3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3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3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3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3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3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3" si="35">+($C$3*$C70+$D$3*$D70+$E$3*$E70+$G$3*$G70+$K$3*$K70+$M$3*$M70+$N$3*$N70)/SUM($C$3:$E$3,$G$3,$K$3,$M$3:$N$3)</f>
        <v>787.2274156469706</v>
      </c>
      <c r="T70" s="19">
        <f t="shared" ref="T70:T103" si="36">+($E$3*$E70+$G$3*$G70+$K$3*$K70+$M$3*$M70+$N$3*$N70)/SUM($E$3,$G$3,$K$3,$M$3:$N$3)</f>
        <v>754.21027839931162</v>
      </c>
      <c r="U70" s="19">
        <f t="shared" ref="U70:U103" si="37">+($E$3*$E70+$G$3*$G70+$K$3*$K70+$N$3*$N70)/SUM($E$3,$G$3,$K$3,$N$3)</f>
        <v>733.53180810424863</v>
      </c>
      <c r="V70" s="19"/>
      <c r="W70" s="20">
        <f t="shared" ref="W70:W103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3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3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3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3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3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3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3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3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3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3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3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3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3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3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3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3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3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3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3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3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3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3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3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3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3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3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3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3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3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3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3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ref="R101" si="283">+SUMPRODUCT($C$3:$N$3,C101:N101)</f>
        <v>7788.5450649200011</v>
      </c>
      <c r="S101" s="19">
        <f t="shared" si="35"/>
        <v>7513.9604678234855</v>
      </c>
      <c r="T101" s="19">
        <f t="shared" si="36"/>
        <v>7169.4317571715437</v>
      </c>
      <c r="U101" s="19">
        <f t="shared" si="37"/>
        <v>6660.2567200999647</v>
      </c>
      <c r="V101" s="19"/>
      <c r="W101" s="20">
        <f t="shared" si="38"/>
        <v>7427.504837413926</v>
      </c>
      <c r="X101" s="21"/>
      <c r="Y101" s="42">
        <f t="shared" ref="Y101" si="284">+B101/B100-1</f>
        <v>2.3062593615844174E-2</v>
      </c>
      <c r="Z101" s="24">
        <f t="shared" ref="Z101" si="285">+C101/C100-1</f>
        <v>2.1688592673061446E-2</v>
      </c>
      <c r="AA101" s="24">
        <f t="shared" ref="AA101" si="286">+D101/D100-1</f>
        <v>2.2731928660211231E-2</v>
      </c>
      <c r="AB101" s="24">
        <f t="shared" ref="AB101" si="287">+E101/E100-1</f>
        <v>1.8228103997414813E-2</v>
      </c>
      <c r="AC101" s="24">
        <f t="shared" ref="AC101" si="288">+F101/F100-1</f>
        <v>2.9240648024020377E-2</v>
      </c>
      <c r="AD101" s="24">
        <f t="shared" ref="AD101" si="289">+G101/G100-1</f>
        <v>9.9851713208181092E-3</v>
      </c>
      <c r="AE101" s="24">
        <f t="shared" ref="AE101" si="290">+H101/H100-1</f>
        <v>1.4711208272708776E-2</v>
      </c>
      <c r="AF101" s="24">
        <f t="shared" ref="AF101" si="291">+I101/I100-1</f>
        <v>2.0675530551450105E-2</v>
      </c>
      <c r="AG101" s="24">
        <f t="shared" ref="AG101" si="292">+J101/J100-1</f>
        <v>4.1873356549630758E-2</v>
      </c>
      <c r="AH101" s="24">
        <f t="shared" ref="AH101" si="293">+K101/K100-1</f>
        <v>1.6254615089280833E-2</v>
      </c>
      <c r="AI101" s="24">
        <f t="shared" ref="AI101" si="294">+L101/L100-1</f>
        <v>7.7563011517658431E-3</v>
      </c>
      <c r="AJ101" s="24">
        <f t="shared" ref="AJ101" si="295">+M101/M100-1</f>
        <v>5.6627884134377027E-2</v>
      </c>
      <c r="AK101" s="24">
        <f t="shared" ref="AK101" si="296">+N101/N100-1</f>
        <v>1.4318500002884704E-2</v>
      </c>
      <c r="AL101" s="24">
        <f t="shared" ref="AL101" si="297">+O101/O100-1</f>
        <v>-3.9074211958181171E-2</v>
      </c>
      <c r="AM101" s="24">
        <f t="shared" ref="AM101" si="298">+P101/P100-1</f>
        <v>3.278485005603704E-2</v>
      </c>
      <c r="AN101" s="24">
        <f t="shared" ref="AN101" si="299">+Q101/Q100-1</f>
        <v>2.2885839060432733E-2</v>
      </c>
      <c r="AO101" s="24">
        <f t="shared" ref="AO101" si="300">+R101/R100-1</f>
        <v>2.3063569634063752E-2</v>
      </c>
      <c r="AP101" s="24">
        <f t="shared" ref="AP101" si="301">+S101/S100-1</f>
        <v>2.3574313985005313E-2</v>
      </c>
      <c r="AQ101" s="24">
        <f t="shared" ref="AQ101" si="302">+T101/T100-1</f>
        <v>2.5399999407941909E-2</v>
      </c>
      <c r="AR101" s="24">
        <f t="shared" ref="AR101" si="303">+U101/U100-1</f>
        <v>1.5207684208971228E-2</v>
      </c>
      <c r="AS101" s="24" t="e">
        <f t="shared" ref="AS101" si="304">+V101/V100-1</f>
        <v>#DIV/0!</v>
      </c>
      <c r="AT101" s="24">
        <f t="shared" ref="AT101" si="305">+W101/W100-1</f>
        <v>1.7448245079184854E-2</v>
      </c>
      <c r="AU101" s="21"/>
      <c r="AV101" s="24">
        <f t="shared" ref="AV101" si="306">+B101/B89-1</f>
        <v>1.1636960407139791</v>
      </c>
      <c r="AW101" s="24">
        <f t="shared" ref="AW101" si="307">+C101/C89-1</f>
        <v>0.89875106725886456</v>
      </c>
      <c r="AX101" s="24">
        <f t="shared" ref="AX101" si="308">+D101/D89-1</f>
        <v>1.2012257164535947</v>
      </c>
      <c r="AY101" s="24">
        <f t="shared" ref="AY101" si="309">+E101/E89-1</f>
        <v>0.92440610010979185</v>
      </c>
      <c r="AZ101" s="24">
        <f t="shared" ref="AZ101" si="310">+F101/F89-1</f>
        <v>2.6959324372025963</v>
      </c>
      <c r="BA101" s="24">
        <f t="shared" ref="BA101" si="311">+G101/G89-1</f>
        <v>0.94869704424276202</v>
      </c>
      <c r="BB101" s="24">
        <f t="shared" ref="BB101" si="312">+H101/H89-1</f>
        <v>1.0539830699245303</v>
      </c>
      <c r="BC101" s="24">
        <f t="shared" ref="BC101" si="313">+I101/I89-1</f>
        <v>1.3239611089915679</v>
      </c>
      <c r="BD101" s="24">
        <f t="shared" ref="BD101" si="314">+J101/J89-1</f>
        <v>1.9115139983069858</v>
      </c>
      <c r="BE101" s="24">
        <f t="shared" ref="BE101" si="315">+K101/K89-1</f>
        <v>1.0493203839080669</v>
      </c>
      <c r="BF101" s="24">
        <f t="shared" ref="BF101" si="316">+L101/L89-1</f>
        <v>1.556788993143186</v>
      </c>
      <c r="BG101" s="24">
        <f t="shared" ref="BG101" si="317">+M101/M89-1</f>
        <v>1.2976685138301822</v>
      </c>
      <c r="BH101" s="24">
        <f t="shared" ref="BH101" si="318">+N101/N89-1</f>
        <v>1.565628329495147</v>
      </c>
      <c r="BI101" s="24">
        <f t="shared" ref="BI101" si="319">+O101/O89-1</f>
        <v>0.85807483847243726</v>
      </c>
      <c r="BJ101" s="24">
        <f t="shared" ref="BJ101" si="320">+P101/P89-1</f>
        <v>1.0372078479515863</v>
      </c>
      <c r="BK101" s="24">
        <f t="shared" ref="BK101" si="321">+Q101/Q89-1</f>
        <v>1.9952583564212145</v>
      </c>
      <c r="BL101" s="24">
        <f t="shared" ref="BL101" si="322">+R101/R89-1</f>
        <v>1.1636921528551545</v>
      </c>
      <c r="BM101" s="24">
        <f t="shared" ref="BM101" si="323">+S101/S89-1</f>
        <v>1.0034787850500768</v>
      </c>
      <c r="BN101" s="24">
        <f t="shared" ref="BN101" si="324">+T101/T89-1</f>
        <v>1.0954078516825327</v>
      </c>
      <c r="BO101" s="24">
        <f t="shared" ref="BO101" si="325">+U101/U89-1</f>
        <v>1.0345672431655224</v>
      </c>
      <c r="BP101" s="24" t="e">
        <f t="shared" ref="BP101" si="326">+V101/V89-1</f>
        <v>#DIV/0!</v>
      </c>
      <c r="BQ101" s="24">
        <f t="shared" ref="BQ101" si="327">+W101/W89-1</f>
        <v>1.1488754253153979</v>
      </c>
      <c r="BR101" s="21"/>
      <c r="BS101" s="35">
        <f t="shared" ref="BS101" si="328">+A101</f>
        <v>45627</v>
      </c>
      <c r="BT101" s="24">
        <f t="shared" ref="BT101" si="329">(C101-C100)/$B100*C$3</f>
        <v>6.4689360435217468E-3</v>
      </c>
      <c r="BU101" s="24">
        <f t="shared" ref="BU101" si="330">(D101-D100)/$B100*D$3</f>
        <v>5.9516035024024367E-4</v>
      </c>
      <c r="BV101" s="24">
        <f t="shared" ref="BV101" si="331">(E101-E100)/$B100*E$3</f>
        <v>1.6410510112819662E-3</v>
      </c>
      <c r="BW101" s="24">
        <f t="shared" ref="BW101" si="332">(F101-F100)/$B100*F$3</f>
        <v>2.7909553780254663E-3</v>
      </c>
      <c r="BX101" s="24">
        <f t="shared" ref="BX101" si="333">(G101-G100)/$B100*G$3</f>
        <v>5.7687680553227785E-4</v>
      </c>
      <c r="BY101" s="24">
        <f t="shared" ref="BY101" si="334">(H101-H100)/$B100*H$3</f>
        <v>1.3494660640155185E-3</v>
      </c>
      <c r="BZ101" s="24">
        <f t="shared" ref="BZ101" si="335">(I101-I100)/$B100*I$3</f>
        <v>2.7716698977444773E-3</v>
      </c>
      <c r="CA101" s="24">
        <f t="shared" ref="CA101" si="336">(J101-J100)/$B100*J$3</f>
        <v>8.4713938588675854E-4</v>
      </c>
      <c r="CB101" s="24">
        <f t="shared" ref="CB101" si="337">(K101-K100)/$B100*K$3</f>
        <v>9.4868400618654931E-4</v>
      </c>
      <c r="CC101" s="24">
        <f t="shared" ref="CC101" si="338">(L101-L100)/$B100*L$3</f>
        <v>1.0795824767335288E-4</v>
      </c>
      <c r="CD101" s="24">
        <f t="shared" ref="CD101" si="339">(M101-M100)/$B100*M$3</f>
        <v>4.4611680759031229E-3</v>
      </c>
      <c r="CE101" s="24">
        <f t="shared" ref="CE101" si="340">(N101-N100)/$B100*N$3</f>
        <v>5.0410648926284794E-4</v>
      </c>
      <c r="CF101" s="24">
        <f t="shared" ref="CF101" si="341">+SUM(BT101:CE101)</f>
        <v>2.306317175527433E-2</v>
      </c>
    </row>
    <row r="102" spans="1:84" x14ac:dyDescent="0.3">
      <c r="A102" s="31">
        <f>+[1]CUY!A103</f>
        <v>45658</v>
      </c>
      <c r="B102" s="17">
        <f>+[1]CUY!B103</f>
        <v>7941.8472000000002</v>
      </c>
      <c r="C102" s="17">
        <f>+[1]CUY!C103</f>
        <v>8252.8889999999992</v>
      </c>
      <c r="D102" s="17">
        <f>+[1]CUY!D103</f>
        <v>5832.6270000000004</v>
      </c>
      <c r="E102" s="17">
        <f>+[1]CUY!E103</f>
        <v>6191.5681000000004</v>
      </c>
      <c r="F102" s="17">
        <f>+[1]CUY!F103</f>
        <v>8680.1098999999995</v>
      </c>
      <c r="G102" s="17">
        <f>+[1]CUY!G103</f>
        <v>7246.2294000000002</v>
      </c>
      <c r="H102" s="17">
        <f>+[1]CUY!H103</f>
        <v>9750.4374000000007</v>
      </c>
      <c r="I102" s="17">
        <f>+[1]CUY!I103</f>
        <v>8679.5043999999998</v>
      </c>
      <c r="J102" s="17">
        <f>+[1]CUY!J103</f>
        <v>6503.5531000000001</v>
      </c>
      <c r="K102" s="17">
        <f>+[1]CUY!K103</f>
        <v>6974.4682000000003</v>
      </c>
      <c r="L102" s="17">
        <f>+[1]CUY!L103</f>
        <v>4781.6229000000003</v>
      </c>
      <c r="M102" s="17">
        <f>+[1]CUY!M103</f>
        <v>9746.8873000000003</v>
      </c>
      <c r="N102" s="17">
        <f>+[1]CUY!N103</f>
        <v>7653.7757000000001</v>
      </c>
      <c r="O102" s="18">
        <f>+[1]CUY!R103</f>
        <v>6618.7556999999997</v>
      </c>
      <c r="P102" s="19">
        <f>+[1]CUY!S103</f>
        <v>8120.7181</v>
      </c>
      <c r="Q102" s="20">
        <f>+[1]CUY!T103</f>
        <v>8107.3032999999996</v>
      </c>
      <c r="R102" s="18">
        <f t="shared" ref="R102" si="342">+SUMPRODUCT($C$3:$N$3,C102:N102)</f>
        <v>7941.7320003100003</v>
      </c>
      <c r="S102" s="19">
        <f t="shared" si="35"/>
        <v>7670.2133056095727</v>
      </c>
      <c r="T102" s="19">
        <f t="shared" si="36"/>
        <v>7383.3670599541028</v>
      </c>
      <c r="U102" s="19">
        <f t="shared" si="37"/>
        <v>6805.3551483398796</v>
      </c>
      <c r="V102" s="19"/>
      <c r="W102" s="20">
        <f t="shared" si="38"/>
        <v>7554.6683692425413</v>
      </c>
      <c r="X102" s="21"/>
      <c r="Y102" s="42">
        <f t="shared" ref="Y102" si="343">+B102/B101-1</f>
        <v>1.9666407829216581E-2</v>
      </c>
      <c r="Z102" s="24">
        <f t="shared" ref="Z102" si="344">+C102/C101-1</f>
        <v>1.09946070374769E-2</v>
      </c>
      <c r="AA102" s="24">
        <f t="shared" ref="AA102" si="345">+D102/D101-1</f>
        <v>2.1437246232222096E-2</v>
      </c>
      <c r="AB102" s="24">
        <f t="shared" ref="AB102" si="346">+E102/E101-1</f>
        <v>9.6155796638019986E-3</v>
      </c>
      <c r="AC102" s="24">
        <f t="shared" ref="AC102" si="347">+F102/F101-1</f>
        <v>3.0609522656802612E-2</v>
      </c>
      <c r="AD102" s="24">
        <f t="shared" ref="AD102" si="348">+G102/G101-1</f>
        <v>2.439620004300469E-2</v>
      </c>
      <c r="AE102" s="24">
        <f t="shared" ref="AE102" si="349">+H102/H101-1</f>
        <v>1.821274273990503E-2</v>
      </c>
      <c r="AF102" s="24">
        <f t="shared" ref="AF102" si="350">+I102/I101-1</f>
        <v>8.1996518422768894E-3</v>
      </c>
      <c r="AG102" s="24">
        <f t="shared" ref="AG102" si="351">+J102/J101-1</f>
        <v>2.5363778471645171E-2</v>
      </c>
      <c r="AH102" s="24">
        <f t="shared" ref="AH102" si="352">+K102/K101-1</f>
        <v>3.7938788968067572E-2</v>
      </c>
      <c r="AI102" s="24">
        <f t="shared" ref="AI102" si="353">+L102/L101-1</f>
        <v>3.0104222721618612E-3</v>
      </c>
      <c r="AJ102" s="24">
        <f t="shared" ref="AJ102" si="354">+M102/M101-1</f>
        <v>5.3549604444134813E-2</v>
      </c>
      <c r="AK102" s="24">
        <f t="shared" ref="AK102" si="355">+N102/N101-1</f>
        <v>2.1932087725306637E-2</v>
      </c>
      <c r="AL102" s="24">
        <f t="shared" ref="AL102" si="356">+O102/O101-1</f>
        <v>8.2910539632075064E-4</v>
      </c>
      <c r="AM102" s="24">
        <f t="shared" ref="AM102" si="357">+P102/P101-1</f>
        <v>2.3439145356680902E-2</v>
      </c>
      <c r="AN102" s="24">
        <f t="shared" ref="AN102" si="358">+Q102/Q101-1</f>
        <v>1.6285736315845956E-2</v>
      </c>
      <c r="AO102" s="24">
        <f t="shared" ref="AO102" si="359">+R102/R101-1</f>
        <v>1.9668235095661402E-2</v>
      </c>
      <c r="AP102" s="24">
        <f t="shared" ref="AP102" si="360">+S102/S101-1</f>
        <v>2.0795003973629766E-2</v>
      </c>
      <c r="AQ102" s="24">
        <f t="shared" ref="AQ102" si="361">+T102/T101-1</f>
        <v>2.9839924561463338E-2</v>
      </c>
      <c r="AR102" s="24">
        <f t="shared" ref="AR102" si="362">+U102/U101-1</f>
        <v>2.1785711022523024E-2</v>
      </c>
      <c r="AS102" s="24" t="e">
        <f t="shared" ref="AS102" si="363">+V102/V101-1</f>
        <v>#DIV/0!</v>
      </c>
      <c r="AT102" s="24">
        <f t="shared" ref="AT102" si="364">+W102/W101-1</f>
        <v>1.7120625918419563E-2</v>
      </c>
      <c r="AU102" s="21"/>
      <c r="AV102" s="24">
        <f t="shared" ref="AV102" si="365">+B102/B90-1</f>
        <v>0.80407135537068664</v>
      </c>
      <c r="AW102" s="24">
        <f t="shared" ref="AW102" si="366">+C102/C90-1</f>
        <v>0.61105362801741325</v>
      </c>
      <c r="AX102" s="24">
        <f t="shared" ref="AX102" si="367">+D102/D90-1</f>
        <v>0.85602581100515818</v>
      </c>
      <c r="AY102" s="24">
        <f t="shared" ref="AY102" si="368">+E102/E90-1</f>
        <v>0.65214532773823963</v>
      </c>
      <c r="AZ102" s="24">
        <f t="shared" ref="AZ102" si="369">+F102/F90-1</f>
        <v>2.2246465007455969</v>
      </c>
      <c r="BA102" s="24">
        <f t="shared" ref="BA102" si="370">+G102/G90-1</f>
        <v>0.54821297950244574</v>
      </c>
      <c r="BB102" s="24">
        <f t="shared" ref="BB102" si="371">+H102/H90-1</f>
        <v>0.76391793644970174</v>
      </c>
      <c r="BC102" s="24">
        <f t="shared" ref="BC102" si="372">+I102/I90-1</f>
        <v>0.76493698794841158</v>
      </c>
      <c r="BD102" s="24">
        <f t="shared" ref="BD102" si="373">+J102/J90-1</f>
        <v>1.3337605609563163</v>
      </c>
      <c r="BE102" s="24">
        <f t="shared" ref="BE102" si="374">+K102/K90-1</f>
        <v>0.72827742129871464</v>
      </c>
      <c r="BF102" s="24">
        <f t="shared" ref="BF102" si="375">+L102/L90-1</f>
        <v>1.5636614524764663</v>
      </c>
      <c r="BG102" s="24">
        <f t="shared" ref="BG102" si="376">+M102/M90-1</f>
        <v>1.0101440751901158</v>
      </c>
      <c r="BH102" s="24">
        <f t="shared" ref="BH102" si="377">+N102/N90-1</f>
        <v>0.79341668849142688</v>
      </c>
      <c r="BI102" s="24">
        <f t="shared" ref="BI102" si="378">+O102/O90-1</f>
        <v>0.6111852712123631</v>
      </c>
      <c r="BJ102" s="24">
        <f t="shared" ref="BJ102" si="379">+P102/P90-1</f>
        <v>0.7127564309582286</v>
      </c>
      <c r="BK102" s="24">
        <f t="shared" ref="BK102" si="380">+Q102/Q90-1</f>
        <v>1.3389545094261792</v>
      </c>
      <c r="BL102" s="24">
        <f t="shared" ref="BL102" si="381">+R102/R90-1</f>
        <v>0.80407094855747596</v>
      </c>
      <c r="BM102" s="24">
        <f t="shared" ref="BM102" si="382">+S102/S90-1</f>
        <v>0.68297861815650229</v>
      </c>
      <c r="BN102" s="24">
        <f t="shared" ref="BN102" si="383">+T102/T90-1</f>
        <v>0.74066549315053609</v>
      </c>
      <c r="BO102" s="24">
        <f t="shared" ref="BO102" si="384">+U102/U90-1</f>
        <v>0.66259684965326571</v>
      </c>
      <c r="BP102" s="24" t="e">
        <f t="shared" ref="BP102" si="385">+V102/V90-1</f>
        <v>#DIV/0!</v>
      </c>
      <c r="BQ102" s="24">
        <f t="shared" ref="BQ102" si="386">+W102/W90-1</f>
        <v>0.74537090034450348</v>
      </c>
      <c r="BR102" s="21"/>
      <c r="BS102" s="35">
        <f t="shared" ref="BS102" si="387">+A102</f>
        <v>45658</v>
      </c>
      <c r="BT102" s="24">
        <f t="shared" ref="BT102" si="388">(C102-C101)/$B101*C$3</f>
        <v>3.2748961697192758E-3</v>
      </c>
      <c r="BU102" s="24">
        <f t="shared" ref="BU102" si="389">(D102-D101)/$B101*D$3</f>
        <v>5.6108196750357764E-4</v>
      </c>
      <c r="BV102" s="24">
        <f t="shared" ref="BV102" si="390">(E102-E101)/$B101*E$3</f>
        <v>8.6158658369489658E-4</v>
      </c>
      <c r="BW102" s="24">
        <f t="shared" ref="BW102" si="391">(F102-F101)/$B101*F$3</f>
        <v>2.9392544248878316E-3</v>
      </c>
      <c r="BX102" s="24">
        <f t="shared" ref="BX102" si="392">(G102-G101)/$B101*G$3</f>
        <v>1.391433754046907E-3</v>
      </c>
      <c r="BY102" s="24">
        <f t="shared" ref="BY102" si="393">(H102-H101)/$B101*H$3</f>
        <v>1.6570256392874206E-3</v>
      </c>
      <c r="BZ102" s="24">
        <f t="shared" ref="BZ102" si="394">(I102-I101)/$B101*I$3</f>
        <v>1.0966442161128281E-3</v>
      </c>
      <c r="CA102" s="24">
        <f t="shared" ref="CA102" si="395">(J102-J101)/$B101*J$3</f>
        <v>5.2256916069902686E-4</v>
      </c>
      <c r="CB102" s="24">
        <f t="shared" ref="CB102" si="396">(K102-K101)/$B101*K$3</f>
        <v>2.1995238623477853E-3</v>
      </c>
      <c r="CC102" s="24">
        <f t="shared" ref="CC102" si="397">(L102-L101)/$B101*L$3</f>
        <v>4.1274507387140581E-5</v>
      </c>
      <c r="CD102" s="24">
        <f t="shared" ref="CD102" si="398">(M102-M101)/$B101*M$3</f>
        <v>4.357068419365972E-3</v>
      </c>
      <c r="CE102" s="24">
        <f t="shared" ref="CE102" si="399">(N102-N101)/$B101*N$3</f>
        <v>7.6555584957230108E-4</v>
      </c>
      <c r="CF102" s="24">
        <f t="shared" ref="CF102" si="400">+SUM(BT102:CE102)</f>
        <v>1.9667914554624966E-2</v>
      </c>
    </row>
    <row r="103" spans="1:84" x14ac:dyDescent="0.3">
      <c r="A103" s="31">
        <f>+[1]CUY!A104</f>
        <v>45689</v>
      </c>
      <c r="B103" s="17">
        <f>+[1]CUY!B104</f>
        <v>8154.0078000000003</v>
      </c>
      <c r="C103" s="17">
        <f>+[1]CUY!C104</f>
        <v>8583.9529999999995</v>
      </c>
      <c r="D103" s="17">
        <f>+[1]CUY!D104</f>
        <v>5915.6279999999997</v>
      </c>
      <c r="E103" s="17">
        <f>+[1]CUY!E104</f>
        <v>6141.6460999999999</v>
      </c>
      <c r="F103" s="17">
        <f>+[1]CUY!F104</f>
        <v>9187.3829000000005</v>
      </c>
      <c r="G103" s="17">
        <f>+[1]CUY!G104</f>
        <v>7329.6723000000002</v>
      </c>
      <c r="H103" s="17">
        <f>+[1]CUY!H104</f>
        <v>9956.2667999999994</v>
      </c>
      <c r="I103" s="17">
        <f>+[1]CUY!I104</f>
        <v>8798.1955999999991</v>
      </c>
      <c r="J103" s="17">
        <f>+[1]CUY!J104</f>
        <v>6656.1055999999999</v>
      </c>
      <c r="K103" s="17">
        <f>+[1]CUY!K104</f>
        <v>7068.3820999999998</v>
      </c>
      <c r="L103" s="17">
        <f>+[1]CUY!L104</f>
        <v>4832.4704000000002</v>
      </c>
      <c r="M103" s="17">
        <f>+[1]CUY!M104</f>
        <v>10056.8385</v>
      </c>
      <c r="N103" s="17">
        <f>+[1]CUY!N104</f>
        <v>7884.0630000000001</v>
      </c>
      <c r="O103" s="18">
        <f>+[1]CUY!R104</f>
        <v>6456.2127</v>
      </c>
      <c r="P103" s="19">
        <f>+[1]CUY!S104</f>
        <v>8391.5004000000008</v>
      </c>
      <c r="Q103" s="20">
        <f>+[1]CUY!T104</f>
        <v>8340.44</v>
      </c>
      <c r="R103" s="18">
        <f t="shared" ref="R103" si="401">+SUMPRODUCT($C$3:$N$3,C103:N103)</f>
        <v>8153.8821310499998</v>
      </c>
      <c r="S103" s="19">
        <f t="shared" si="35"/>
        <v>7868.4372626626755</v>
      </c>
      <c r="T103" s="19">
        <f t="shared" si="36"/>
        <v>7485.0916462707974</v>
      </c>
      <c r="U103" s="19">
        <f t="shared" si="37"/>
        <v>6856.1567677258126</v>
      </c>
      <c r="V103" s="19"/>
      <c r="W103" s="20">
        <f t="shared" si="38"/>
        <v>7648.052276358072</v>
      </c>
      <c r="X103" s="21"/>
      <c r="Y103" s="42">
        <f t="shared" ref="Y103" si="402">+B103/B102-1</f>
        <v>2.6714263653926817E-2</v>
      </c>
      <c r="Z103" s="24">
        <f t="shared" ref="Z103" si="403">+C103/C102-1</f>
        <v>4.0114922180584323E-2</v>
      </c>
      <c r="AA103" s="24">
        <f t="shared" ref="AA103" si="404">+D103/D102-1</f>
        <v>1.4230465963278593E-2</v>
      </c>
      <c r="AB103" s="24">
        <f t="shared" ref="AB103" si="405">+E103/E102-1</f>
        <v>-8.062900899046932E-3</v>
      </c>
      <c r="AC103" s="24">
        <f t="shared" ref="AC103" si="406">+F103/F102-1</f>
        <v>5.8440849925183613E-2</v>
      </c>
      <c r="AD103" s="24">
        <f t="shared" ref="AD103" si="407">+G103/G102-1</f>
        <v>1.151535445455254E-2</v>
      </c>
      <c r="AE103" s="24">
        <f t="shared" ref="AE103" si="408">+H103/H102-1</f>
        <v>2.1109760675967149E-2</v>
      </c>
      <c r="AF103" s="24">
        <f t="shared" ref="AF103" si="409">+I103/I102-1</f>
        <v>1.3674882174147918E-2</v>
      </c>
      <c r="AG103" s="24">
        <f t="shared" ref="AG103" si="410">+J103/J102-1</f>
        <v>2.3456793179715829E-2</v>
      </c>
      <c r="AH103" s="24">
        <f t="shared" ref="AH103" si="411">+K103/K102-1</f>
        <v>1.3465385074090674E-2</v>
      </c>
      <c r="AI103" s="24">
        <f t="shared" ref="AI103" si="412">+L103/L102-1</f>
        <v>1.0633941877767006E-2</v>
      </c>
      <c r="AJ103" s="24">
        <f t="shared" ref="AJ103" si="413">+M103/M102-1</f>
        <v>3.1800018863457957E-2</v>
      </c>
      <c r="AK103" s="24">
        <f t="shared" ref="AK103" si="414">+N103/N102-1</f>
        <v>3.0088064901091949E-2</v>
      </c>
      <c r="AL103" s="24">
        <f t="shared" ref="AL103" si="415">+O103/O102-1</f>
        <v>-2.4557939190896549E-2</v>
      </c>
      <c r="AM103" s="24">
        <f t="shared" ref="AM103" si="416">+P103/P102-1</f>
        <v>3.3344625027680763E-2</v>
      </c>
      <c r="AN103" s="24">
        <f t="shared" ref="AN103" si="417">+Q103/Q102-1</f>
        <v>2.8756380682094518E-2</v>
      </c>
      <c r="AO103" s="24">
        <f t="shared" ref="AO103" si="418">+R103/R102-1</f>
        <v>2.6713332901654008E-2</v>
      </c>
      <c r="AP103" s="24">
        <f t="shared" ref="AP103" si="419">+S103/S102-1</f>
        <v>2.5843343484089676E-2</v>
      </c>
      <c r="AQ103" s="24">
        <f t="shared" ref="AQ103" si="420">+T103/T102-1</f>
        <v>1.3777533405920916E-2</v>
      </c>
      <c r="AR103" s="24">
        <f t="shared" ref="AR103" si="421">+U103/U102-1</f>
        <v>7.4649475712265101E-3</v>
      </c>
      <c r="AS103" s="24" t="e">
        <f t="shared" ref="AS103" si="422">+V103/V102-1</f>
        <v>#DIV/0!</v>
      </c>
      <c r="AT103" s="24">
        <f t="shared" ref="AT103" si="423">+W103/W102-1</f>
        <v>1.2361086225270546E-2</v>
      </c>
      <c r="AU103" s="21"/>
      <c r="AV103" s="24">
        <f t="shared" ref="AV103" si="424">+B103/B91-1</f>
        <v>0.63143961603383092</v>
      </c>
      <c r="AW103" s="24">
        <f t="shared" ref="AW103" si="425">+C103/C91-1</f>
        <v>0.49552649755045208</v>
      </c>
      <c r="AX103" s="24">
        <f t="shared" ref="AX103" si="426">+D103/D91-1</f>
        <v>0.626722427486474</v>
      </c>
      <c r="AY103" s="24">
        <f t="shared" ref="AY103" si="427">+E103/E91-1</f>
        <v>0.51275633485359906</v>
      </c>
      <c r="AZ103" s="24">
        <f t="shared" ref="AZ103" si="428">+F103/F91-1</f>
        <v>1.6501214960981065</v>
      </c>
      <c r="BA103" s="24">
        <f t="shared" ref="BA103" si="429">+G103/G91-1</f>
        <v>0.42051852251949096</v>
      </c>
      <c r="BB103" s="24">
        <f t="shared" ref="BB103" si="430">+H103/H91-1</f>
        <v>0.60921650986681386</v>
      </c>
      <c r="BC103" s="24">
        <f t="shared" ref="BC103" si="431">+I103/I91-1</f>
        <v>0.55194854997463105</v>
      </c>
      <c r="BD103" s="24">
        <f t="shared" ref="BD103" si="432">+J103/J91-1</f>
        <v>0.94510018451273625</v>
      </c>
      <c r="BE103" s="24">
        <f t="shared" ref="BE103" si="433">+K103/K91-1</f>
        <v>0.5956342529029357</v>
      </c>
      <c r="BF103" s="24">
        <f t="shared" ref="BF103" si="434">+L103/L91-1</f>
        <v>1.4710411632725715</v>
      </c>
      <c r="BG103" s="24">
        <f t="shared" ref="BG103" si="435">+M103/M91-1</f>
        <v>0.80268883683905523</v>
      </c>
      <c r="BH103" s="24">
        <f t="shared" ref="BH103" si="436">+N103/N91-1</f>
        <v>0.51444770412215779</v>
      </c>
      <c r="BI103" s="24">
        <f t="shared" ref="BI103" si="437">+O103/O91-1</f>
        <v>0.45612886460242996</v>
      </c>
      <c r="BJ103" s="24">
        <f t="shared" ref="BJ103" si="438">+P103/P91-1</f>
        <v>0.56704098493119726</v>
      </c>
      <c r="BK103" s="24">
        <f t="shared" ref="BK103" si="439">+Q103/Q91-1</f>
        <v>1.0065650189001718</v>
      </c>
      <c r="BL103" s="24">
        <f t="shared" ref="BL103" si="440">+R103/R91-1</f>
        <v>0.63144158195563649</v>
      </c>
      <c r="BM103" s="24">
        <f t="shared" ref="BM103" si="441">+S103/S91-1</f>
        <v>0.53986146346236485</v>
      </c>
      <c r="BN103" s="24">
        <f t="shared" ref="BN103" si="442">+T103/T91-1</f>
        <v>0.57674925747457584</v>
      </c>
      <c r="BO103" s="24">
        <f t="shared" ref="BO103" si="443">+U103/U91-1</f>
        <v>0.50890820662742886</v>
      </c>
      <c r="BP103" s="24" t="e">
        <f t="shared" ref="BP103" si="444">+V103/V91-1</f>
        <v>#DIV/0!</v>
      </c>
      <c r="BQ103" s="24">
        <f t="shared" ref="BQ103" si="445">+W103/W91-1</f>
        <v>0.56990809306866375</v>
      </c>
      <c r="BR103" s="21"/>
      <c r="BS103" s="35">
        <f t="shared" ref="BS103" si="446">+A103</f>
        <v>45689</v>
      </c>
      <c r="BT103" s="24">
        <f t="shared" ref="BT103" si="447">(C103-C102)/$B102*C$3</f>
        <v>1.1847166840480145E-2</v>
      </c>
      <c r="BU103" s="24">
        <f t="shared" ref="BU103" si="448">(D103-D102)/$B102*D$3</f>
        <v>3.7310409346580917E-4</v>
      </c>
      <c r="BV103" s="24">
        <f t="shared" ref="BV103" si="449">(E103-E102)/$B102*E$3</f>
        <v>-7.1534033039568604E-4</v>
      </c>
      <c r="BW103" s="24">
        <f t="shared" ref="BW103" si="450">(F103-F102)/$B102*F$3</f>
        <v>5.6719603469580849E-3</v>
      </c>
      <c r="BX103" s="24">
        <f t="shared" ref="BX103" si="451">(G103-G102)/$B102*G$3</f>
        <v>6.5982308498707958E-4</v>
      </c>
      <c r="BY103" s="24">
        <f t="shared" ref="BY103" si="452">(H103-H102)/$B102*H$3</f>
        <v>1.9178630885771642E-3</v>
      </c>
      <c r="BZ103" s="24">
        <f t="shared" ref="BZ103" si="453">(I103-I102)/$B102*I$3</f>
        <v>1.8083494731553024E-3</v>
      </c>
      <c r="CA103" s="24">
        <f t="shared" ref="CA103" si="454">(J103-J102)/$B102*J$3</f>
        <v>4.8597991787099535E-4</v>
      </c>
      <c r="CB103" s="24">
        <f t="shared" ref="CB103" si="455">(K103-K102)/$B102*K$3</f>
        <v>7.9465317338263191E-4</v>
      </c>
      <c r="CC103" s="24">
        <f t="shared" ref="CC103" si="456">(L103-L102)/$B102*L$3</f>
        <v>1.4341550162284622E-4</v>
      </c>
      <c r="CD103" s="24">
        <f t="shared" ref="CD103" si="457">(M103-M102)/$B102*M$3</f>
        <v>2.6733902913669721E-3</v>
      </c>
      <c r="CE103" s="24">
        <f t="shared" ref="CE103" si="458">(N103-N102)/$B102*N$3</f>
        <v>1.0525799325376089E-3</v>
      </c>
      <c r="CF103" s="24">
        <f t="shared" ref="CF103" si="459">+SUM(BT103:CE103)</f>
        <v>2.6712945414008954E-2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3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A103" sqref="A103:XFD103"/>
    </sheetView>
  </sheetViews>
  <sheetFormatPr baseColWidth="10" defaultColWidth="11.44140625" defaultRowHeight="14.4" x14ac:dyDescent="0.3"/>
  <cols>
    <col min="24" max="24" width="1.109375" customWidth="1"/>
    <col min="25" max="25" width="11.44140625" style="33"/>
    <col min="47" max="47" width="1.88671875" customWidth="1"/>
    <col min="70" max="70" width="3.109375" customWidth="1"/>
  </cols>
  <sheetData>
    <row r="1" spans="1:99" x14ac:dyDescent="0.3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3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41.4" x14ac:dyDescent="0.3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1.4" thickBot="1" x14ac:dyDescent="0.3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3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3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3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3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3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3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3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3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3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3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3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3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3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3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3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3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3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3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3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3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3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3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3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3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3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3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3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3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3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3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3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3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3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3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3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3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3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3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3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3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3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3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3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3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3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3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3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3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3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3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3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3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3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3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3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3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3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3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3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3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3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3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3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3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3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3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3" si="35">+($C$3*$C70+$D$3*$D70+$E$3*$E70+$G$3*$G70+$K$3*$K70+$M$3*$M70+$N$3*$N70)/SUM($C$3:$E$3,$G$3,$K$3,$M$3:$N$3)</f>
        <v>731.05197866948265</v>
      </c>
      <c r="T70" s="19">
        <f t="shared" ref="T70:T103" si="36">+($E$3*$E70+$G$3*$G70+$K$3*$K70+$M$3*$M70+$N$3*$N70)/SUM($E$3,$G$3,$K$3,$M$3:$N$3)</f>
        <v>716.88316357466067</v>
      </c>
      <c r="U70" s="19">
        <f t="shared" ref="U70:U103" si="37">+($E$3*$E70+$G$3*$G70+$K$3*$K70+$N$3*$N70)/SUM($E$3,$G$3,$K$3,$N$3)</f>
        <v>721.66021968295911</v>
      </c>
      <c r="V70" s="19"/>
      <c r="W70" s="20">
        <f t="shared" ref="W70:W103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3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3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3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3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3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3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3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3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3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3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3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3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3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3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3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3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3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3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3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3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3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3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3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3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3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3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3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3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3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3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3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ref="R101" si="283">+SUMPRODUCT($C$3:$N$3,C101:N101)</f>
        <v>7717.0648506099988</v>
      </c>
      <c r="S101" s="19">
        <f t="shared" si="35"/>
        <v>7552.4336726052197</v>
      </c>
      <c r="T101" s="19">
        <f t="shared" si="36"/>
        <v>7237.0406872737549</v>
      </c>
      <c r="U101" s="19">
        <f t="shared" si="37"/>
        <v>6985.3016374504623</v>
      </c>
      <c r="V101" s="19"/>
      <c r="W101" s="20">
        <f t="shared" si="38"/>
        <v>7409.6165356202491</v>
      </c>
      <c r="X101" s="21"/>
      <c r="Y101" s="42">
        <f t="shared" ref="Y101" si="284">+B101/B100-1</f>
        <v>2.6495819913852747E-2</v>
      </c>
      <c r="Z101" s="24">
        <f t="shared" ref="Z101" si="285">+C101/C100-1</f>
        <v>1.9292134241695402E-2</v>
      </c>
      <c r="AA101" s="24">
        <f t="shared" ref="AA101" si="286">+D101/D100-1</f>
        <v>2.3390931754078581E-2</v>
      </c>
      <c r="AB101" s="24">
        <f t="shared" ref="AB101" si="287">+E101/E100-1</f>
        <v>2.6834491244178471E-2</v>
      </c>
      <c r="AC101" s="24">
        <f t="shared" ref="AC101" si="288">+F101/F100-1</f>
        <v>4.9913683154091837E-2</v>
      </c>
      <c r="AD101" s="24">
        <f t="shared" ref="AD101" si="289">+G101/G100-1</f>
        <v>1.9061002730223375E-2</v>
      </c>
      <c r="AE101" s="24">
        <f t="shared" ref="AE101" si="290">+H101/H100-1</f>
        <v>1.3921164791787621E-2</v>
      </c>
      <c r="AF101" s="24">
        <f t="shared" ref="AF101" si="291">+I101/I100-1</f>
        <v>2.0343614105077457E-2</v>
      </c>
      <c r="AG101" s="24">
        <f t="shared" ref="AG101" si="292">+J101/J100-1</f>
        <v>5.022948152178297E-2</v>
      </c>
      <c r="AH101" s="24">
        <f t="shared" ref="AH101" si="293">+K101/K100-1</f>
        <v>2.3014711336915905E-2</v>
      </c>
      <c r="AI101" s="24">
        <f t="shared" ref="AI101" si="294">+L101/L100-1</f>
        <v>1.4252947623293766E-2</v>
      </c>
      <c r="AJ101" s="24">
        <f t="shared" ref="AJ101" si="295">+M101/M100-1</f>
        <v>5.5361764975657923E-2</v>
      </c>
      <c r="AK101" s="24">
        <f t="shared" ref="AK101" si="296">+N101/N100-1</f>
        <v>2.7243005740886783E-2</v>
      </c>
      <c r="AL101" s="24">
        <f t="shared" ref="AL101" si="297">+O101/O100-1</f>
        <v>-1.7693435706420124E-2</v>
      </c>
      <c r="AM101" s="24">
        <f t="shared" ref="AM101" si="298">+P101/P100-1</f>
        <v>2.9371929038185751E-2</v>
      </c>
      <c r="AN101" s="24">
        <f t="shared" ref="AN101" si="299">+Q101/Q100-1</f>
        <v>4.2738797246939741E-2</v>
      </c>
      <c r="AO101" s="24">
        <f t="shared" ref="AO101" si="300">+R101/R100-1</f>
        <v>2.6497445619678928E-2</v>
      </c>
      <c r="AP101" s="24">
        <f t="shared" ref="AP101" si="301">+S101/S100-1</f>
        <v>2.4612716946341928E-2</v>
      </c>
      <c r="AQ101" s="24">
        <f t="shared" ref="AQ101" si="302">+T101/T100-1</f>
        <v>2.9417428909345178E-2</v>
      </c>
      <c r="AR101" s="24">
        <f t="shared" ref="AR101" si="303">+U101/U100-1</f>
        <v>2.4134058476790399E-2</v>
      </c>
      <c r="AS101" s="24" t="e">
        <f t="shared" ref="AS101" si="304">+V101/V100-1</f>
        <v>#DIV/0!</v>
      </c>
      <c r="AT101" s="24">
        <f t="shared" ref="AT101" si="305">+W101/W100-1</f>
        <v>2.2868603964780299E-2</v>
      </c>
      <c r="AU101" s="21"/>
      <c r="AV101" s="24">
        <f t="shared" ref="AV101" si="306">+B101/B89-1</f>
        <v>1.2473978810748396</v>
      </c>
      <c r="AW101" s="24">
        <f t="shared" ref="AW101" si="307">+C101/C89-1</f>
        <v>1.1097870948524968</v>
      </c>
      <c r="AX101" s="24">
        <f t="shared" ref="AX101" si="308">+D101/D89-1</f>
        <v>1.3297318763131587</v>
      </c>
      <c r="AY101" s="24">
        <f t="shared" ref="AY101" si="309">+E101/E89-1</f>
        <v>0.95423842455068897</v>
      </c>
      <c r="AZ101" s="24">
        <f t="shared" ref="AZ101" si="310">+F101/F89-1</f>
        <v>2.6805178591542056</v>
      </c>
      <c r="BA101" s="24">
        <f t="shared" ref="BA101" si="311">+G101/G89-1</f>
        <v>0.9196313091535262</v>
      </c>
      <c r="BB101" s="24">
        <f t="shared" ref="BB101" si="312">+H101/H89-1</f>
        <v>1.2282336928495359</v>
      </c>
      <c r="BC101" s="24">
        <f t="shared" ref="BC101" si="313">+I101/I89-1</f>
        <v>1.136616716879677</v>
      </c>
      <c r="BD101" s="24">
        <f t="shared" ref="BD101" si="314">+J101/J89-1</f>
        <v>1.933805539622159</v>
      </c>
      <c r="BE101" s="24">
        <f t="shared" ref="BE101" si="315">+K101/K89-1</f>
        <v>0.96456220888117317</v>
      </c>
      <c r="BF101" s="24">
        <f t="shared" ref="BF101" si="316">+L101/L89-1</f>
        <v>2.1935221489763652</v>
      </c>
      <c r="BG101" s="24">
        <f t="shared" ref="BG101" si="317">+M101/M89-1</f>
        <v>1.4714708785784798</v>
      </c>
      <c r="BH101" s="24">
        <f t="shared" ref="BH101" si="318">+N101/N89-1</f>
        <v>1.8146012283631858</v>
      </c>
      <c r="BI101" s="24">
        <f t="shared" ref="BI101" si="319">+O101/O89-1</f>
        <v>1.0031724447599801</v>
      </c>
      <c r="BJ101" s="24">
        <f t="shared" ref="BJ101" si="320">+P101/P89-1</f>
        <v>1.1115110667316244</v>
      </c>
      <c r="BK101" s="24">
        <f t="shared" ref="BK101" si="321">+Q101/Q89-1</f>
        <v>2.0654280508451133</v>
      </c>
      <c r="BL101" s="24">
        <f t="shared" ref="BL101" si="322">+R101/R89-1</f>
        <v>1.2474324380653035</v>
      </c>
      <c r="BM101" s="24">
        <f t="shared" ref="BM101" si="323">+S101/S89-1</f>
        <v>1.1072308717536941</v>
      </c>
      <c r="BN101" s="24">
        <f t="shared" ref="BN101" si="324">+T101/T89-1</f>
        <v>1.0889108605979865</v>
      </c>
      <c r="BO101" s="24">
        <f t="shared" ref="BO101" si="325">+U101/U89-1</f>
        <v>1.0231913840901954</v>
      </c>
      <c r="BP101" s="24" t="e">
        <f t="shared" ref="BP101" si="326">+V101/V89-1</f>
        <v>#DIV/0!</v>
      </c>
      <c r="BQ101" s="24">
        <f t="shared" ref="BQ101" si="327">+W101/W89-1</f>
        <v>1.1279393990056858</v>
      </c>
      <c r="BR101" s="21"/>
      <c r="BS101" s="35">
        <f t="shared" ref="BS101" si="328">+A101</f>
        <v>45627</v>
      </c>
      <c r="BT101" s="24">
        <f t="shared" ref="BT101" si="329">(C101-C100)/$B100*C$3</f>
        <v>5.6417414485673972E-3</v>
      </c>
      <c r="BU101" s="24">
        <f t="shared" ref="BU101" si="330">(D101-D100)/$B100*D$3</f>
        <v>6.2800362489751494E-4</v>
      </c>
      <c r="BV101" s="24">
        <f t="shared" ref="BV101" si="331">(E101-E100)/$B100*E$3</f>
        <v>2.9530321205723693E-3</v>
      </c>
      <c r="BW101" s="24">
        <f t="shared" ref="BW101" si="332">(F101-F100)/$B100*F$3</f>
        <v>5.2467538008942553E-3</v>
      </c>
      <c r="BX101" s="24">
        <f t="shared" ref="BX101" si="333">(G101-G100)/$B100*G$3</f>
        <v>1.219223942903276E-3</v>
      </c>
      <c r="BY101" s="24">
        <f t="shared" ref="BY101" si="334">(H101-H100)/$B100*H$3</f>
        <v>8.0194606461198915E-4</v>
      </c>
      <c r="BZ101" s="24">
        <f t="shared" ref="BZ101" si="335">(I101-I100)/$B100*I$3</f>
        <v>3.0584352458327062E-3</v>
      </c>
      <c r="CA101" s="24">
        <f t="shared" ref="CA101" si="336">(J101-J100)/$B100*J$3</f>
        <v>1.2091439501691367E-3</v>
      </c>
      <c r="CB101" s="24">
        <f t="shared" ref="CB101" si="337">(K101-K100)/$B100*K$3</f>
        <v>1.5554737573959044E-3</v>
      </c>
      <c r="CC101" s="24">
        <f t="shared" ref="CC101" si="338">(L101-L100)/$B100*L$3</f>
        <v>1.8404710690770039E-4</v>
      </c>
      <c r="CD101" s="24">
        <f t="shared" ref="CD101" si="339">(M101-M100)/$B100*M$3</f>
        <v>3.0971795310849857E-3</v>
      </c>
      <c r="CE101" s="24">
        <f t="shared" ref="CE101" si="340">(N101-N100)/$B100*N$3</f>
        <v>9.0234323162228516E-4</v>
      </c>
      <c r="CF101" s="24">
        <f t="shared" ref="CF101" si="341">+SUM(BT101:CE101)</f>
        <v>2.6497323825459523E-2</v>
      </c>
    </row>
    <row r="102" spans="1:84" x14ac:dyDescent="0.3">
      <c r="A102" s="31">
        <f>+[1]PAT!A103</f>
        <v>45658</v>
      </c>
      <c r="B102" s="17">
        <f>+[1]PAT!B103</f>
        <v>7910.4796999999999</v>
      </c>
      <c r="C102" s="17">
        <f>+[1]PAT!C103</f>
        <v>8351.5912000000008</v>
      </c>
      <c r="D102" s="17">
        <f>+[1]PAT!D103</f>
        <v>6044.3777</v>
      </c>
      <c r="E102" s="17">
        <f>+[1]PAT!E103</f>
        <v>6705.7106000000003</v>
      </c>
      <c r="F102" s="17">
        <f>+[1]PAT!F103</f>
        <v>8575.1404999999995</v>
      </c>
      <c r="G102" s="17">
        <f>+[1]PAT!G103</f>
        <v>7609.6896999999999</v>
      </c>
      <c r="H102" s="17">
        <f>+[1]PAT!H103</f>
        <v>9149.1620999999996</v>
      </c>
      <c r="I102" s="17">
        <f>+[1]PAT!I103</f>
        <v>8762.2877000000008</v>
      </c>
      <c r="J102" s="17">
        <f>+[1]PAT!J103</f>
        <v>6077.9402</v>
      </c>
      <c r="K102" s="17">
        <f>+[1]PAT!K103</f>
        <v>6866.8622999999998</v>
      </c>
      <c r="L102" s="17">
        <f>+[1]PAT!L103</f>
        <v>4728.4795999999997</v>
      </c>
      <c r="M102" s="17">
        <f>+[1]PAT!M103</f>
        <v>9282.5537999999997</v>
      </c>
      <c r="N102" s="17">
        <f>+[1]PAT!N103</f>
        <v>8302.7171999999991</v>
      </c>
      <c r="O102" s="18">
        <f>+[1]PAT!R103</f>
        <v>7188.6453000000001</v>
      </c>
      <c r="P102" s="19">
        <f>+[1]PAT!S103</f>
        <v>7879.1752999999999</v>
      </c>
      <c r="Q102" s="20">
        <f>+[1]PAT!T103</f>
        <v>8461.9914000000008</v>
      </c>
      <c r="R102" s="18">
        <f t="shared" ref="R102" si="342">+SUMPRODUCT($C$3:$N$3,C102:N102)</f>
        <v>7910.4688973700013</v>
      </c>
      <c r="S102" s="19">
        <f t="shared" si="35"/>
        <v>7733.1659583044211</v>
      </c>
      <c r="T102" s="19">
        <f t="shared" si="36"/>
        <v>7420.5911428167419</v>
      </c>
      <c r="U102" s="19">
        <f t="shared" si="37"/>
        <v>7108.2143165786001</v>
      </c>
      <c r="V102" s="19"/>
      <c r="W102" s="20">
        <f t="shared" si="38"/>
        <v>7553.979870888189</v>
      </c>
      <c r="X102" s="21"/>
      <c r="Y102" s="42">
        <f t="shared" ref="Y102" si="343">+B102/B101-1</f>
        <v>2.5060177814997253E-2</v>
      </c>
      <c r="Z102" s="24">
        <f t="shared" ref="Z102" si="344">+C102/C101-1</f>
        <v>2.2273694742481309E-2</v>
      </c>
      <c r="AA102" s="24">
        <f t="shared" ref="AA102" si="345">+D102/D101-1</f>
        <v>2.4158497702844617E-2</v>
      </c>
      <c r="AB102" s="24">
        <f t="shared" ref="AB102" si="346">+E102/E101-1</f>
        <v>1.1955244536499876E-2</v>
      </c>
      <c r="AC102" s="24">
        <f t="shared" ref="AC102" si="347">+F102/F101-1</f>
        <v>3.9724525408389777E-2</v>
      </c>
      <c r="AD102" s="24">
        <f t="shared" ref="AD102" si="348">+G102/G101-1</f>
        <v>1.7124354310215306E-2</v>
      </c>
      <c r="AE102" s="24">
        <f t="shared" ref="AE102" si="349">+H102/H101-1</f>
        <v>3.1374698913871901E-2</v>
      </c>
      <c r="AF102" s="24">
        <f t="shared" ref="AF102" si="350">+I102/I101-1</f>
        <v>1.9661730589126902E-2</v>
      </c>
      <c r="AG102" s="24">
        <f t="shared" ref="AG102" si="351">+J102/J101-1</f>
        <v>2.0110729258622895E-2</v>
      </c>
      <c r="AH102" s="24">
        <f t="shared" ref="AH102" si="352">+K102/K101-1</f>
        <v>2.6464771581671487E-2</v>
      </c>
      <c r="AI102" s="24">
        <f t="shared" ref="AI102" si="353">+L102/L101-1</f>
        <v>3.6931226612320067E-3</v>
      </c>
      <c r="AJ102" s="24">
        <f t="shared" ref="AJ102" si="354">+M102/M101-1</f>
        <v>6.23731969230783E-2</v>
      </c>
      <c r="AK102" s="24">
        <f t="shared" ref="AK102" si="355">+N102/N101-1</f>
        <v>1.9210019655722776E-2</v>
      </c>
      <c r="AL102" s="24">
        <f t="shared" ref="AL102" si="356">+O102/O101-1</f>
        <v>-5.943407635942588E-3</v>
      </c>
      <c r="AM102" s="24">
        <f t="shared" ref="AM102" si="357">+P102/P101-1</f>
        <v>3.0870151886224662E-2</v>
      </c>
      <c r="AN102" s="24">
        <f t="shared" ref="AN102" si="358">+Q102/Q101-1</f>
        <v>2.3664728290652359E-2</v>
      </c>
      <c r="AO102" s="24">
        <f t="shared" ref="AO102" si="359">+R102/R101-1</f>
        <v>2.5061866202240823E-2</v>
      </c>
      <c r="AP102" s="24">
        <f t="shared" ref="AP102" si="360">+S102/S101-1</f>
        <v>2.39303373632751E-2</v>
      </c>
      <c r="AQ102" s="24">
        <f t="shared" ref="AQ102" si="361">+T102/T101-1</f>
        <v>2.5362639713461643E-2</v>
      </c>
      <c r="AR102" s="24">
        <f t="shared" ref="AR102" si="362">+U102/U101-1</f>
        <v>1.7595901438123063E-2</v>
      </c>
      <c r="AS102" s="24" t="e">
        <f t="shared" ref="AS102" si="363">+V102/V101-1</f>
        <v>#DIV/0!</v>
      </c>
      <c r="AT102" s="24">
        <f t="shared" ref="AT102" si="364">+W102/W101-1</f>
        <v>1.9483239729605639E-2</v>
      </c>
      <c r="AU102" s="21"/>
      <c r="AV102" s="24">
        <f t="shared" ref="AV102" si="365">+B102/B90-1</f>
        <v>0.85498161803587513</v>
      </c>
      <c r="AW102" s="24">
        <f t="shared" ref="AW102" si="366">+C102/C90-1</f>
        <v>0.69109287630121274</v>
      </c>
      <c r="AX102" s="24">
        <f t="shared" ref="AX102" si="367">+D102/D90-1</f>
        <v>0.93765124732671956</v>
      </c>
      <c r="AY102" s="24">
        <f t="shared" ref="AY102" si="368">+E102/E90-1</f>
        <v>0.76407227326148464</v>
      </c>
      <c r="AZ102" s="24">
        <f t="shared" ref="AZ102" si="369">+F102/F90-1</f>
        <v>2.236879124381733</v>
      </c>
      <c r="BA102" s="24">
        <f t="shared" ref="BA102" si="370">+G102/G90-1</f>
        <v>0.54938359708813134</v>
      </c>
      <c r="BB102" s="24">
        <f t="shared" ref="BB102" si="371">+H102/H90-1</f>
        <v>0.88291239835818036</v>
      </c>
      <c r="BC102" s="24">
        <f t="shared" ref="BC102" si="372">+I102/I90-1</f>
        <v>0.67472715572853348</v>
      </c>
      <c r="BD102" s="24">
        <f t="shared" ref="BD102" si="373">+J102/J90-1</f>
        <v>1.4222383112999006</v>
      </c>
      <c r="BE102" s="24">
        <f t="shared" ref="BE102" si="374">+K102/K90-1</f>
        <v>0.69850358264800438</v>
      </c>
      <c r="BF102" s="24">
        <f t="shared" ref="BF102" si="375">+L102/L90-1</f>
        <v>2.1899326545879334</v>
      </c>
      <c r="BG102" s="24">
        <f t="shared" ref="BG102" si="376">+M102/M90-1</f>
        <v>1.1984054056800022</v>
      </c>
      <c r="BH102" s="24">
        <f t="shared" ref="BH102" si="377">+N102/N90-1</f>
        <v>0.82768280251717674</v>
      </c>
      <c r="BI102" s="24">
        <f t="shared" ref="BI102" si="378">+O102/O90-1</f>
        <v>0.7176746426551508</v>
      </c>
      <c r="BJ102" s="24">
        <f t="shared" ref="BJ102" si="379">+P102/P90-1</f>
        <v>0.74866697348479283</v>
      </c>
      <c r="BK102" s="24">
        <f t="shared" ref="BK102" si="380">+Q102/Q90-1</f>
        <v>1.4189701077080268</v>
      </c>
      <c r="BL102" s="24">
        <f t="shared" ref="BL102" si="381">+R102/R90-1</f>
        <v>0.85503350444882464</v>
      </c>
      <c r="BM102" s="24">
        <f t="shared" ref="BM102" si="382">+S102/S90-1</f>
        <v>0.74120117727319057</v>
      </c>
      <c r="BN102" s="24">
        <f t="shared" ref="BN102" si="383">+T102/T90-1</f>
        <v>0.77256711481238938</v>
      </c>
      <c r="BO102" s="24">
        <f t="shared" ref="BO102" si="384">+U102/U90-1</f>
        <v>0.70040582076372848</v>
      </c>
      <c r="BP102" s="24" t="e">
        <f t="shared" ref="BP102" si="385">+V102/V90-1</f>
        <v>#DIV/0!</v>
      </c>
      <c r="BQ102" s="24">
        <f t="shared" ref="BQ102" si="386">+W102/W90-1</f>
        <v>0.75636280154641766</v>
      </c>
      <c r="BR102" s="21"/>
      <c r="BS102" s="35">
        <f t="shared" ref="BS102" si="387">+A102</f>
        <v>45658</v>
      </c>
      <c r="BT102" s="24">
        <f t="shared" ref="BT102" si="388">(C102-C101)/$B101*C$3</f>
        <v>6.4679500173129151E-3</v>
      </c>
      <c r="BU102" s="24">
        <f t="shared" ref="BU102" si="389">(D102-D101)/$B101*D$3</f>
        <v>6.4664947909561822E-4</v>
      </c>
      <c r="BV102" s="24">
        <f t="shared" ref="BV102" si="390">(E102-E101)/$B101*E$3</f>
        <v>1.3160625521432133E-3</v>
      </c>
      <c r="BW102" s="24">
        <f t="shared" ref="BW102" si="391">(F102-F101)/$B101*F$3</f>
        <v>4.270966804175773E-3</v>
      </c>
      <c r="BX102" s="24">
        <f t="shared" ref="BX102" si="392">(G102-G101)/$B101*G$3</f>
        <v>1.0874140532359565E-3</v>
      </c>
      <c r="BY102" s="24">
        <f t="shared" ref="BY102" si="393">(H102-H101)/$B101*H$3</f>
        <v>1.7852381392406272E-3</v>
      </c>
      <c r="BZ102" s="24">
        <f t="shared" ref="BZ102" si="394">(I102-I101)/$B101*I$3</f>
        <v>2.9382056348430398E-3</v>
      </c>
      <c r="CA102" s="24">
        <f t="shared" ref="CA102" si="395">(J102-J101)/$B101*J$3</f>
        <v>4.9530664163339154E-4</v>
      </c>
      <c r="CB102" s="24">
        <f t="shared" ref="CB102" si="396">(K102-K101)/$B101*K$3</f>
        <v>1.7825839839770649E-3</v>
      </c>
      <c r="CC102" s="24">
        <f t="shared" ref="CC102" si="397">(L102-L101)/$B101*L$3</f>
        <v>4.7120200688131345E-5</v>
      </c>
      <c r="CD102" s="24">
        <f t="shared" ref="CD102" si="398">(M102-M101)/$B101*M$3</f>
        <v>3.5875554977790091E-3</v>
      </c>
      <c r="CE102" s="24">
        <f t="shared" ref="CE102" si="399">(N102-N101)/$B101*N$3</f>
        <v>6.3673769384594301E-4</v>
      </c>
      <c r="CF102" s="24">
        <f t="shared" ref="CF102" si="400">+SUM(BT102:CE102)</f>
        <v>2.5061790697970682E-2</v>
      </c>
    </row>
    <row r="103" spans="1:84" x14ac:dyDescent="0.3">
      <c r="A103" s="31">
        <f>+[1]PAT!A104</f>
        <v>45689</v>
      </c>
      <c r="B103" s="17">
        <f>+[1]PAT!B104</f>
        <v>8164.2681000000002</v>
      </c>
      <c r="C103" s="17">
        <f>+[1]PAT!C104</f>
        <v>8718.4104000000007</v>
      </c>
      <c r="D103" s="17">
        <f>+[1]PAT!D104</f>
        <v>6165.9157999999998</v>
      </c>
      <c r="E103" s="17">
        <f>+[1]PAT!E104</f>
        <v>6720.2745999999997</v>
      </c>
      <c r="F103" s="17">
        <f>+[1]PAT!F104</f>
        <v>9196.1057000000001</v>
      </c>
      <c r="G103" s="17">
        <f>+[1]PAT!G104</f>
        <v>7733.8060999999998</v>
      </c>
      <c r="H103" s="17">
        <f>+[1]PAT!H104</f>
        <v>9346.4259999999995</v>
      </c>
      <c r="I103" s="17">
        <f>+[1]PAT!I104</f>
        <v>8864.6391999999996</v>
      </c>
      <c r="J103" s="17">
        <f>+[1]PAT!J104</f>
        <v>6256.8370000000004</v>
      </c>
      <c r="K103" s="17">
        <f>+[1]PAT!K104</f>
        <v>6976.0315000000001</v>
      </c>
      <c r="L103" s="17">
        <f>+[1]PAT!L104</f>
        <v>5157.8096999999998</v>
      </c>
      <c r="M103" s="17">
        <f>+[1]PAT!M104</f>
        <v>9702.8837999999996</v>
      </c>
      <c r="N103" s="17">
        <f>+[1]PAT!N104</f>
        <v>8572.3672000000006</v>
      </c>
      <c r="O103" s="18">
        <f>+[1]PAT!R104</f>
        <v>7151.4570999999996</v>
      </c>
      <c r="P103" s="19">
        <f>+[1]PAT!S104</f>
        <v>8157.7367999999997</v>
      </c>
      <c r="Q103" s="20">
        <f>+[1]PAT!T104</f>
        <v>8811.7972000000009</v>
      </c>
      <c r="R103" s="18">
        <f t="shared" ref="R103" si="401">+SUMPRODUCT($C$3:$N$3,C103:N103)</f>
        <v>8164.2892277499996</v>
      </c>
      <c r="S103" s="19">
        <f t="shared" si="35"/>
        <v>7964.2283959269889</v>
      </c>
      <c r="T103" s="19">
        <f t="shared" si="36"/>
        <v>7557.1831955316748</v>
      </c>
      <c r="U103" s="19">
        <f t="shared" si="37"/>
        <v>7197.2043622853371</v>
      </c>
      <c r="V103" s="19"/>
      <c r="W103" s="20">
        <f t="shared" si="38"/>
        <v>7674.7403515112192</v>
      </c>
      <c r="X103" s="21"/>
      <c r="Y103" s="42">
        <f t="shared" ref="Y103" si="402">+B103/B102-1</f>
        <v>3.20825549934729E-2</v>
      </c>
      <c r="Z103" s="24">
        <f t="shared" ref="Z103" si="403">+C103/C102-1</f>
        <v>4.3922073197260936E-2</v>
      </c>
      <c r="AA103" s="24">
        <f t="shared" ref="AA103" si="404">+D103/D102-1</f>
        <v>2.0107628284049772E-2</v>
      </c>
      <c r="AB103" s="24">
        <f t="shared" ref="AB103" si="405">+E103/E102-1</f>
        <v>2.1718801882084637E-3</v>
      </c>
      <c r="AC103" s="24">
        <f t="shared" ref="AC103" si="406">+F103/F102-1</f>
        <v>7.2414580262562422E-2</v>
      </c>
      <c r="AD103" s="24">
        <f t="shared" ref="AD103" si="407">+G103/G102-1</f>
        <v>1.6310310261402616E-2</v>
      </c>
      <c r="AE103" s="24">
        <f t="shared" ref="AE103" si="408">+H103/H102-1</f>
        <v>2.1560870585078051E-2</v>
      </c>
      <c r="AF103" s="24">
        <f t="shared" ref="AF103" si="409">+I103/I102-1</f>
        <v>1.1680910682720258E-2</v>
      </c>
      <c r="AG103" s="24">
        <f t="shared" ref="AG103" si="410">+J103/J102-1</f>
        <v>2.9433787453190252E-2</v>
      </c>
      <c r="AH103" s="24">
        <f t="shared" ref="AH103" si="411">+K103/K102-1</f>
        <v>1.5897974246549262E-2</v>
      </c>
      <c r="AI103" s="24">
        <f t="shared" ref="AI103" si="412">+L103/L102-1</f>
        <v>9.0796648461801688E-2</v>
      </c>
      <c r="AJ103" s="24">
        <f t="shared" ref="AJ103" si="413">+M103/M102-1</f>
        <v>4.5281719778451412E-2</v>
      </c>
      <c r="AK103" s="24">
        <f t="shared" ref="AK103" si="414">+N103/N102-1</f>
        <v>3.2477319593638754E-2</v>
      </c>
      <c r="AL103" s="24">
        <f t="shared" ref="AL103" si="415">+O103/O102-1</f>
        <v>-5.1731861078192498E-3</v>
      </c>
      <c r="AM103" s="24">
        <f t="shared" ref="AM103" si="416">+P103/P102-1</f>
        <v>3.5354144233851414E-2</v>
      </c>
      <c r="AN103" s="24">
        <f t="shared" ref="AN103" si="417">+Q103/Q102-1</f>
        <v>4.1338472643685176E-2</v>
      </c>
      <c r="AO103" s="24">
        <f t="shared" ref="AO103" si="418">+R103/R102-1</f>
        <v>3.2086635277004394E-2</v>
      </c>
      <c r="AP103" s="24">
        <f t="shared" ref="AP103" si="419">+S103/S102-1</f>
        <v>2.9879410175393417E-2</v>
      </c>
      <c r="AQ103" s="24">
        <f t="shared" ref="AQ103" si="420">+T103/T102-1</f>
        <v>1.8407165963746142E-2</v>
      </c>
      <c r="AR103" s="24">
        <f t="shared" ref="AR103" si="421">+U103/U102-1</f>
        <v>1.251932507144371E-2</v>
      </c>
      <c r="AS103" s="24" t="e">
        <f t="shared" ref="AS103" si="422">+V103/V102-1</f>
        <v>#DIV/0!</v>
      </c>
      <c r="AT103" s="24">
        <f t="shared" ref="AT103" si="423">+W103/W102-1</f>
        <v>1.5986338683323886E-2</v>
      </c>
      <c r="AU103" s="21"/>
      <c r="AV103" s="24">
        <f t="shared" ref="AV103" si="424">+B103/B91-1</f>
        <v>0.71996336623613799</v>
      </c>
      <c r="AW103" s="24">
        <f t="shared" ref="AW103" si="425">+C103/C91-1</f>
        <v>0.60974216331297049</v>
      </c>
      <c r="AX103" s="24">
        <f t="shared" ref="AX103" si="426">+D103/D91-1</f>
        <v>0.650343486778028</v>
      </c>
      <c r="AY103" s="24">
        <f t="shared" ref="AY103" si="427">+E103/E91-1</f>
        <v>0.61833597020611109</v>
      </c>
      <c r="AZ103" s="24">
        <f t="shared" ref="AZ103" si="428">+F103/F91-1</f>
        <v>2.0254415124822867</v>
      </c>
      <c r="BA103" s="24">
        <f t="shared" ref="BA103" si="429">+G103/G91-1</f>
        <v>0.42369335122217411</v>
      </c>
      <c r="BB103" s="24">
        <f t="shared" ref="BB103" si="430">+H103/H91-1</f>
        <v>0.7119017834434147</v>
      </c>
      <c r="BC103" s="24">
        <f t="shared" ref="BC103" si="431">+I103/I91-1</f>
        <v>0.52328979789219998</v>
      </c>
      <c r="BD103" s="24">
        <f t="shared" ref="BD103" si="432">+J103/J91-1</f>
        <v>1.0079311656717946</v>
      </c>
      <c r="BE103" s="24">
        <f t="shared" ref="BE103" si="433">+K103/K91-1</f>
        <v>0.59380520233398193</v>
      </c>
      <c r="BF103" s="24">
        <f t="shared" ref="BF103" si="434">+L103/L91-1</f>
        <v>2.2160143345504091</v>
      </c>
      <c r="BG103" s="24">
        <f t="shared" ref="BG103" si="435">+M103/M91-1</f>
        <v>1.0713867824129535</v>
      </c>
      <c r="BH103" s="24">
        <f t="shared" ref="BH103" si="436">+N103/N91-1</f>
        <v>0.54623137488334095</v>
      </c>
      <c r="BI103" s="24">
        <f t="shared" ref="BI103" si="437">+O103/O91-1</f>
        <v>0.57998679488537652</v>
      </c>
      <c r="BJ103" s="24">
        <f t="shared" ref="BJ103" si="438">+P103/P91-1</f>
        <v>0.62415498609767672</v>
      </c>
      <c r="BK103" s="24">
        <f t="shared" ref="BK103" si="439">+Q103/Q91-1</f>
        <v>1.2304320706051777</v>
      </c>
      <c r="BL103" s="24">
        <f t="shared" ref="BL103" si="440">+R103/R91-1</f>
        <v>0.72002601811989853</v>
      </c>
      <c r="BM103" s="24">
        <f t="shared" ref="BM103" si="441">+S103/S91-1</f>
        <v>0.62112271186086021</v>
      </c>
      <c r="BN103" s="24">
        <f t="shared" ref="BN103" si="442">+T103/T91-1</f>
        <v>0.62910055141322285</v>
      </c>
      <c r="BO103" s="24">
        <f t="shared" ref="BO103" si="443">+U103/U91-1</f>
        <v>0.55405030393961785</v>
      </c>
      <c r="BP103" s="24" t="e">
        <f t="shared" ref="BP103" si="444">+V103/V91-1</f>
        <v>#DIV/0!</v>
      </c>
      <c r="BQ103" s="24">
        <f t="shared" ref="BQ103" si="445">+W103/W91-1</f>
        <v>0.60023720040167872</v>
      </c>
      <c r="BR103" s="21"/>
      <c r="BS103" s="35">
        <f t="shared" ref="BS103" si="446">+A103</f>
        <v>45689</v>
      </c>
      <c r="BT103" s="24">
        <f t="shared" ref="BT103" si="447">(C103-C102)/$B102*C$3</f>
        <v>1.2719646642921034E-2</v>
      </c>
      <c r="BU103" s="24">
        <f t="shared" ref="BU103" si="448">(D103-D102)/$B102*D$3</f>
        <v>5.3774659203031548E-4</v>
      </c>
      <c r="BV103" s="24">
        <f t="shared" ref="BV103" si="449">(E103-E102)/$B102*E$3</f>
        <v>2.3602927645461534E-4</v>
      </c>
      <c r="BW103" s="24">
        <f t="shared" ref="BW103" si="450">(F103-F102)/$B102*F$3</f>
        <v>7.8970051740351547E-3</v>
      </c>
      <c r="BX103" s="24">
        <f t="shared" ref="BX103" si="451">(G103-G102)/$B102*G$3</f>
        <v>1.0277030607890938E-3</v>
      </c>
      <c r="BY103" s="24">
        <f t="shared" ref="BY103" si="452">(H103-H102)/$B102*H$3</f>
        <v>1.2343831752706473E-3</v>
      </c>
      <c r="BZ103" s="24">
        <f t="shared" ref="BZ103" si="453">(I103-I102)/$B102*I$3</f>
        <v>1.7363765309959453E-3</v>
      </c>
      <c r="CA103" s="24">
        <f t="shared" ref="CA103" si="454">(J103-J102)/$B102*J$3</f>
        <v>7.2142374880249213E-4</v>
      </c>
      <c r="CB103" s="24">
        <f t="shared" ref="CB103" si="455">(K103-K102)/$B102*K$3</f>
        <v>1.0723049880274672E-3</v>
      </c>
      <c r="CC103" s="24">
        <f t="shared" ref="CC103" si="456">(L103-L102)/$B102*L$3</f>
        <v>1.1343179466094834E-3</v>
      </c>
      <c r="CD103" s="24">
        <f t="shared" ref="CD103" si="457">(M103-M102)/$B102*M$3</f>
        <v>2.6993007769174856E-3</v>
      </c>
      <c r="CE103" s="24">
        <f t="shared" ref="CE103" si="458">(N103-N102)/$B102*N$3</f>
        <v>1.0703535463216023E-3</v>
      </c>
      <c r="CF103" s="24">
        <f t="shared" ref="CF103" si="459">+SUM(BT103:CE103)</f>
        <v>3.2086591459175341E-2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2"/>
  <sheetViews>
    <sheetView zoomScale="62"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A102" sqref="A102:XFD102"/>
    </sheetView>
  </sheetViews>
  <sheetFormatPr baseColWidth="10" defaultRowHeight="14.4" x14ac:dyDescent="0.3"/>
  <cols>
    <col min="2" max="4" width="14.6640625" style="36" customWidth="1"/>
    <col min="5" max="22" width="14.6640625" customWidth="1"/>
    <col min="23" max="23" width="3" customWidth="1"/>
    <col min="24" max="44" width="14.109375" customWidth="1"/>
  </cols>
  <sheetData>
    <row r="1" spans="1:66" ht="15" thickBot="1" x14ac:dyDescent="0.35">
      <c r="B1" s="219" t="s">
        <v>23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X1" s="219" t="s">
        <v>211</v>
      </c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T1" s="219" t="s">
        <v>212</v>
      </c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</row>
    <row r="2" spans="1:66" ht="15" thickBot="1" x14ac:dyDescent="0.35">
      <c r="B2" s="183" t="s">
        <v>23</v>
      </c>
      <c r="C2" s="198" t="s">
        <v>99</v>
      </c>
      <c r="D2" s="198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8" t="s">
        <v>99</v>
      </c>
      <c r="Y2" s="198" t="s">
        <v>99</v>
      </c>
      <c r="Z2" s="198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20" t="s">
        <v>99</v>
      </c>
      <c r="AU2" s="220"/>
      <c r="AV2" s="221"/>
      <c r="AW2" s="222" t="s">
        <v>82</v>
      </c>
      <c r="AX2" s="222"/>
      <c r="AY2" s="222"/>
      <c r="AZ2" s="222" t="s">
        <v>61</v>
      </c>
      <c r="BA2" s="222"/>
      <c r="BB2" s="222"/>
      <c r="BC2" s="222" t="s">
        <v>84</v>
      </c>
      <c r="BD2" s="222"/>
      <c r="BE2" s="222"/>
      <c r="BF2" s="222" t="s">
        <v>85</v>
      </c>
      <c r="BG2" s="222"/>
      <c r="BH2" s="222"/>
      <c r="BI2" s="222" t="s">
        <v>78</v>
      </c>
      <c r="BJ2" s="222"/>
      <c r="BK2" s="222"/>
      <c r="BL2" s="222" t="s">
        <v>79</v>
      </c>
      <c r="BM2" s="222"/>
      <c r="BN2" s="222"/>
    </row>
    <row r="3" spans="1:66" s="185" customFormat="1" ht="15" thickBot="1" x14ac:dyDescent="0.35">
      <c r="A3" s="59"/>
      <c r="B3" s="183" t="s">
        <v>209</v>
      </c>
      <c r="C3" s="183" t="s">
        <v>210</v>
      </c>
      <c r="D3" s="187" t="s">
        <v>208</v>
      </c>
      <c r="E3" s="183" t="str">
        <f>+B3</f>
        <v>Núcleo INDEC</v>
      </c>
      <c r="F3" s="183" t="str">
        <f t="shared" ref="F3:V3" si="0">+C3</f>
        <v>Subyacente CE</v>
      </c>
      <c r="G3" s="183" t="str">
        <f t="shared" si="0"/>
        <v>Subyacente SE</v>
      </c>
      <c r="H3" s="183" t="str">
        <f t="shared" si="0"/>
        <v>Núcleo INDEC</v>
      </c>
      <c r="I3" s="183" t="str">
        <f t="shared" si="0"/>
        <v>Subyacente CE</v>
      </c>
      <c r="J3" s="183" t="str">
        <f t="shared" si="0"/>
        <v>Subyacente SE</v>
      </c>
      <c r="K3" s="183" t="str">
        <f t="shared" si="0"/>
        <v>Núcleo INDEC</v>
      </c>
      <c r="L3" s="183" t="str">
        <f t="shared" si="0"/>
        <v>Subyacente CE</v>
      </c>
      <c r="M3" s="183" t="str">
        <f t="shared" si="0"/>
        <v>Subyacente SE</v>
      </c>
      <c r="N3" s="183" t="str">
        <f t="shared" si="0"/>
        <v>Núcleo INDEC</v>
      </c>
      <c r="O3" s="183" t="str">
        <f t="shared" si="0"/>
        <v>Subyacente CE</v>
      </c>
      <c r="P3" s="183" t="str">
        <f t="shared" si="0"/>
        <v>Subyacente SE</v>
      </c>
      <c r="Q3" s="183" t="str">
        <f t="shared" si="0"/>
        <v>Núcleo INDEC</v>
      </c>
      <c r="R3" s="183" t="str">
        <f t="shared" si="0"/>
        <v>Subyacente CE</v>
      </c>
      <c r="S3" s="183" t="str">
        <f t="shared" si="0"/>
        <v>Subyacente SE</v>
      </c>
      <c r="T3" s="183" t="str">
        <f t="shared" si="0"/>
        <v>Núcleo INDEC</v>
      </c>
      <c r="U3" s="183" t="str">
        <f t="shared" si="0"/>
        <v>Subyacente CE</v>
      </c>
      <c r="V3" s="183" t="str">
        <f t="shared" si="0"/>
        <v>Subyacente SE</v>
      </c>
      <c r="X3" s="183" t="s">
        <v>209</v>
      </c>
      <c r="Y3" s="183" t="s">
        <v>210</v>
      </c>
      <c r="Z3" s="187" t="s">
        <v>208</v>
      </c>
      <c r="AA3" s="183" t="str">
        <f>+X3</f>
        <v>Núcleo INDEC</v>
      </c>
      <c r="AB3" s="183" t="str">
        <f t="shared" ref="AB3" si="1">+Y3</f>
        <v>Subyacente CE</v>
      </c>
      <c r="AC3" s="183" t="str">
        <f t="shared" ref="AC3" si="2">+Z3</f>
        <v>Subyacente SE</v>
      </c>
      <c r="AD3" s="183" t="str">
        <f t="shared" ref="AD3" si="3">+AA3</f>
        <v>Núcleo INDEC</v>
      </c>
      <c r="AE3" s="183" t="str">
        <f t="shared" ref="AE3" si="4">+AB3</f>
        <v>Subyacente CE</v>
      </c>
      <c r="AF3" s="183" t="str">
        <f t="shared" ref="AF3" si="5">+AC3</f>
        <v>Subyacente SE</v>
      </c>
      <c r="AG3" s="183" t="str">
        <f t="shared" ref="AG3" si="6">+AD3</f>
        <v>Núcleo INDEC</v>
      </c>
      <c r="AH3" s="183" t="str">
        <f t="shared" ref="AH3" si="7">+AE3</f>
        <v>Subyacente CE</v>
      </c>
      <c r="AI3" s="183" t="str">
        <f t="shared" ref="AI3" si="8">+AF3</f>
        <v>Subyacente SE</v>
      </c>
      <c r="AJ3" s="183" t="str">
        <f t="shared" ref="AJ3" si="9">+AG3</f>
        <v>Núcleo INDEC</v>
      </c>
      <c r="AK3" s="183" t="str">
        <f t="shared" ref="AK3" si="10">+AH3</f>
        <v>Subyacente CE</v>
      </c>
      <c r="AL3" s="183" t="str">
        <f t="shared" ref="AL3" si="11">+AI3</f>
        <v>Subyacente SE</v>
      </c>
      <c r="AM3" s="183" t="str">
        <f t="shared" ref="AM3" si="12">+AJ3</f>
        <v>Núcleo INDEC</v>
      </c>
      <c r="AN3" s="183" t="str">
        <f t="shared" ref="AN3" si="13">+AK3</f>
        <v>Subyacente CE</v>
      </c>
      <c r="AO3" s="183" t="str">
        <f t="shared" ref="AO3" si="14">+AL3</f>
        <v>Subyacente SE</v>
      </c>
      <c r="AP3" s="183" t="str">
        <f t="shared" ref="AP3" si="15">+AM3</f>
        <v>Núcleo INDEC</v>
      </c>
      <c r="AQ3" s="183" t="str">
        <f t="shared" ref="AQ3" si="16">+AN3</f>
        <v>Subyacente CE</v>
      </c>
      <c r="AR3" s="183" t="str">
        <f t="shared" ref="AR3" si="17">+AO3</f>
        <v>Subyacente SE</v>
      </c>
      <c r="AT3" s="183" t="s">
        <v>112</v>
      </c>
      <c r="AU3" s="183" t="s">
        <v>113</v>
      </c>
      <c r="AV3" s="187" t="s">
        <v>114</v>
      </c>
      <c r="AW3" s="183" t="str">
        <f>+AT3</f>
        <v>Max</v>
      </c>
      <c r="AX3" s="183" t="str">
        <f t="shared" ref="AX3" si="18">+AU3</f>
        <v>Min</v>
      </c>
      <c r="AY3" s="183" t="str">
        <f t="shared" ref="AY3" si="19">+AV3</f>
        <v>Dif</v>
      </c>
      <c r="AZ3" s="183" t="str">
        <f t="shared" ref="AZ3" si="20">+AW3</f>
        <v>Max</v>
      </c>
      <c r="BA3" s="183" t="str">
        <f t="shared" ref="BA3" si="21">+AX3</f>
        <v>Min</v>
      </c>
      <c r="BB3" s="183" t="str">
        <f t="shared" ref="BB3" si="22">+AY3</f>
        <v>Dif</v>
      </c>
      <c r="BC3" s="183" t="str">
        <f t="shared" ref="BC3" si="23">+AZ3</f>
        <v>Max</v>
      </c>
      <c r="BD3" s="183" t="str">
        <f t="shared" ref="BD3" si="24">+BA3</f>
        <v>Min</v>
      </c>
      <c r="BE3" s="183" t="str">
        <f t="shared" ref="BE3" si="25">+BB3</f>
        <v>Dif</v>
      </c>
      <c r="BF3" s="183" t="str">
        <f t="shared" ref="BF3" si="26">+BC3</f>
        <v>Max</v>
      </c>
      <c r="BG3" s="183" t="str">
        <f t="shared" ref="BG3" si="27">+BD3</f>
        <v>Min</v>
      </c>
      <c r="BH3" s="183" t="str">
        <f t="shared" ref="BH3" si="28">+BE3</f>
        <v>Dif</v>
      </c>
      <c r="BI3" s="183" t="str">
        <f t="shared" ref="BI3" si="29">+BF3</f>
        <v>Max</v>
      </c>
      <c r="BJ3" s="183" t="str">
        <f t="shared" ref="BJ3" si="30">+BG3</f>
        <v>Min</v>
      </c>
      <c r="BK3" s="183" t="str">
        <f t="shared" ref="BK3" si="31">+BH3</f>
        <v>Dif</v>
      </c>
      <c r="BL3" s="183" t="str">
        <f t="shared" ref="BL3" si="32">+BI3</f>
        <v>Max</v>
      </c>
      <c r="BM3" s="183" t="str">
        <f t="shared" ref="BM3" si="33">+BJ3</f>
        <v>Min</v>
      </c>
      <c r="BN3" s="183" t="str">
        <f t="shared" ref="BN3" si="34">+BK3</f>
        <v>Dif</v>
      </c>
    </row>
    <row r="4" spans="1:66" x14ac:dyDescent="0.3">
      <c r="A4" s="35">
        <f>+NAC!A5</f>
        <v>42705</v>
      </c>
      <c r="B4" s="73">
        <f>+NAC!$P5</f>
        <v>100</v>
      </c>
      <c r="C4" s="73">
        <f>+NAC!$S5</f>
        <v>100</v>
      </c>
      <c r="D4" s="186">
        <f>+[1]IPCse!$DK6</f>
        <v>99.977362021663282</v>
      </c>
      <c r="E4" s="73">
        <f>+GBA!$P5</f>
        <v>100</v>
      </c>
      <c r="F4" s="73">
        <f>+GBA!$S5</f>
        <v>100.00000000000003</v>
      </c>
      <c r="G4" s="186">
        <f>+[1]IPCse!$DE6</f>
        <v>99.964361044511705</v>
      </c>
      <c r="H4" s="73">
        <f>+PAM!$P5</f>
        <v>100</v>
      </c>
      <c r="I4" s="73">
        <f>+PAM!$S5</f>
        <v>100.00000000000001</v>
      </c>
      <c r="J4" s="186">
        <f>+[1]IPCse!$DF6</f>
        <v>100.05224715459087</v>
      </c>
      <c r="K4" s="73">
        <f>+NOA!$P5</f>
        <v>100</v>
      </c>
      <c r="L4" s="73">
        <f>+NOA!$S5</f>
        <v>99.999999999999986</v>
      </c>
      <c r="M4" s="186">
        <f>+[1]IPCse!$DG6</f>
        <v>100.02697913814032</v>
      </c>
      <c r="N4" s="73">
        <f>+NEA!$P5</f>
        <v>100</v>
      </c>
      <c r="O4" s="73">
        <f>+NEA!$S5</f>
        <v>100</v>
      </c>
      <c r="P4" s="186">
        <f>+[1]IPCse!$DH6</f>
        <v>99.490584028508522</v>
      </c>
      <c r="Q4" s="73">
        <f>+CUY!$P5</f>
        <v>100</v>
      </c>
      <c r="R4" s="73">
        <f>+CUY!$S5</f>
        <v>100</v>
      </c>
      <c r="S4" s="186">
        <f>+[1]IPCse!$DI6</f>
        <v>100.21806299033547</v>
      </c>
      <c r="T4" s="73">
        <f>+PAT!$P5</f>
        <v>100</v>
      </c>
      <c r="U4" s="73">
        <f>+PAT!$S5</f>
        <v>100</v>
      </c>
      <c r="V4" s="186">
        <f>+[1]IPCse!$DJ6</f>
        <v>99.677056315889075</v>
      </c>
      <c r="X4" s="169"/>
      <c r="Y4" s="169"/>
      <c r="Z4" s="188"/>
      <c r="AA4" s="169"/>
      <c r="AB4" s="169"/>
      <c r="AC4" s="188"/>
      <c r="AD4" s="169"/>
      <c r="AE4" s="169"/>
      <c r="AF4" s="188"/>
      <c r="AG4" s="169"/>
      <c r="AH4" s="169"/>
      <c r="AI4" s="188"/>
      <c r="AJ4" s="169"/>
      <c r="AK4" s="169"/>
      <c r="AL4" s="188"/>
      <c r="AM4" s="169"/>
      <c r="AN4" s="169"/>
      <c r="AO4" s="188"/>
      <c r="AP4" s="169"/>
      <c r="AQ4" s="169"/>
      <c r="AR4" s="188"/>
    </row>
    <row r="5" spans="1:66" x14ac:dyDescent="0.3">
      <c r="A5" s="35">
        <f>+NAC!A6</f>
        <v>42736</v>
      </c>
      <c r="B5" s="73">
        <f>+NAC!P6</f>
        <v>101.5039</v>
      </c>
      <c r="C5" s="73">
        <f>+NAC!S6</f>
        <v>101.38044496894182</v>
      </c>
      <c r="D5" s="186">
        <f>+[1]IPCse!$DK7</f>
        <v>101.58411071992555</v>
      </c>
      <c r="E5" s="73">
        <f>+GBA!$P6</f>
        <v>101.3389</v>
      </c>
      <c r="F5" s="73">
        <f>+GBA!$S6</f>
        <v>101.37342075173721</v>
      </c>
      <c r="G5" s="186">
        <f>+[1]IPCse!$DE7</f>
        <v>101.53900747032412</v>
      </c>
      <c r="H5" s="73">
        <f>+PAM!$P6</f>
        <v>101.6093</v>
      </c>
      <c r="I5" s="73">
        <f>+PAM!$S6</f>
        <v>101.49104715185243</v>
      </c>
      <c r="J5" s="186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6">
        <f>+[1]IPCse!$DG7</f>
        <v>101.50337666541775</v>
      </c>
      <c r="N5" s="73">
        <f>+NEA!$P6</f>
        <v>101.8639</v>
      </c>
      <c r="O5" s="73">
        <f>+NEA!$S6</f>
        <v>101.77160070035704</v>
      </c>
      <c r="P5" s="186">
        <f>+[1]IPCse!$DH7</f>
        <v>101.47448019890835</v>
      </c>
      <c r="Q5" s="73">
        <f>+CUY!$P6</f>
        <v>101.7235</v>
      </c>
      <c r="R5" s="73">
        <f>+CUY!$S6</f>
        <v>101.23527726252802</v>
      </c>
      <c r="S5" s="186">
        <f>+[1]IPCse!$DI7</f>
        <v>101.67600519041102</v>
      </c>
      <c r="T5" s="73">
        <f>+PAT!$P6</f>
        <v>101.8374</v>
      </c>
      <c r="U5" s="73">
        <f>+PAT!$S6</f>
        <v>101.14063898023835</v>
      </c>
      <c r="V5" s="186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8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8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8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8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8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8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8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3">
      <c r="A6" s="35">
        <f>+NAC!A7</f>
        <v>42767</v>
      </c>
      <c r="B6" s="73">
        <f>+NAC!P7</f>
        <v>103.2105</v>
      </c>
      <c r="C6" s="73">
        <f>+NAC!S7</f>
        <v>102.78661387387673</v>
      </c>
      <c r="D6" s="186">
        <f>+[1]IPCse!$DK8</f>
        <v>103.26909952997703</v>
      </c>
      <c r="E6" s="73">
        <f>+GBA!$P7</f>
        <v>103.2097</v>
      </c>
      <c r="F6" s="73">
        <f>+GBA!$S7</f>
        <v>102.7314721572963</v>
      </c>
      <c r="G6" s="186">
        <f>+[1]IPCse!$DE8</f>
        <v>103.3383592796561</v>
      </c>
      <c r="H6" s="73">
        <f>+PAM!$P7</f>
        <v>103.1957</v>
      </c>
      <c r="I6" s="73">
        <f>+PAM!$S7</f>
        <v>102.92561568311613</v>
      </c>
      <c r="J6" s="186">
        <f>+[1]IPCse!$DF8</f>
        <v>103.28819931615777</v>
      </c>
      <c r="K6" s="73">
        <f>+NOA!$P7</f>
        <v>102.9705</v>
      </c>
      <c r="L6" s="73">
        <f>+NOA!$S7</f>
        <v>102.99430674996603</v>
      </c>
      <c r="M6" s="186">
        <f>+[1]IPCse!$DG8</f>
        <v>103.24292081326635</v>
      </c>
      <c r="N6" s="73">
        <f>+NEA!$P7</f>
        <v>103.4466</v>
      </c>
      <c r="O6" s="73">
        <f>+NEA!$S7</f>
        <v>103.30469703378192</v>
      </c>
      <c r="P6" s="186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6">
        <f>+[1]IPCse!$DI8</f>
        <v>102.4711889786179</v>
      </c>
      <c r="T6" s="73">
        <f>+PAT!$P7</f>
        <v>103.524</v>
      </c>
      <c r="U6" s="73">
        <f>+PAT!$S7</f>
        <v>102.73374667370643</v>
      </c>
      <c r="V6" s="186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8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8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8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8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8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8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8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3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6">
        <f>+[1]IPCse!$DK9</f>
        <v>104.86013681750936</v>
      </c>
      <c r="E7" s="73">
        <f>+GBA!$P8</f>
        <v>105.0891</v>
      </c>
      <c r="F7" s="73">
        <f>+GBA!$S8</f>
        <v>105.30612485786483</v>
      </c>
      <c r="G7" s="186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6">
        <f>+[1]IPCse!$DF9</f>
        <v>104.64051584713003</v>
      </c>
      <c r="K7" s="73">
        <f>+NOA!$P8</f>
        <v>105.264</v>
      </c>
      <c r="L7" s="73">
        <f>+NOA!$S8</f>
        <v>104.8927584408529</v>
      </c>
      <c r="M7" s="186">
        <f>+[1]IPCse!$DG9</f>
        <v>104.67940293443293</v>
      </c>
      <c r="N7" s="73">
        <f>+NEA!$P8</f>
        <v>105.4076</v>
      </c>
      <c r="O7" s="73">
        <f>+NEA!$S8</f>
        <v>105.01772103817632</v>
      </c>
      <c r="P7" s="186">
        <f>+[1]IPCse!$DH9</f>
        <v>104.6680120395265</v>
      </c>
      <c r="Q7" s="73">
        <f>+CUY!$P8</f>
        <v>105.2127</v>
      </c>
      <c r="R7" s="73">
        <f>+CUY!$S8</f>
        <v>104.31227679880327</v>
      </c>
      <c r="S7" s="186">
        <f>+[1]IPCse!$DI9</f>
        <v>104.00292226357256</v>
      </c>
      <c r="T7" s="73">
        <f>+PAT!$P8</f>
        <v>105.2611</v>
      </c>
      <c r="U7" s="73">
        <f>+PAT!$S8</f>
        <v>104.45677298235029</v>
      </c>
      <c r="V7" s="186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8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8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8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8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8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8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8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3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6">
        <f>+[1]IPCse!$DK10</f>
        <v>107.32609975754247</v>
      </c>
      <c r="E8" s="73">
        <f>+GBA!$P9</f>
        <v>107.4973</v>
      </c>
      <c r="F8" s="73">
        <f>+GBA!$S9</f>
        <v>108.02975426405561</v>
      </c>
      <c r="G8" s="186">
        <f>+[1]IPCse!$DE10</f>
        <v>107.93048109309551</v>
      </c>
      <c r="H8" s="73">
        <f>+PAM!$P9</f>
        <v>107.3262</v>
      </c>
      <c r="I8" s="73">
        <f>+PAM!$S9</f>
        <v>107.42313534924587</v>
      </c>
      <c r="J8" s="186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6">
        <f>+[1]IPCse!$DG10</f>
        <v>106.82878076810815</v>
      </c>
      <c r="N8" s="73">
        <f>+NEA!$P9</f>
        <v>107.5916</v>
      </c>
      <c r="O8" s="73">
        <f>+NEA!$S9</f>
        <v>107.23933584180169</v>
      </c>
      <c r="P8" s="186">
        <f>+[1]IPCse!$DH10</f>
        <v>107.19976868258821</v>
      </c>
      <c r="Q8" s="73">
        <f>+CUY!$P9</f>
        <v>107.6553</v>
      </c>
      <c r="R8" s="73">
        <f>+CUY!$S9</f>
        <v>107.05802089753178</v>
      </c>
      <c r="S8" s="186">
        <f>+[1]IPCse!$DI10</f>
        <v>106.629733901872</v>
      </c>
      <c r="T8" s="73">
        <f>+PAT!$P9</f>
        <v>107.0217</v>
      </c>
      <c r="U8" s="73">
        <f>+PAT!$S9</f>
        <v>106.30945492532813</v>
      </c>
      <c r="V8" s="186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8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8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8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8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8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8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8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3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6">
        <f>+[1]IPCse!$DK11</f>
        <v>109.3645133891221</v>
      </c>
      <c r="E9" s="73">
        <f>+GBA!$P10</f>
        <v>109.2199</v>
      </c>
      <c r="F9" s="73">
        <f>+GBA!$S10</f>
        <v>109.35014273531273</v>
      </c>
      <c r="G9" s="186">
        <f>+[1]IPCse!$DE11</f>
        <v>109.8308662246244</v>
      </c>
      <c r="H9" s="73">
        <f>+PAM!$P10</f>
        <v>109.0797</v>
      </c>
      <c r="I9" s="73">
        <f>+PAM!$S10</f>
        <v>109.18984277346611</v>
      </c>
      <c r="J9" s="186">
        <f>+[1]IPCse!$DF11</f>
        <v>108.91785270798492</v>
      </c>
      <c r="K9" s="73">
        <f>+NOA!$P10</f>
        <v>109.0912</v>
      </c>
      <c r="L9" s="73">
        <f>+NOA!$S10</f>
        <v>108.88714165421702</v>
      </c>
      <c r="M9" s="186">
        <f>+[1]IPCse!$DG11</f>
        <v>108.86824579070294</v>
      </c>
      <c r="N9" s="73">
        <f>+NEA!$P10</f>
        <v>109.8413</v>
      </c>
      <c r="O9" s="73">
        <f>+NEA!$S10</f>
        <v>109.52138655589121</v>
      </c>
      <c r="P9" s="186">
        <f>+[1]IPCse!$DH11</f>
        <v>109.80438151405208</v>
      </c>
      <c r="Q9" s="73">
        <f>+CUY!$P10</f>
        <v>109.5453</v>
      </c>
      <c r="R9" s="73">
        <f>+CUY!$S10</f>
        <v>109.02320626776365</v>
      </c>
      <c r="S9" s="186">
        <f>+[1]IPCse!$DI11</f>
        <v>109.16347890042802</v>
      </c>
      <c r="T9" s="73">
        <f>+PAT!$P10</f>
        <v>109.1808</v>
      </c>
      <c r="U9" s="73">
        <f>+PAT!$S10</f>
        <v>108.23838081158546</v>
      </c>
      <c r="V9" s="186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8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8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8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8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8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8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8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3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6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6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6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6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6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6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6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8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8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8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8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8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8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8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3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6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6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6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6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6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6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6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8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8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8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8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8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8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8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3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6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6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6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6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6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6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6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8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8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8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8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8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8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8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3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6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6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6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6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6">
        <f>+[1]IPCse!$DH15</f>
        <v>114.41065689318</v>
      </c>
      <c r="Q13" s="73">
        <f>+CUY!$P14</f>
        <v>116.1101</v>
      </c>
      <c r="R13" s="73">
        <f>+CUY!$S14</f>
        <v>114.89325901271501</v>
      </c>
      <c r="S13" s="186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6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8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8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8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8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8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8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8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3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6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6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6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6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6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6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6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8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8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8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8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8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8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8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3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6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6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6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6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6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6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6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8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8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8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8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8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8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8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3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6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6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6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6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6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6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6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8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8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8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8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8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8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8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3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6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6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6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6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6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6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6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8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8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8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8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8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8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8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3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6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6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6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6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6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6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6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8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8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8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8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8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8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8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3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6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6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6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6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6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6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6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8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8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8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8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8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8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8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3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6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6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6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6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6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6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6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8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8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8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8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8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8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8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3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6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6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6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6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6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6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6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8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8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8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8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8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8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8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3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6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6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6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6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6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6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6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8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8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8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8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8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8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8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3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6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6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6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6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6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6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6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8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8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8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8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8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8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8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3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6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6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6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6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6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6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6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8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8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8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8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8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8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8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3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6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6">
        <f>+[1]IPCse!$DE27</f>
        <v>157.6585103103703</v>
      </c>
      <c r="H25" s="73">
        <f>+PAM!$P26</f>
        <v>161.446</v>
      </c>
      <c r="I25" s="73">
        <f>+PAM!$S26</f>
        <v>157.70935416605653</v>
      </c>
      <c r="J25" s="186">
        <f>+[1]IPCse!$DF27</f>
        <v>157.66947286129337</v>
      </c>
      <c r="K25" s="73">
        <f>+NOA!$P26</f>
        <v>159.29</v>
      </c>
      <c r="L25" s="73">
        <f>+NOA!$S26</f>
        <v>156.92345378242561</v>
      </c>
      <c r="M25" s="186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6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6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6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8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8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8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8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8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8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8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3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6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6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6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6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6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6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6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8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8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8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8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8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8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8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3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6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6">
        <f>+[1]IPCse!$DE29</f>
        <v>170.10282447717506</v>
      </c>
      <c r="H27" s="73">
        <f>+PAM!$P28</f>
        <v>174.34</v>
      </c>
      <c r="I27" s="73">
        <f>+PAM!$S28</f>
        <v>170.56216185385856</v>
      </c>
      <c r="J27" s="186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6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6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6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6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8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8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8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8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8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8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8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3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6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6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6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6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6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6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6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8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8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8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8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8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8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8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3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6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6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6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6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6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6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6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8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8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8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8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8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8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8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3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6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6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6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6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6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6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6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8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8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8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8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8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8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8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3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6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6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6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6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6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6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6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8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8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8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8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8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8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8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3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6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6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6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6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6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6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6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8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8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8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8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8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8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8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3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6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6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6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6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6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6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6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8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8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8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8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8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8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8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3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6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6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6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6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6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6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6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8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8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8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8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8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8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8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3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6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6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6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6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6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6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6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8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8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8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8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8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8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8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3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6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6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6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6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6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6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6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8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8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8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8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8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8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8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3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6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6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6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6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6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6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6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8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8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8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8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8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8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8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3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6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6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6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6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6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6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6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8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8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8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8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8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8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8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3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6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6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6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6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6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6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6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8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8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8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8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8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8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8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3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6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6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6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6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6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6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6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8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8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8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8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8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8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8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3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6">
        <f>+[1]IPCse!$DK43</f>
        <v>277.87106751545815</v>
      </c>
      <c r="E41" s="73">
        <f>+GBA!$P42</f>
        <v>283.84230000000002</v>
      </c>
      <c r="F41" s="73">
        <f>+GBA!$S42</f>
        <v>277.82059148768172</v>
      </c>
      <c r="G41" s="186">
        <f>+[1]IPCse!$DE43</f>
        <v>278.18994599246327</v>
      </c>
      <c r="H41" s="73">
        <f>+PAM!$P42</f>
        <v>288.94310000000002</v>
      </c>
      <c r="I41" s="73">
        <f>+PAM!$S42</f>
        <v>277.98883410455414</v>
      </c>
      <c r="J41" s="186">
        <f>+[1]IPCse!$DF43</f>
        <v>277.24280466336069</v>
      </c>
      <c r="K41" s="73">
        <f>+NOA!$P42</f>
        <v>286.72430000000003</v>
      </c>
      <c r="L41" s="73">
        <f>+NOA!$S42</f>
        <v>277.18317803884287</v>
      </c>
      <c r="M41" s="186">
        <f>+[1]IPCse!$DG43</f>
        <v>276.52114112696859</v>
      </c>
      <c r="N41" s="73">
        <f>+NEA!$P42</f>
        <v>293.78960000000001</v>
      </c>
      <c r="O41" s="73">
        <f>+NEA!$S42</f>
        <v>282.33250318593787</v>
      </c>
      <c r="P41" s="186">
        <f>+[1]IPCse!$DH43</f>
        <v>279.79417771262382</v>
      </c>
      <c r="Q41" s="73">
        <f>+CUY!$P42</f>
        <v>297.34739999999999</v>
      </c>
      <c r="R41" s="73">
        <f>+CUY!$S42</f>
        <v>281.98808563949132</v>
      </c>
      <c r="S41" s="186">
        <f>+[1]IPCse!$DI43</f>
        <v>281.57130325956416</v>
      </c>
      <c r="T41" s="73">
        <f>+PAT!$P42</f>
        <v>288.79849999999999</v>
      </c>
      <c r="U41" s="73">
        <f>+PAT!$S42</f>
        <v>276.27423560114647</v>
      </c>
      <c r="V41" s="186">
        <f>+[1]IPCse!$DJ43</f>
        <v>275.39471100659949</v>
      </c>
      <c r="X41" s="169">
        <f t="shared" si="50"/>
        <v>2.440934291841157E-2</v>
      </c>
      <c r="Y41" s="169">
        <f t="shared" si="51"/>
        <v>3.4545551144651743E-2</v>
      </c>
      <c r="Z41" s="188">
        <f t="shared" si="52"/>
        <v>3.3772338148724934E-2</v>
      </c>
      <c r="AA41" s="169">
        <f t="shared" si="53"/>
        <v>2.0649428963785521E-2</v>
      </c>
      <c r="AB41" s="169">
        <f t="shared" si="54"/>
        <v>3.4095521625793879E-2</v>
      </c>
      <c r="AC41" s="188">
        <f t="shared" si="55"/>
        <v>3.5799573714933031E-2</v>
      </c>
      <c r="AD41" s="169">
        <f t="shared" si="56"/>
        <v>2.6042099446964562E-2</v>
      </c>
      <c r="AE41" s="169">
        <f t="shared" si="57"/>
        <v>3.5556613114958058E-2</v>
      </c>
      <c r="AF41" s="188">
        <f t="shared" si="58"/>
        <v>3.2198329160666228E-2</v>
      </c>
      <c r="AG41" s="169">
        <f t="shared" si="59"/>
        <v>2.5569461151309092E-2</v>
      </c>
      <c r="AH41" s="169">
        <f t="shared" si="60"/>
        <v>3.2762866980223571E-2</v>
      </c>
      <c r="AI41" s="188">
        <f t="shared" si="61"/>
        <v>2.9508150635659147E-2</v>
      </c>
      <c r="AJ41" s="169">
        <f t="shared" si="62"/>
        <v>3.468063758024087E-2</v>
      </c>
      <c r="AK41" s="169">
        <f t="shared" si="63"/>
        <v>4.1870168035309074E-2</v>
      </c>
      <c r="AL41" s="188">
        <f t="shared" si="64"/>
        <v>3.8500565395089836E-2</v>
      </c>
      <c r="AM41" s="169">
        <f t="shared" si="65"/>
        <v>3.073728084725369E-2</v>
      </c>
      <c r="AN41" s="169">
        <f t="shared" si="66"/>
        <v>3.3836936795939021E-2</v>
      </c>
      <c r="AO41" s="188">
        <f t="shared" si="67"/>
        <v>3.0136336075571091E-2</v>
      </c>
      <c r="AP41" s="169">
        <f t="shared" si="68"/>
        <v>2.9306152096455929E-2</v>
      </c>
      <c r="AQ41" s="169">
        <f t="shared" si="69"/>
        <v>3.1440274189445061E-2</v>
      </c>
      <c r="AR41" s="188">
        <f t="shared" si="70"/>
        <v>3.1654274950610128E-2</v>
      </c>
      <c r="AT41" s="24">
        <f t="shared" si="78"/>
        <v>3.4545551144651743E-2</v>
      </c>
      <c r="AU41" s="24">
        <f t="shared" si="79"/>
        <v>2.440934291841157E-2</v>
      </c>
      <c r="AV41" s="24">
        <f t="shared" si="71"/>
        <v>1.0136208226240173E-2</v>
      </c>
      <c r="AW41" s="24">
        <f t="shared" si="80"/>
        <v>3.5799573714933031E-2</v>
      </c>
      <c r="AX41" s="24">
        <f t="shared" si="81"/>
        <v>2.0649428963785521E-2</v>
      </c>
      <c r="AY41" s="24">
        <f t="shared" si="72"/>
        <v>1.515014475114751E-2</v>
      </c>
      <c r="AZ41" s="24">
        <f t="shared" si="82"/>
        <v>3.5556613114958058E-2</v>
      </c>
      <c r="BA41" s="24">
        <f t="shared" si="83"/>
        <v>2.6042099446964562E-2</v>
      </c>
      <c r="BB41" s="24">
        <f t="shared" si="73"/>
        <v>9.5145136679934961E-3</v>
      </c>
      <c r="BC41" s="24">
        <f t="shared" si="84"/>
        <v>3.2762866980223571E-2</v>
      </c>
      <c r="BD41" s="24">
        <f t="shared" si="85"/>
        <v>2.5569461151309092E-2</v>
      </c>
      <c r="BE41" s="24">
        <f t="shared" si="74"/>
        <v>7.1934058289144787E-3</v>
      </c>
      <c r="BF41" s="24">
        <f t="shared" si="86"/>
        <v>4.1870168035309074E-2</v>
      </c>
      <c r="BG41" s="24">
        <f t="shared" si="87"/>
        <v>3.468063758024087E-2</v>
      </c>
      <c r="BH41" s="24">
        <f t="shared" si="75"/>
        <v>7.1895304550682049E-3</v>
      </c>
      <c r="BI41" s="24">
        <f t="shared" si="88"/>
        <v>3.3836936795939021E-2</v>
      </c>
      <c r="BJ41" s="24">
        <f t="shared" si="89"/>
        <v>3.0136336075571091E-2</v>
      </c>
      <c r="BK41" s="24">
        <f t="shared" si="76"/>
        <v>3.7006007203679303E-3</v>
      </c>
      <c r="BL41" s="24">
        <f t="shared" si="90"/>
        <v>3.1654274950610128E-2</v>
      </c>
      <c r="BM41" s="24">
        <f t="shared" si="91"/>
        <v>2.9306152096455929E-2</v>
      </c>
      <c r="BN41" s="24">
        <f t="shared" si="77"/>
        <v>2.3481228541541999E-3</v>
      </c>
    </row>
    <row r="42" spans="1:66" x14ac:dyDescent="0.3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6">
        <f>+[1]IPCse!$DK44</f>
        <v>283.92793178268295</v>
      </c>
      <c r="E42" s="73">
        <f>+GBA!$P43</f>
        <v>289.8974</v>
      </c>
      <c r="F42" s="73">
        <f>+GBA!$S43</f>
        <v>284.20739723626036</v>
      </c>
      <c r="G42" s="186">
        <f>+[1]IPCse!$DE44</f>
        <v>283.4655547601925</v>
      </c>
      <c r="H42" s="73">
        <f>+PAM!$P43</f>
        <v>296.52159999999998</v>
      </c>
      <c r="I42" s="73">
        <f>+PAM!$S43</f>
        <v>285.46417118172502</v>
      </c>
      <c r="J42" s="186">
        <f>+[1]IPCse!$DF44</f>
        <v>284.13145848749156</v>
      </c>
      <c r="K42" s="73">
        <f>+NOA!$P43</f>
        <v>294.19220000000001</v>
      </c>
      <c r="L42" s="73">
        <f>+NOA!$S43</f>
        <v>285.12862178459869</v>
      </c>
      <c r="M42" s="186">
        <f>+[1]IPCse!$DG44</f>
        <v>283.25002610785799</v>
      </c>
      <c r="N42" s="73">
        <f>+NEA!$P43</f>
        <v>301.25209999999998</v>
      </c>
      <c r="O42" s="73">
        <f>+NEA!$S43</f>
        <v>289.52221728920625</v>
      </c>
      <c r="P42" s="186">
        <f>+[1]IPCse!$DH44</f>
        <v>286.49539464745675</v>
      </c>
      <c r="Q42" s="73">
        <f>+CUY!$P43</f>
        <v>305.13909999999998</v>
      </c>
      <c r="R42" s="73">
        <f>+CUY!$S43</f>
        <v>290.67918837696334</v>
      </c>
      <c r="S42" s="186">
        <f>+[1]IPCse!$DI44</f>
        <v>288.43225154274427</v>
      </c>
      <c r="T42" s="73">
        <f>+PAT!$P43</f>
        <v>295.18549999999999</v>
      </c>
      <c r="U42" s="73">
        <f>+PAT!$S43</f>
        <v>282.43289393573696</v>
      </c>
      <c r="V42" s="186">
        <f>+[1]IPCse!$DJ44</f>
        <v>280.30608511370895</v>
      </c>
      <c r="X42" s="169">
        <f t="shared" si="50"/>
        <v>2.3817624687057171E-2</v>
      </c>
      <c r="Y42" s="169">
        <f t="shared" si="51"/>
        <v>2.4987366612627016E-2</v>
      </c>
      <c r="Z42" s="188">
        <f t="shared" si="52"/>
        <v>2.1797390859657817E-2</v>
      </c>
      <c r="AA42" s="169">
        <f t="shared" si="53"/>
        <v>2.13326202613211E-2</v>
      </c>
      <c r="AB42" s="169">
        <f t="shared" si="54"/>
        <v>2.2988957421688605E-2</v>
      </c>
      <c r="AC42" s="188">
        <f t="shared" si="55"/>
        <v>1.8964052596897929E-2</v>
      </c>
      <c r="AD42" s="169">
        <f t="shared" si="56"/>
        <v>2.6228347380504946E-2</v>
      </c>
      <c r="AE42" s="169">
        <f t="shared" si="57"/>
        <v>2.6890781787153761E-2</v>
      </c>
      <c r="AF42" s="188">
        <f t="shared" si="58"/>
        <v>2.4847006696874674E-2</v>
      </c>
      <c r="AG42" s="169">
        <f t="shared" si="59"/>
        <v>2.6045577580972257E-2</v>
      </c>
      <c r="AH42" s="169">
        <f t="shared" si="60"/>
        <v>2.866495651710288E-2</v>
      </c>
      <c r="AI42" s="188">
        <f t="shared" si="61"/>
        <v>2.433407063729609E-2</v>
      </c>
      <c r="AJ42" s="169">
        <f t="shared" si="62"/>
        <v>2.5400831070943264E-2</v>
      </c>
      <c r="AK42" s="169">
        <f t="shared" si="63"/>
        <v>2.5465414084943072E-2</v>
      </c>
      <c r="AL42" s="188">
        <f t="shared" si="64"/>
        <v>2.3950523165338078E-2</v>
      </c>
      <c r="AM42" s="169">
        <f t="shared" si="65"/>
        <v>2.6204029360942682E-2</v>
      </c>
      <c r="AN42" s="169">
        <f t="shared" si="66"/>
        <v>3.0820815417652803E-2</v>
      </c>
      <c r="AO42" s="188">
        <f t="shared" si="67"/>
        <v>2.4366646045798968E-2</v>
      </c>
      <c r="AP42" s="169">
        <f t="shared" si="68"/>
        <v>2.2115765836733914E-2</v>
      </c>
      <c r="AQ42" s="169">
        <f t="shared" si="69"/>
        <v>2.2291830149090197E-2</v>
      </c>
      <c r="AR42" s="188">
        <f t="shared" si="70"/>
        <v>1.7833944919122935E-2</v>
      </c>
      <c r="AT42" s="24">
        <f t="shared" si="78"/>
        <v>2.4987366612627016E-2</v>
      </c>
      <c r="AU42" s="24">
        <f t="shared" si="79"/>
        <v>2.1797390859657817E-2</v>
      </c>
      <c r="AV42" s="24">
        <f t="shared" si="71"/>
        <v>3.1899757529691986E-3</v>
      </c>
      <c r="AW42" s="24">
        <f t="shared" si="80"/>
        <v>2.2988957421688605E-2</v>
      </c>
      <c r="AX42" s="24">
        <f t="shared" si="81"/>
        <v>1.8964052596897929E-2</v>
      </c>
      <c r="AY42" s="24">
        <f t="shared" si="72"/>
        <v>4.024904824790676E-3</v>
      </c>
      <c r="AZ42" s="24">
        <f t="shared" si="82"/>
        <v>2.6890781787153761E-2</v>
      </c>
      <c r="BA42" s="24">
        <f t="shared" si="83"/>
        <v>2.4847006696874674E-2</v>
      </c>
      <c r="BB42" s="24">
        <f t="shared" si="73"/>
        <v>2.0437750902790874E-3</v>
      </c>
      <c r="BC42" s="24">
        <f t="shared" si="84"/>
        <v>2.866495651710288E-2</v>
      </c>
      <c r="BD42" s="24">
        <f t="shared" si="85"/>
        <v>2.433407063729609E-2</v>
      </c>
      <c r="BE42" s="24">
        <f t="shared" si="74"/>
        <v>4.3308858798067895E-3</v>
      </c>
      <c r="BF42" s="24">
        <f t="shared" si="86"/>
        <v>2.5465414084943072E-2</v>
      </c>
      <c r="BG42" s="24">
        <f t="shared" si="87"/>
        <v>2.3950523165338078E-2</v>
      </c>
      <c r="BH42" s="24">
        <f t="shared" si="75"/>
        <v>1.5148909196049942E-3</v>
      </c>
      <c r="BI42" s="24">
        <f t="shared" si="88"/>
        <v>3.0820815417652803E-2</v>
      </c>
      <c r="BJ42" s="24">
        <f t="shared" si="89"/>
        <v>2.4366646045798968E-2</v>
      </c>
      <c r="BK42" s="24">
        <f t="shared" si="76"/>
        <v>6.4541693718538351E-3</v>
      </c>
      <c r="BL42" s="24">
        <f t="shared" si="90"/>
        <v>2.2291830149090197E-2</v>
      </c>
      <c r="BM42" s="24">
        <f t="shared" si="91"/>
        <v>1.7833944919122935E-2</v>
      </c>
      <c r="BN42" s="24">
        <f t="shared" si="77"/>
        <v>4.4578852299672622E-3</v>
      </c>
    </row>
    <row r="43" spans="1:66" x14ac:dyDescent="0.3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6">
        <f>+[1]IPCse!$DK45</f>
        <v>290.6553646901769</v>
      </c>
      <c r="E43" s="73">
        <f>+GBA!$P44</f>
        <v>299.34629999999999</v>
      </c>
      <c r="F43" s="73">
        <f>+GBA!$S44</f>
        <v>293.48888204358815</v>
      </c>
      <c r="G43" s="186">
        <f>+[1]IPCse!$DE45</f>
        <v>289.50422928214647</v>
      </c>
      <c r="H43" s="73">
        <f>+PAM!$P44</f>
        <v>305.31619999999998</v>
      </c>
      <c r="I43" s="73">
        <f>+PAM!$S44</f>
        <v>294.90720859569495</v>
      </c>
      <c r="J43" s="186">
        <f>+[1]IPCse!$DF45</f>
        <v>290.9143171008206</v>
      </c>
      <c r="K43" s="73">
        <f>+NOA!$P44</f>
        <v>304.63830000000002</v>
      </c>
      <c r="L43" s="73">
        <f>+NOA!$S44</f>
        <v>296.81577338041558</v>
      </c>
      <c r="M43" s="186">
        <f>+[1]IPCse!$DG45</f>
        <v>293.15300213644753</v>
      </c>
      <c r="N43" s="73">
        <f>+NEA!$P44</f>
        <v>309.59219999999999</v>
      </c>
      <c r="O43" s="73">
        <f>+NEA!$S44</f>
        <v>298.86187500686628</v>
      </c>
      <c r="P43" s="186">
        <f>+[1]IPCse!$DH45</f>
        <v>294.85003499636247</v>
      </c>
      <c r="Q43" s="73">
        <f>+CUY!$P44</f>
        <v>313.92570000000001</v>
      </c>
      <c r="R43" s="73">
        <f>+CUY!$S44</f>
        <v>300.63896890052354</v>
      </c>
      <c r="S43" s="186">
        <f>+[1]IPCse!$DI45</f>
        <v>295.82911644036761</v>
      </c>
      <c r="T43" s="73">
        <f>+PAT!$P44</f>
        <v>303.8528</v>
      </c>
      <c r="U43" s="73">
        <f>+PAT!$S44</f>
        <v>289.67887117212251</v>
      </c>
      <c r="V43" s="186">
        <f>+[1]IPCse!$DJ45</f>
        <v>286.20588831809505</v>
      </c>
      <c r="X43" s="169">
        <f t="shared" si="50"/>
        <v>3.120592995324345E-2</v>
      </c>
      <c r="Y43" s="169">
        <f t="shared" si="51"/>
        <v>3.3234241405470044E-2</v>
      </c>
      <c r="Z43" s="188">
        <f t="shared" si="52"/>
        <v>2.3694156701155711E-2</v>
      </c>
      <c r="AA43" s="169">
        <f t="shared" si="53"/>
        <v>3.2593945306166772E-2</v>
      </c>
      <c r="AB43" s="169">
        <f t="shared" si="54"/>
        <v>3.2657435723293826E-2</v>
      </c>
      <c r="AC43" s="188">
        <f t="shared" si="55"/>
        <v>2.1303027547959319E-2</v>
      </c>
      <c r="AD43" s="169">
        <f t="shared" si="56"/>
        <v>2.9659222127494278E-2</v>
      </c>
      <c r="AE43" s="169">
        <f t="shared" si="57"/>
        <v>3.3079588849553199E-2</v>
      </c>
      <c r="AF43" s="188">
        <f t="shared" si="58"/>
        <v>2.3872254939442561E-2</v>
      </c>
      <c r="AG43" s="169">
        <f t="shared" si="59"/>
        <v>3.550773949819197E-2</v>
      </c>
      <c r="AH43" s="169">
        <f t="shared" si="60"/>
        <v>4.098905091557592E-2</v>
      </c>
      <c r="AI43" s="188">
        <f t="shared" si="61"/>
        <v>3.4961959808676557E-2</v>
      </c>
      <c r="AJ43" s="169">
        <f t="shared" si="62"/>
        <v>2.768478626373061E-2</v>
      </c>
      <c r="AK43" s="169">
        <f t="shared" si="63"/>
        <v>3.2258863603308763E-2</v>
      </c>
      <c r="AL43" s="188">
        <f t="shared" si="64"/>
        <v>2.9161517095890543E-2</v>
      </c>
      <c r="AM43" s="169">
        <f t="shared" si="65"/>
        <v>2.8795392003188036E-2</v>
      </c>
      <c r="AN43" s="169">
        <f t="shared" si="66"/>
        <v>3.4263823905562818E-2</v>
      </c>
      <c r="AO43" s="188">
        <f t="shared" si="67"/>
        <v>2.5645068670578919E-2</v>
      </c>
      <c r="AP43" s="169">
        <f t="shared" si="68"/>
        <v>2.936221460742483E-2</v>
      </c>
      <c r="AQ43" s="169">
        <f t="shared" si="69"/>
        <v>2.5655571259466159E-2</v>
      </c>
      <c r="AR43" s="188">
        <f t="shared" si="70"/>
        <v>2.1047717183852122E-2</v>
      </c>
      <c r="AT43" s="24">
        <f t="shared" si="78"/>
        <v>3.3234241405470044E-2</v>
      </c>
      <c r="AU43" s="24">
        <f t="shared" si="79"/>
        <v>2.3694156701155711E-2</v>
      </c>
      <c r="AV43" s="24">
        <f t="shared" si="71"/>
        <v>9.5400847043143333E-3</v>
      </c>
      <c r="AW43" s="24">
        <f t="shared" si="80"/>
        <v>3.2657435723293826E-2</v>
      </c>
      <c r="AX43" s="24">
        <f t="shared" si="81"/>
        <v>2.1303027547959319E-2</v>
      </c>
      <c r="AY43" s="24">
        <f t="shared" si="72"/>
        <v>1.1354408175334507E-2</v>
      </c>
      <c r="AZ43" s="24">
        <f t="shared" si="82"/>
        <v>3.3079588849553199E-2</v>
      </c>
      <c r="BA43" s="24">
        <f t="shared" si="83"/>
        <v>2.3872254939442561E-2</v>
      </c>
      <c r="BB43" s="24">
        <f t="shared" si="73"/>
        <v>9.2073339101106377E-3</v>
      </c>
      <c r="BC43" s="24">
        <f t="shared" si="84"/>
        <v>4.098905091557592E-2</v>
      </c>
      <c r="BD43" s="24">
        <f t="shared" si="85"/>
        <v>3.4961959808676557E-2</v>
      </c>
      <c r="BE43" s="24">
        <f t="shared" si="74"/>
        <v>6.0270911068993627E-3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2.5645068670578919E-2</v>
      </c>
      <c r="BK43" s="24">
        <f t="shared" si="76"/>
        <v>8.6187552349838992E-3</v>
      </c>
      <c r="BL43" s="24">
        <f t="shared" si="90"/>
        <v>2.936221460742483E-2</v>
      </c>
      <c r="BM43" s="24">
        <f t="shared" si="91"/>
        <v>2.1047717183852122E-2</v>
      </c>
      <c r="BN43" s="24">
        <f t="shared" si="77"/>
        <v>8.3144974235727087E-3</v>
      </c>
    </row>
    <row r="44" spans="1:66" x14ac:dyDescent="0.3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6">
        <f>+[1]IPCse!$DK46</f>
        <v>296.90378451296965</v>
      </c>
      <c r="E44" s="73">
        <f>+GBA!$P45</f>
        <v>304.233</v>
      </c>
      <c r="F44" s="73">
        <f>+GBA!$S45</f>
        <v>299.47124426721427</v>
      </c>
      <c r="G44" s="186">
        <f>+[1]IPCse!$DE46</f>
        <v>295.1774515279061</v>
      </c>
      <c r="H44" s="73">
        <f>+PAM!$P45</f>
        <v>310.60840000000002</v>
      </c>
      <c r="I44" s="73">
        <f>+PAM!$S45</f>
        <v>301.71746567579447</v>
      </c>
      <c r="J44" s="186">
        <f>+[1]IPCse!$DF46</f>
        <v>297.38488932155167</v>
      </c>
      <c r="K44" s="73">
        <f>+NOA!$P45</f>
        <v>313.20580000000001</v>
      </c>
      <c r="L44" s="73">
        <f>+NOA!$S45</f>
        <v>306.91110870569059</v>
      </c>
      <c r="M44" s="186">
        <f>+[1]IPCse!$DG46</f>
        <v>302.32461426960742</v>
      </c>
      <c r="N44" s="73">
        <f>+NEA!$P45</f>
        <v>316.31799999999998</v>
      </c>
      <c r="O44" s="73">
        <f>+NEA!$S45</f>
        <v>307.37836996704198</v>
      </c>
      <c r="P44" s="186">
        <f>+[1]IPCse!$DH46</f>
        <v>303.54558564108282</v>
      </c>
      <c r="Q44" s="73">
        <f>+CUY!$P45</f>
        <v>318.30309999999997</v>
      </c>
      <c r="R44" s="73">
        <f>+CUY!$S45</f>
        <v>307.41785304412861</v>
      </c>
      <c r="S44" s="186">
        <f>+[1]IPCse!$DI46</f>
        <v>302.6174508843273</v>
      </c>
      <c r="T44" s="73">
        <f>+PAT!$P45</f>
        <v>305.79739999999998</v>
      </c>
      <c r="U44" s="73">
        <f>+PAT!$S45</f>
        <v>291.67846340322825</v>
      </c>
      <c r="V44" s="186">
        <f>+[1]IPCse!$DJ46</f>
        <v>288.9868692876467</v>
      </c>
      <c r="X44" s="169">
        <f t="shared" si="50"/>
        <v>1.7157568530824063E-2</v>
      </c>
      <c r="Y44" s="169">
        <f t="shared" si="51"/>
        <v>2.2137947256879675E-2</v>
      </c>
      <c r="Z44" s="188">
        <f t="shared" si="52"/>
        <v>2.1497693082160207E-2</v>
      </c>
      <c r="AA44" s="169">
        <f t="shared" si="53"/>
        <v>1.632457124073361E-2</v>
      </c>
      <c r="AB44" s="169">
        <f t="shared" si="54"/>
        <v>2.0383607658220004E-2</v>
      </c>
      <c r="AC44" s="188">
        <f t="shared" si="55"/>
        <v>1.9596336329272157E-2</v>
      </c>
      <c r="AD44" s="169">
        <f t="shared" si="56"/>
        <v>1.7333505395390247E-2</v>
      </c>
      <c r="AE44" s="169">
        <f t="shared" si="57"/>
        <v>2.3092881020199352E-2</v>
      </c>
      <c r="AF44" s="188">
        <f t="shared" si="58"/>
        <v>2.2242192427018193E-2</v>
      </c>
      <c r="AG44" s="169">
        <f t="shared" si="59"/>
        <v>2.8123515657748843E-2</v>
      </c>
      <c r="AH44" s="169">
        <f t="shared" si="60"/>
        <v>3.401212546860255E-2</v>
      </c>
      <c r="AI44" s="188">
        <f t="shared" si="61"/>
        <v>3.1286093153809702E-2</v>
      </c>
      <c r="AJ44" s="169">
        <f t="shared" si="62"/>
        <v>2.1724707534621412E-2</v>
      </c>
      <c r="AK44" s="169">
        <f t="shared" si="63"/>
        <v>2.8496424845022572E-2</v>
      </c>
      <c r="AL44" s="188">
        <f t="shared" si="64"/>
        <v>2.9491435009758815E-2</v>
      </c>
      <c r="AM44" s="169">
        <f t="shared" si="65"/>
        <v>1.3944063834212983E-2</v>
      </c>
      <c r="AN44" s="169">
        <f t="shared" si="66"/>
        <v>2.2548255032926567E-2</v>
      </c>
      <c r="AO44" s="188">
        <f t="shared" si="67"/>
        <v>2.2946809717859784E-2</v>
      </c>
      <c r="AP44" s="169">
        <f t="shared" si="68"/>
        <v>6.3998093813846246E-3</v>
      </c>
      <c r="AQ44" s="169">
        <f t="shared" si="69"/>
        <v>6.9027893647017891E-3</v>
      </c>
      <c r="AR44" s="188">
        <f t="shared" si="70"/>
        <v>9.7167147255223796E-3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2.0383607658220004E-2</v>
      </c>
      <c r="AX44" s="24">
        <f t="shared" si="81"/>
        <v>1.632457124073361E-2</v>
      </c>
      <c r="AY44" s="24">
        <f t="shared" si="72"/>
        <v>4.0590364174863947E-3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2.9491435009758815E-2</v>
      </c>
      <c r="BG44" s="24">
        <f t="shared" si="87"/>
        <v>2.1724707534621412E-2</v>
      </c>
      <c r="BH44" s="24">
        <f t="shared" si="75"/>
        <v>7.7667274751374027E-3</v>
      </c>
      <c r="BI44" s="24">
        <f t="shared" si="88"/>
        <v>2.2946809717859784E-2</v>
      </c>
      <c r="BJ44" s="24">
        <f t="shared" si="89"/>
        <v>1.3944063834212983E-2</v>
      </c>
      <c r="BK44" s="24">
        <f t="shared" si="76"/>
        <v>9.0027458836468011E-3</v>
      </c>
      <c r="BL44" s="24">
        <f t="shared" si="90"/>
        <v>9.7167147255223796E-3</v>
      </c>
      <c r="BM44" s="24">
        <f t="shared" si="91"/>
        <v>6.3998093813846246E-3</v>
      </c>
      <c r="BN44" s="24">
        <f t="shared" si="77"/>
        <v>3.316905344137755E-3</v>
      </c>
    </row>
    <row r="45" spans="1:66" x14ac:dyDescent="0.3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6">
        <f>+[1]IPCse!$DK47</f>
        <v>304.96038936556027</v>
      </c>
      <c r="E45" s="73">
        <f>+GBA!$P46</f>
        <v>308.40230000000003</v>
      </c>
      <c r="F45" s="73">
        <f>+GBA!$S46</f>
        <v>306.39123447567914</v>
      </c>
      <c r="G45" s="186">
        <f>+[1]IPCse!$DE47</f>
        <v>303.83138116312045</v>
      </c>
      <c r="H45" s="73">
        <f>+PAM!$P46</f>
        <v>316.29259999999999</v>
      </c>
      <c r="I45" s="73">
        <f>+PAM!$S46</f>
        <v>307.36477771269591</v>
      </c>
      <c r="J45" s="186">
        <f>+[1]IPCse!$DF47</f>
        <v>304.82844599507655</v>
      </c>
      <c r="K45" s="73">
        <f>+NOA!$P46</f>
        <v>318.99419999999998</v>
      </c>
      <c r="L45" s="73">
        <f>+NOA!$S46</f>
        <v>313.22749895423055</v>
      </c>
      <c r="M45" s="186">
        <f>+[1]IPCse!$DG47</f>
        <v>310.36993092393976</v>
      </c>
      <c r="N45" s="73">
        <f>+NEA!$P46</f>
        <v>322.51409999999998</v>
      </c>
      <c r="O45" s="73">
        <f>+NEA!$S46</f>
        <v>312.91908979675907</v>
      </c>
      <c r="P45" s="186">
        <f>+[1]IPCse!$DH47</f>
        <v>311.20416816764458</v>
      </c>
      <c r="Q45" s="73">
        <f>+CUY!$P46</f>
        <v>322.6404</v>
      </c>
      <c r="R45" s="73">
        <f>+CUY!$S46</f>
        <v>312.17725624532534</v>
      </c>
      <c r="S45" s="186">
        <f>+[1]IPCse!$DI47</f>
        <v>309.87212690379386</v>
      </c>
      <c r="T45" s="73">
        <f>+PAT!$P46</f>
        <v>311.166</v>
      </c>
      <c r="U45" s="73">
        <f>+PAT!$S46</f>
        <v>298.21778622718358</v>
      </c>
      <c r="V45" s="186">
        <f>+[1]IPCse!$DJ47</f>
        <v>297.11007240116726</v>
      </c>
      <c r="X45" s="169">
        <f t="shared" si="50"/>
        <v>1.6056784083697373E-2</v>
      </c>
      <c r="Y45" s="169">
        <f t="shared" si="51"/>
        <v>2.1000529761293407E-2</v>
      </c>
      <c r="Z45" s="188">
        <f t="shared" si="52"/>
        <v>2.7135406393712369E-2</v>
      </c>
      <c r="AA45" s="169">
        <f t="shared" si="53"/>
        <v>1.3704299007668563E-2</v>
      </c>
      <c r="AB45" s="169">
        <f t="shared" si="54"/>
        <v>2.3107361193885678E-2</v>
      </c>
      <c r="AC45" s="188">
        <f t="shared" si="55"/>
        <v>2.9317719190336655E-2</v>
      </c>
      <c r="AD45" s="169">
        <f t="shared" si="56"/>
        <v>1.830021338766108E-2</v>
      </c>
      <c r="AE45" s="169">
        <f t="shared" si="57"/>
        <v>1.8717219516120709E-2</v>
      </c>
      <c r="AF45" s="188">
        <f t="shared" si="58"/>
        <v>2.5030043357301857E-2</v>
      </c>
      <c r="AG45" s="169">
        <f t="shared" si="59"/>
        <v>1.8481139238162081E-2</v>
      </c>
      <c r="AH45" s="169">
        <f t="shared" si="60"/>
        <v>2.0580520122511992E-2</v>
      </c>
      <c r="AI45" s="188">
        <f t="shared" si="61"/>
        <v>2.6611517139513152E-2</v>
      </c>
      <c r="AJ45" s="169">
        <f t="shared" si="62"/>
        <v>1.9588199217243307E-2</v>
      </c>
      <c r="AK45" s="169">
        <f t="shared" si="63"/>
        <v>1.8025731056844352E-2</v>
      </c>
      <c r="AL45" s="188">
        <f t="shared" si="64"/>
        <v>2.5230419709075802E-2</v>
      </c>
      <c r="AM45" s="169">
        <f t="shared" si="65"/>
        <v>1.3626320321731278E-2</v>
      </c>
      <c r="AN45" s="169">
        <f t="shared" si="66"/>
        <v>1.5481869885134891E-2</v>
      </c>
      <c r="AO45" s="188">
        <f t="shared" si="67"/>
        <v>2.3973092094545345E-2</v>
      </c>
      <c r="AP45" s="169">
        <f t="shared" si="68"/>
        <v>1.7556068168009364E-2</v>
      </c>
      <c r="AQ45" s="169">
        <f t="shared" si="69"/>
        <v>2.2419628613152387E-2</v>
      </c>
      <c r="AR45" s="188">
        <f t="shared" si="70"/>
        <v>2.8109246394288689E-2</v>
      </c>
      <c r="AT45" s="24">
        <f t="shared" si="78"/>
        <v>2.7135406393712369E-2</v>
      </c>
      <c r="AU45" s="24">
        <f t="shared" si="79"/>
        <v>1.6056784083697373E-2</v>
      </c>
      <c r="AV45" s="24">
        <f t="shared" si="71"/>
        <v>1.1078622310014996E-2</v>
      </c>
      <c r="AW45" s="24">
        <f t="shared" si="80"/>
        <v>2.9317719190336655E-2</v>
      </c>
      <c r="AX45" s="24">
        <f t="shared" si="81"/>
        <v>1.3704299007668563E-2</v>
      </c>
      <c r="AY45" s="24">
        <f t="shared" si="72"/>
        <v>1.5613420182668092E-2</v>
      </c>
      <c r="AZ45" s="24">
        <f t="shared" si="82"/>
        <v>2.5030043357301857E-2</v>
      </c>
      <c r="BA45" s="24">
        <f t="shared" si="83"/>
        <v>1.830021338766108E-2</v>
      </c>
      <c r="BB45" s="24">
        <f t="shared" si="73"/>
        <v>6.7298299696407771E-3</v>
      </c>
      <c r="BC45" s="24">
        <f t="shared" si="84"/>
        <v>2.6611517139513152E-2</v>
      </c>
      <c r="BD45" s="24">
        <f t="shared" si="85"/>
        <v>1.8481139238162081E-2</v>
      </c>
      <c r="BE45" s="24">
        <f t="shared" si="74"/>
        <v>8.1303779013510713E-3</v>
      </c>
      <c r="BF45" s="24">
        <f t="shared" si="86"/>
        <v>2.5230419709075802E-2</v>
      </c>
      <c r="BG45" s="24">
        <f t="shared" si="87"/>
        <v>1.8025731056844352E-2</v>
      </c>
      <c r="BH45" s="24">
        <f t="shared" si="75"/>
        <v>7.2046886522314502E-3</v>
      </c>
      <c r="BI45" s="24">
        <f t="shared" si="88"/>
        <v>2.3973092094545345E-2</v>
      </c>
      <c r="BJ45" s="24">
        <f t="shared" si="89"/>
        <v>1.3626320321731278E-2</v>
      </c>
      <c r="BK45" s="24">
        <f t="shared" si="76"/>
        <v>1.0346771772814067E-2</v>
      </c>
      <c r="BL45" s="24">
        <f t="shared" si="90"/>
        <v>2.8109246394288689E-2</v>
      </c>
      <c r="BM45" s="24">
        <f t="shared" si="91"/>
        <v>1.7556068168009364E-2</v>
      </c>
      <c r="BN45" s="24">
        <f t="shared" si="77"/>
        <v>1.0553178226279325E-2</v>
      </c>
    </row>
    <row r="46" spans="1:66" x14ac:dyDescent="0.3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6">
        <f>+[1]IPCse!$DK48</f>
        <v>315.82033224511162</v>
      </c>
      <c r="E46" s="73">
        <f>+GBA!$P47</f>
        <v>315.5625</v>
      </c>
      <c r="F46" s="73">
        <f>+GBA!$S47</f>
        <v>314.40924478837655</v>
      </c>
      <c r="G46" s="186">
        <f>+[1]IPCse!$DE48</f>
        <v>314.65665145866274</v>
      </c>
      <c r="H46" s="73">
        <f>+PAM!$P47</f>
        <v>324.24759999999998</v>
      </c>
      <c r="I46" s="73">
        <f>+PAM!$S47</f>
        <v>315.98219253184953</v>
      </c>
      <c r="J46" s="186">
        <f>+[1]IPCse!$DF48</f>
        <v>315.87075121089947</v>
      </c>
      <c r="K46" s="73">
        <f>+NOA!$P47</f>
        <v>325.20269999999999</v>
      </c>
      <c r="L46" s="73">
        <f>+NOA!$S47</f>
        <v>321.22273973923677</v>
      </c>
      <c r="M46" s="186">
        <f>+[1]IPCse!$DG48</f>
        <v>320.83464003096969</v>
      </c>
      <c r="N46" s="73">
        <f>+NEA!$P47</f>
        <v>330.39420000000001</v>
      </c>
      <c r="O46" s="73">
        <f>+NEA!$S47</f>
        <v>321.74188569074431</v>
      </c>
      <c r="P46" s="186">
        <f>+[1]IPCse!$DH48</f>
        <v>323.38163189534686</v>
      </c>
      <c r="Q46" s="73">
        <f>+CUY!$P47</f>
        <v>329.06729999999999</v>
      </c>
      <c r="R46" s="73">
        <f>+CUY!$S47</f>
        <v>321.32381639491393</v>
      </c>
      <c r="S46" s="186">
        <f>+[1]IPCse!$DI48</f>
        <v>321.59284274875267</v>
      </c>
      <c r="T46" s="73">
        <f>+PAT!$P47</f>
        <v>315.97910000000002</v>
      </c>
      <c r="U46" s="73">
        <f>+PAT!$S47</f>
        <v>304.41056545481973</v>
      </c>
      <c r="V46" s="186">
        <f>+[1]IPCse!$DJ48</f>
        <v>305.26372237470957</v>
      </c>
      <c r="X46" s="169">
        <f t="shared" si="50"/>
        <v>2.3151447643699141E-2</v>
      </c>
      <c r="Y46" s="169">
        <f t="shared" si="51"/>
        <v>2.659640176810929E-2</v>
      </c>
      <c r="Z46" s="188">
        <f t="shared" si="52"/>
        <v>3.561099493001163E-2</v>
      </c>
      <c r="AA46" s="169">
        <f t="shared" si="53"/>
        <v>2.321707717484589E-2</v>
      </c>
      <c r="AB46" s="169">
        <f t="shared" si="54"/>
        <v>2.6169189619339006E-2</v>
      </c>
      <c r="AC46" s="188">
        <f t="shared" si="55"/>
        <v>3.5629204113483137E-2</v>
      </c>
      <c r="AD46" s="169">
        <f t="shared" si="56"/>
        <v>2.5150762300477414E-2</v>
      </c>
      <c r="AE46" s="169">
        <f t="shared" si="57"/>
        <v>2.8036442182092225E-2</v>
      </c>
      <c r="AF46" s="188">
        <f t="shared" si="58"/>
        <v>3.6224654755485863E-2</v>
      </c>
      <c r="AG46" s="169">
        <f t="shared" si="59"/>
        <v>1.9462736313074158E-2</v>
      </c>
      <c r="AH46" s="169">
        <f t="shared" si="60"/>
        <v>2.5525347588253977E-2</v>
      </c>
      <c r="AI46" s="188">
        <f t="shared" si="61"/>
        <v>3.3716890923929155E-2</v>
      </c>
      <c r="AJ46" s="169">
        <f t="shared" si="62"/>
        <v>2.4433350355844929E-2</v>
      </c>
      <c r="AK46" s="169">
        <f t="shared" si="63"/>
        <v>2.8195134722255766E-2</v>
      </c>
      <c r="AL46" s="188">
        <f t="shared" si="64"/>
        <v>3.9130143402007045E-2</v>
      </c>
      <c r="AM46" s="169">
        <f t="shared" si="65"/>
        <v>1.9919700074758184E-2</v>
      </c>
      <c r="AN46" s="169">
        <f t="shared" si="66"/>
        <v>2.9299252160768452E-2</v>
      </c>
      <c r="AO46" s="188">
        <f t="shared" si="67"/>
        <v>3.7824363107682002E-2</v>
      </c>
      <c r="AP46" s="169">
        <f t="shared" si="68"/>
        <v>1.5467949583180651E-2</v>
      </c>
      <c r="AQ46" s="169">
        <f t="shared" si="69"/>
        <v>2.0765962037282648E-2</v>
      </c>
      <c r="AR46" s="188">
        <f t="shared" si="70"/>
        <v>2.7443196077624021E-2</v>
      </c>
      <c r="AT46" s="24">
        <f t="shared" si="78"/>
        <v>3.561099493001163E-2</v>
      </c>
      <c r="AU46" s="24">
        <f t="shared" si="79"/>
        <v>2.3151447643699141E-2</v>
      </c>
      <c r="AV46" s="24">
        <f t="shared" si="71"/>
        <v>1.2459547286312489E-2</v>
      </c>
      <c r="AW46" s="24">
        <f t="shared" si="80"/>
        <v>3.5629204113483137E-2</v>
      </c>
      <c r="AX46" s="24">
        <f t="shared" si="81"/>
        <v>2.321707717484589E-2</v>
      </c>
      <c r="AY46" s="24">
        <f t="shared" si="72"/>
        <v>1.2412126938637247E-2</v>
      </c>
      <c r="AZ46" s="24">
        <f t="shared" si="82"/>
        <v>3.6224654755485863E-2</v>
      </c>
      <c r="BA46" s="24">
        <f t="shared" si="83"/>
        <v>2.5150762300477414E-2</v>
      </c>
      <c r="BB46" s="24">
        <f t="shared" si="73"/>
        <v>1.1073892455008449E-2</v>
      </c>
      <c r="BC46" s="24">
        <f t="shared" si="84"/>
        <v>3.3716890923929155E-2</v>
      </c>
      <c r="BD46" s="24">
        <f t="shared" si="85"/>
        <v>1.9462736313074158E-2</v>
      </c>
      <c r="BE46" s="24">
        <f t="shared" si="74"/>
        <v>1.4254154610854997E-2</v>
      </c>
      <c r="BF46" s="24">
        <f t="shared" si="86"/>
        <v>3.9130143402007045E-2</v>
      </c>
      <c r="BG46" s="24">
        <f t="shared" si="87"/>
        <v>2.4433350355844929E-2</v>
      </c>
      <c r="BH46" s="24">
        <f t="shared" si="75"/>
        <v>1.4696793046162115E-2</v>
      </c>
      <c r="BI46" s="24">
        <f t="shared" si="88"/>
        <v>3.7824363107682002E-2</v>
      </c>
      <c r="BJ46" s="24">
        <f t="shared" si="89"/>
        <v>1.9919700074758184E-2</v>
      </c>
      <c r="BK46" s="24">
        <f t="shared" si="76"/>
        <v>1.7904663032923818E-2</v>
      </c>
      <c r="BL46" s="24">
        <f t="shared" si="90"/>
        <v>2.7443196077624021E-2</v>
      </c>
      <c r="BM46" s="24">
        <f t="shared" si="91"/>
        <v>1.5467949583180651E-2</v>
      </c>
      <c r="BN46" s="24">
        <f t="shared" si="77"/>
        <v>1.197524649444337E-2</v>
      </c>
    </row>
    <row r="47" spans="1:66" x14ac:dyDescent="0.3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6">
        <f>+[1]IPCse!$DK49</f>
        <v>325.92007769406365</v>
      </c>
      <c r="E47" s="73">
        <f>+GBA!$P48</f>
        <v>322.75659999999999</v>
      </c>
      <c r="F47" s="73">
        <f>+GBA!$S48</f>
        <v>320.3857205938092</v>
      </c>
      <c r="G47" s="186">
        <f>+[1]IPCse!$DE49</f>
        <v>323.62506840160654</v>
      </c>
      <c r="H47" s="73">
        <f>+PAM!$P48</f>
        <v>333.214</v>
      </c>
      <c r="I47" s="73">
        <f>+PAM!$S48</f>
        <v>323.46210503734079</v>
      </c>
      <c r="J47" s="186">
        <f>+[1]IPCse!$DF49</f>
        <v>326.82457648751659</v>
      </c>
      <c r="K47" s="73">
        <f>+NOA!$P48</f>
        <v>333.40960000000001</v>
      </c>
      <c r="L47" s="73">
        <f>+NOA!$S48</f>
        <v>327.61405951378515</v>
      </c>
      <c r="M47" s="186">
        <f>+[1]IPCse!$DG49</f>
        <v>331.56464973395572</v>
      </c>
      <c r="N47" s="73">
        <f>+NEA!$P48</f>
        <v>339.25810000000001</v>
      </c>
      <c r="O47" s="73">
        <f>+NEA!$S48</f>
        <v>329.45713139247459</v>
      </c>
      <c r="P47" s="186">
        <f>+[1]IPCse!$DH49</f>
        <v>334.39291923919899</v>
      </c>
      <c r="Q47" s="73">
        <f>+CUY!$P48</f>
        <v>337.3673</v>
      </c>
      <c r="R47" s="73">
        <f>+CUY!$S48</f>
        <v>328.77867308900517</v>
      </c>
      <c r="S47" s="186">
        <f>+[1]IPCse!$DI49</f>
        <v>331.99696899999481</v>
      </c>
      <c r="T47" s="73">
        <f>+PAT!$P48</f>
        <v>325.84550000000002</v>
      </c>
      <c r="U47" s="73">
        <f>+PAT!$S48</f>
        <v>315.35814705083726</v>
      </c>
      <c r="V47" s="186">
        <f>+[1]IPCse!$DJ49</f>
        <v>317.83862985558716</v>
      </c>
      <c r="X47" s="169">
        <f t="shared" si="50"/>
        <v>2.5332739813328065E-2</v>
      </c>
      <c r="Y47" s="169">
        <f t="shared" si="51"/>
        <v>2.1767046156847103E-2</v>
      </c>
      <c r="Z47" s="188">
        <f t="shared" si="52"/>
        <v>3.1979402266962165E-2</v>
      </c>
      <c r="AA47" s="169">
        <f t="shared" si="53"/>
        <v>2.2797702515349627E-2</v>
      </c>
      <c r="AB47" s="169">
        <f t="shared" si="54"/>
        <v>1.9008588024996831E-2</v>
      </c>
      <c r="AC47" s="188">
        <f t="shared" si="55"/>
        <v>2.8502232199347111E-2</v>
      </c>
      <c r="AD47" s="169">
        <f t="shared" si="56"/>
        <v>2.7652941764256811E-2</v>
      </c>
      <c r="AE47" s="169">
        <f t="shared" si="57"/>
        <v>2.3671943173624532E-2</v>
      </c>
      <c r="AF47" s="188">
        <f t="shared" si="58"/>
        <v>3.4678187944358063E-2</v>
      </c>
      <c r="AG47" s="169">
        <f t="shared" si="59"/>
        <v>2.5236260338552086E-2</v>
      </c>
      <c r="AH47" s="169">
        <f t="shared" si="60"/>
        <v>1.9896847214916136E-2</v>
      </c>
      <c r="AI47" s="188">
        <f t="shared" si="61"/>
        <v>3.3444049875506865E-2</v>
      </c>
      <c r="AJ47" s="169">
        <f t="shared" si="62"/>
        <v>2.6828255459690364E-2</v>
      </c>
      <c r="AK47" s="169">
        <f t="shared" si="63"/>
        <v>2.3979612368984826E-2</v>
      </c>
      <c r="AL47" s="188">
        <f t="shared" si="64"/>
        <v>3.405044151492076E-2</v>
      </c>
      <c r="AM47" s="169">
        <f t="shared" si="65"/>
        <v>2.522280396745602E-2</v>
      </c>
      <c r="AN47" s="169">
        <f t="shared" si="66"/>
        <v>2.3200448624477454E-2</v>
      </c>
      <c r="AO47" s="188">
        <f t="shared" si="67"/>
        <v>3.2351858835895975E-2</v>
      </c>
      <c r="AP47" s="169">
        <f t="shared" si="68"/>
        <v>3.1224849997990356E-2</v>
      </c>
      <c r="AQ47" s="169">
        <f t="shared" si="69"/>
        <v>3.5963211656798943E-2</v>
      </c>
      <c r="AR47" s="188">
        <f t="shared" si="70"/>
        <v>4.1193586263886139E-2</v>
      </c>
      <c r="AT47" s="24">
        <f t="shared" si="78"/>
        <v>3.1979402266962165E-2</v>
      </c>
      <c r="AU47" s="24">
        <f t="shared" si="79"/>
        <v>2.1767046156847103E-2</v>
      </c>
      <c r="AV47" s="24">
        <f t="shared" si="71"/>
        <v>1.0212356110115062E-2</v>
      </c>
      <c r="AW47" s="24">
        <f t="shared" si="80"/>
        <v>2.8502232199347111E-2</v>
      </c>
      <c r="AX47" s="24">
        <f t="shared" si="81"/>
        <v>1.9008588024996831E-2</v>
      </c>
      <c r="AY47" s="24">
        <f t="shared" si="72"/>
        <v>9.4936441743502797E-3</v>
      </c>
      <c r="AZ47" s="24">
        <f t="shared" si="82"/>
        <v>3.4678187944358063E-2</v>
      </c>
      <c r="BA47" s="24">
        <f t="shared" si="83"/>
        <v>2.3671943173624532E-2</v>
      </c>
      <c r="BB47" s="24">
        <f t="shared" si="73"/>
        <v>1.1006244770733531E-2</v>
      </c>
      <c r="BC47" s="24">
        <f t="shared" si="84"/>
        <v>3.3444049875506865E-2</v>
      </c>
      <c r="BD47" s="24">
        <f t="shared" si="85"/>
        <v>1.9896847214916136E-2</v>
      </c>
      <c r="BE47" s="24">
        <f t="shared" si="74"/>
        <v>1.3547202660590729E-2</v>
      </c>
      <c r="BF47" s="24">
        <f t="shared" si="86"/>
        <v>3.405044151492076E-2</v>
      </c>
      <c r="BG47" s="24">
        <f t="shared" si="87"/>
        <v>2.3979612368984826E-2</v>
      </c>
      <c r="BH47" s="24">
        <f t="shared" si="75"/>
        <v>1.0070829145935933E-2</v>
      </c>
      <c r="BI47" s="24">
        <f t="shared" si="88"/>
        <v>3.2351858835895975E-2</v>
      </c>
      <c r="BJ47" s="24">
        <f t="shared" si="89"/>
        <v>2.3200448624477454E-2</v>
      </c>
      <c r="BK47" s="24">
        <f t="shared" si="76"/>
        <v>9.1514102114185203E-3</v>
      </c>
      <c r="BL47" s="24">
        <f t="shared" si="90"/>
        <v>4.1193586263886139E-2</v>
      </c>
      <c r="BM47" s="24">
        <f t="shared" si="91"/>
        <v>3.1224849997990356E-2</v>
      </c>
      <c r="BN47" s="24">
        <f t="shared" si="77"/>
        <v>9.9687362658957834E-3</v>
      </c>
    </row>
    <row r="48" spans="1:66" x14ac:dyDescent="0.3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6">
        <f>+[1]IPCse!$DK50</f>
        <v>335.79410763278764</v>
      </c>
      <c r="E48" s="73">
        <f>+GBA!$P49</f>
        <v>333.0711</v>
      </c>
      <c r="F48" s="73">
        <f>+GBA!$S49</f>
        <v>330.37668760265325</v>
      </c>
      <c r="G48" s="186">
        <f>+[1]IPCse!$DE50</f>
        <v>334.10900538162457</v>
      </c>
      <c r="H48" s="73">
        <f>+PAM!$P49</f>
        <v>342.9248</v>
      </c>
      <c r="I48" s="73">
        <f>+PAM!$S49</f>
        <v>332.84685781227125</v>
      </c>
      <c r="J48" s="186">
        <f>+[1]IPCse!$DF50</f>
        <v>336.68850144141743</v>
      </c>
      <c r="K48" s="73">
        <f>+NOA!$P49</f>
        <v>342.05610000000001</v>
      </c>
      <c r="L48" s="73">
        <f>+NOA!$S49</f>
        <v>336.01260389786773</v>
      </c>
      <c r="M48" s="186">
        <f>+[1]IPCse!$DG50</f>
        <v>339.40182447100659</v>
      </c>
      <c r="N48" s="73">
        <f>+NEA!$P49</f>
        <v>347.99009999999998</v>
      </c>
      <c r="O48" s="73">
        <f>+NEA!$S49</f>
        <v>336.96511483109032</v>
      </c>
      <c r="P48" s="186">
        <f>+[1]IPCse!$DH50</f>
        <v>341.34442068486823</v>
      </c>
      <c r="Q48" s="73">
        <f>+CUY!$P49</f>
        <v>347.69580000000002</v>
      </c>
      <c r="R48" s="73">
        <f>+CUY!$S49</f>
        <v>337.81520728496628</v>
      </c>
      <c r="S48" s="186">
        <f>+[1]IPCse!$DI50</f>
        <v>341.33718610586101</v>
      </c>
      <c r="T48" s="73">
        <f>+PAT!$P49</f>
        <v>337.20209999999997</v>
      </c>
      <c r="U48" s="73">
        <f>+PAT!$S49</f>
        <v>325.82227348016295</v>
      </c>
      <c r="V48" s="186">
        <f>+[1]IPCse!$DJ50</f>
        <v>328.38230085818338</v>
      </c>
      <c r="X48" s="169">
        <f t="shared" si="50"/>
        <v>3.0332743829144526E-2</v>
      </c>
      <c r="Y48" s="169">
        <f t="shared" si="51"/>
        <v>2.967202725301088E-2</v>
      </c>
      <c r="Z48" s="188">
        <f t="shared" si="52"/>
        <v>3.0295862742130808E-2</v>
      </c>
      <c r="AA48" s="169">
        <f t="shared" si="53"/>
        <v>3.1957518451985134E-2</v>
      </c>
      <c r="AB48" s="169">
        <f t="shared" si="54"/>
        <v>3.1184183209933991E-2</v>
      </c>
      <c r="AC48" s="188">
        <f t="shared" si="55"/>
        <v>3.2395317927002676E-2</v>
      </c>
      <c r="AD48" s="169">
        <f t="shared" si="56"/>
        <v>2.9142833134262025E-2</v>
      </c>
      <c r="AE48" s="169">
        <f t="shared" si="57"/>
        <v>2.9013453597128702E-2</v>
      </c>
      <c r="AF48" s="188">
        <f t="shared" si="58"/>
        <v>3.0181099169197978E-2</v>
      </c>
      <c r="AG48" s="169">
        <f t="shared" si="59"/>
        <v>2.5933566400007768E-2</v>
      </c>
      <c r="AH48" s="169">
        <f t="shared" si="60"/>
        <v>2.5635482178472335E-2</v>
      </c>
      <c r="AI48" s="188">
        <f t="shared" si="61"/>
        <v>2.3636943031590807E-2</v>
      </c>
      <c r="AJ48" s="169">
        <f t="shared" si="62"/>
        <v>2.5738515896893688E-2</v>
      </c>
      <c r="AK48" s="169">
        <f t="shared" si="63"/>
        <v>2.278895407995174E-2</v>
      </c>
      <c r="AL48" s="188">
        <f t="shared" si="64"/>
        <v>2.0788422977032761E-2</v>
      </c>
      <c r="AM48" s="169">
        <f t="shared" si="65"/>
        <v>3.0615000327536279E-2</v>
      </c>
      <c r="AN48" s="169">
        <f t="shared" si="66"/>
        <v>2.7485159274655224E-2</v>
      </c>
      <c r="AO48" s="188">
        <f t="shared" si="67"/>
        <v>2.8133440898571394E-2</v>
      </c>
      <c r="AP48" s="169">
        <f t="shared" si="68"/>
        <v>3.4852713939581559E-2</v>
      </c>
      <c r="AQ48" s="169">
        <f t="shared" si="69"/>
        <v>3.3181722201198749E-2</v>
      </c>
      <c r="AR48" s="188">
        <f t="shared" si="70"/>
        <v>3.31730318853527E-2</v>
      </c>
      <c r="AT48" s="24">
        <f t="shared" si="78"/>
        <v>3.0332743829144526E-2</v>
      </c>
      <c r="AU48" s="24">
        <f t="shared" si="79"/>
        <v>2.967202725301088E-2</v>
      </c>
      <c r="AV48" s="24">
        <f t="shared" si="71"/>
        <v>6.6071657613364643E-4</v>
      </c>
      <c r="AW48" s="24">
        <f t="shared" si="80"/>
        <v>3.2395317927002676E-2</v>
      </c>
      <c r="AX48" s="24">
        <f t="shared" si="81"/>
        <v>3.1184183209933991E-2</v>
      </c>
      <c r="AY48" s="24">
        <f t="shared" si="72"/>
        <v>1.2111347170686848E-3</v>
      </c>
      <c r="AZ48" s="24">
        <f t="shared" si="82"/>
        <v>3.0181099169197978E-2</v>
      </c>
      <c r="BA48" s="24">
        <f t="shared" si="83"/>
        <v>2.9013453597128702E-2</v>
      </c>
      <c r="BB48" s="24">
        <f t="shared" si="73"/>
        <v>1.1676455720692758E-3</v>
      </c>
      <c r="BC48" s="24">
        <f t="shared" si="84"/>
        <v>2.5933566400007768E-2</v>
      </c>
      <c r="BD48" s="24">
        <f t="shared" si="85"/>
        <v>2.3636943031590807E-2</v>
      </c>
      <c r="BE48" s="24">
        <f t="shared" si="74"/>
        <v>2.2966233684169612E-3</v>
      </c>
      <c r="BF48" s="24">
        <f t="shared" si="86"/>
        <v>2.5738515896893688E-2</v>
      </c>
      <c r="BG48" s="24">
        <f t="shared" si="87"/>
        <v>2.0788422977032761E-2</v>
      </c>
      <c r="BH48" s="24">
        <f t="shared" si="75"/>
        <v>4.9500929198609267E-3</v>
      </c>
      <c r="BI48" s="24">
        <f t="shared" si="88"/>
        <v>3.0615000327536279E-2</v>
      </c>
      <c r="BJ48" s="24">
        <f t="shared" si="89"/>
        <v>2.7485159274655224E-2</v>
      </c>
      <c r="BK48" s="24">
        <f t="shared" si="76"/>
        <v>3.129841052881055E-3</v>
      </c>
      <c r="BL48" s="24">
        <f t="shared" si="90"/>
        <v>3.4852713939581559E-2</v>
      </c>
      <c r="BM48" s="24">
        <f t="shared" si="91"/>
        <v>3.31730318853527E-2</v>
      </c>
      <c r="BN48" s="24">
        <f t="shared" si="77"/>
        <v>1.6796820542288593E-3</v>
      </c>
    </row>
    <row r="49" spans="1:66" x14ac:dyDescent="0.3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6">
        <f>+[1]IPCse!$DK51</f>
        <v>344.00480797087516</v>
      </c>
      <c r="E49" s="73">
        <f>+GBA!$P50</f>
        <v>340.3537</v>
      </c>
      <c r="F49" s="73">
        <f>+GBA!$S50</f>
        <v>341.01365922299442</v>
      </c>
      <c r="G49" s="186">
        <f>+[1]IPCse!$DE51</f>
        <v>342.30734950652521</v>
      </c>
      <c r="H49" s="73">
        <f>+PAM!$P50</f>
        <v>351.23540000000003</v>
      </c>
      <c r="I49" s="73">
        <f>+PAM!$S50</f>
        <v>342.15435227705382</v>
      </c>
      <c r="J49" s="186">
        <f>+[1]IPCse!$DF51</f>
        <v>344.71848369086348</v>
      </c>
      <c r="K49" s="73">
        <f>+NOA!$P50</f>
        <v>348.19959999999998</v>
      </c>
      <c r="L49" s="73">
        <f>+NOA!$S50</f>
        <v>344.55019843813659</v>
      </c>
      <c r="M49" s="186">
        <f>+[1]IPCse!$DG51</f>
        <v>346.66782231074399</v>
      </c>
      <c r="N49" s="73">
        <f>+NEA!$P50</f>
        <v>359.13229999999999</v>
      </c>
      <c r="O49" s="73">
        <f>+NEA!$S50</f>
        <v>349.85152161494096</v>
      </c>
      <c r="P49" s="186">
        <f>+[1]IPCse!$DH51</f>
        <v>352.52073828238065</v>
      </c>
      <c r="Q49" s="73">
        <f>+CUY!$P50</f>
        <v>357.85640000000001</v>
      </c>
      <c r="R49" s="73">
        <f>+CUY!$S50</f>
        <v>349.98349602094231</v>
      </c>
      <c r="S49" s="186">
        <f>+[1]IPCse!$DI51</f>
        <v>351.70101212595586</v>
      </c>
      <c r="T49" s="73">
        <f>+PAT!$P50</f>
        <v>343.75170000000003</v>
      </c>
      <c r="U49" s="73">
        <f>+PAT!$S50</f>
        <v>332.58906804947958</v>
      </c>
      <c r="V49" s="186">
        <f>+[1]IPCse!$DJ51</f>
        <v>334.1208199729781</v>
      </c>
      <c r="X49" s="169">
        <f t="shared" si="50"/>
        <v>2.3168947439132337E-2</v>
      </c>
      <c r="Y49" s="169">
        <f t="shared" si="51"/>
        <v>3.0497583905824799E-2</v>
      </c>
      <c r="Z49" s="188">
        <f t="shared" si="52"/>
        <v>2.4451591470647349E-2</v>
      </c>
      <c r="AA49" s="169">
        <f t="shared" si="53"/>
        <v>2.1865001196441192E-2</v>
      </c>
      <c r="AB49" s="169">
        <f t="shared" si="54"/>
        <v>3.2196495756184662E-2</v>
      </c>
      <c r="AC49" s="188">
        <f t="shared" si="55"/>
        <v>2.4537932210286773E-2</v>
      </c>
      <c r="AD49" s="169">
        <f t="shared" si="56"/>
        <v>2.4234467731701015E-2</v>
      </c>
      <c r="AE49" s="169">
        <f t="shared" si="57"/>
        <v>2.7963293768066944E-2</v>
      </c>
      <c r="AF49" s="188">
        <f t="shared" si="58"/>
        <v>2.3849885621482159E-2</v>
      </c>
      <c r="AG49" s="169">
        <f t="shared" si="59"/>
        <v>1.7960504139525435E-2</v>
      </c>
      <c r="AH49" s="169">
        <f t="shared" si="60"/>
        <v>2.5408554444772857E-2</v>
      </c>
      <c r="AI49" s="188">
        <f t="shared" si="61"/>
        <v>2.1408246261086505E-2</v>
      </c>
      <c r="AJ49" s="169">
        <f t="shared" si="62"/>
        <v>3.2018726969531563E-2</v>
      </c>
      <c r="AK49" s="169">
        <f t="shared" si="63"/>
        <v>3.8242554545476315E-2</v>
      </c>
      <c r="AL49" s="188">
        <f t="shared" si="64"/>
        <v>3.274205441849154E-2</v>
      </c>
      <c r="AM49" s="169">
        <f t="shared" si="65"/>
        <v>2.9222671082020479E-2</v>
      </c>
      <c r="AN49" s="169">
        <f t="shared" si="66"/>
        <v>3.6020547546609993E-2</v>
      </c>
      <c r="AO49" s="188">
        <f t="shared" si="67"/>
        <v>3.0362428829775023E-2</v>
      </c>
      <c r="AP49" s="169">
        <f t="shared" si="68"/>
        <v>1.9423366580457513E-2</v>
      </c>
      <c r="AQ49" s="169">
        <f t="shared" si="69"/>
        <v>2.0768360913572037E-2</v>
      </c>
      <c r="AR49" s="188">
        <f t="shared" si="70"/>
        <v>1.7475116959098758E-2</v>
      </c>
      <c r="AT49" s="24">
        <f t="shared" si="78"/>
        <v>3.0497583905824799E-2</v>
      </c>
      <c r="AU49" s="24">
        <f t="shared" si="79"/>
        <v>2.3168947439132337E-2</v>
      </c>
      <c r="AV49" s="24">
        <f t="shared" si="71"/>
        <v>7.3286364666924619E-3</v>
      </c>
      <c r="AW49" s="24">
        <f t="shared" si="80"/>
        <v>3.2196495756184662E-2</v>
      </c>
      <c r="AX49" s="24">
        <f t="shared" si="81"/>
        <v>2.1865001196441192E-2</v>
      </c>
      <c r="AY49" s="24">
        <f t="shared" si="72"/>
        <v>1.033149455974347E-2</v>
      </c>
      <c r="AZ49" s="24">
        <f t="shared" si="82"/>
        <v>2.7963293768066944E-2</v>
      </c>
      <c r="BA49" s="24">
        <f t="shared" si="83"/>
        <v>2.3849885621482159E-2</v>
      </c>
      <c r="BB49" s="24">
        <f t="shared" si="73"/>
        <v>4.1134081465847849E-3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3.2018726969531563E-2</v>
      </c>
      <c r="BH49" s="24">
        <f t="shared" si="75"/>
        <v>6.2238275759447514E-3</v>
      </c>
      <c r="BI49" s="24">
        <f t="shared" si="88"/>
        <v>3.6020547546609993E-2</v>
      </c>
      <c r="BJ49" s="24">
        <f t="shared" si="89"/>
        <v>2.9222671082020479E-2</v>
      </c>
      <c r="BK49" s="24">
        <f t="shared" si="76"/>
        <v>6.797876464589514E-3</v>
      </c>
      <c r="BL49" s="24">
        <f t="shared" si="90"/>
        <v>2.0768360913572037E-2</v>
      </c>
      <c r="BM49" s="24">
        <f t="shared" si="91"/>
        <v>1.7475116959098758E-2</v>
      </c>
      <c r="BN49" s="24">
        <f t="shared" si="77"/>
        <v>3.2932439544732794E-3</v>
      </c>
    </row>
    <row r="50" spans="1:66" x14ac:dyDescent="0.3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6">
        <f>+[1]IPCse!$DK52</f>
        <v>358.36361996888991</v>
      </c>
      <c r="E50" s="73">
        <f>+GBA!$P51</f>
        <v>352.06819999999999</v>
      </c>
      <c r="F50" s="73">
        <f>+GBA!$S51</f>
        <v>355.29078575489581</v>
      </c>
      <c r="G50" s="186">
        <f>+[1]IPCse!$DE52</f>
        <v>356.06751856246592</v>
      </c>
      <c r="H50" s="73">
        <f>+PAM!$P51</f>
        <v>363.74680000000001</v>
      </c>
      <c r="I50" s="73">
        <f>+PAM!$S51</f>
        <v>357.38692925757806</v>
      </c>
      <c r="J50" s="186">
        <f>+[1]IPCse!$DF52</f>
        <v>359.61490470203313</v>
      </c>
      <c r="K50" s="73">
        <f>+NOA!$P51</f>
        <v>359.72019999999998</v>
      </c>
      <c r="L50" s="73">
        <f>+NOA!$S51</f>
        <v>360.9658131196523</v>
      </c>
      <c r="M50" s="186">
        <f>+[1]IPCse!$DG52</f>
        <v>363.27694272612655</v>
      </c>
      <c r="N50" s="73">
        <f>+NEA!$P51</f>
        <v>371.23079999999999</v>
      </c>
      <c r="O50" s="73">
        <f>+NEA!$S51</f>
        <v>364.25606767371602</v>
      </c>
      <c r="P50" s="186">
        <f>+[1]IPCse!$DH52</f>
        <v>366.86928146486673</v>
      </c>
      <c r="Q50" s="73">
        <f>+CUY!$P51</f>
        <v>370.11680000000001</v>
      </c>
      <c r="R50" s="73">
        <f>+CUY!$S51</f>
        <v>363.07341240089755</v>
      </c>
      <c r="S50" s="186">
        <f>+[1]IPCse!$DI52</f>
        <v>365.79118909104318</v>
      </c>
      <c r="T50" s="73">
        <f>+PAT!$P51</f>
        <v>354.80489999999998</v>
      </c>
      <c r="U50" s="73">
        <f>+PAT!$S51</f>
        <v>345.46865331120841</v>
      </c>
      <c r="V50" s="186">
        <f>+[1]IPCse!$DJ52</f>
        <v>347.2359225573785</v>
      </c>
      <c r="X50" s="169">
        <f t="shared" si="50"/>
        <v>3.4596015710900874E-2</v>
      </c>
      <c r="Y50" s="169">
        <f t="shared" si="51"/>
        <v>4.2775578402319159E-2</v>
      </c>
      <c r="Z50" s="188">
        <f t="shared" si="52"/>
        <v>4.1740149164515294E-2</v>
      </c>
      <c r="AA50" s="169">
        <f t="shared" si="53"/>
        <v>3.4418606291043652E-2</v>
      </c>
      <c r="AB50" s="169">
        <f t="shared" si="54"/>
        <v>4.1866729222612475E-2</v>
      </c>
      <c r="AC50" s="188">
        <f t="shared" si="55"/>
        <v>4.0198286936513394E-2</v>
      </c>
      <c r="AD50" s="169">
        <f t="shared" si="56"/>
        <v>3.5621124749954047E-2</v>
      </c>
      <c r="AE50" s="169">
        <f t="shared" si="57"/>
        <v>4.4519606075885676E-2</v>
      </c>
      <c r="AF50" s="188">
        <f t="shared" si="58"/>
        <v>4.3213293501628502E-2</v>
      </c>
      <c r="AG50" s="169">
        <f t="shared" si="59"/>
        <v>3.308619538908153E-2</v>
      </c>
      <c r="AH50" s="169">
        <f t="shared" si="60"/>
        <v>4.7643608263552073E-2</v>
      </c>
      <c r="AI50" s="188">
        <f t="shared" si="61"/>
        <v>4.7910764560359365E-2</v>
      </c>
      <c r="AJ50" s="169">
        <f t="shared" si="62"/>
        <v>3.3688142225024142E-2</v>
      </c>
      <c r="AK50" s="169">
        <f t="shared" si="63"/>
        <v>4.117331258781598E-2</v>
      </c>
      <c r="AL50" s="188">
        <f t="shared" si="64"/>
        <v>4.0702692421438202E-2</v>
      </c>
      <c r="AM50" s="169">
        <f t="shared" si="65"/>
        <v>3.4260669922348663E-2</v>
      </c>
      <c r="AN50" s="169">
        <f t="shared" si="66"/>
        <v>3.7401524725531488E-2</v>
      </c>
      <c r="AO50" s="188">
        <f t="shared" si="67"/>
        <v>4.0062941189493051E-2</v>
      </c>
      <c r="AP50" s="169">
        <f t="shared" si="68"/>
        <v>3.2154604617227855E-2</v>
      </c>
      <c r="AQ50" s="169">
        <f t="shared" si="69"/>
        <v>3.8725221298652857E-2</v>
      </c>
      <c r="AR50" s="188">
        <f t="shared" si="70"/>
        <v>3.9252575117770583E-2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4.7910764560359365E-2</v>
      </c>
      <c r="BD50" s="24">
        <f t="shared" si="85"/>
        <v>3.308619538908153E-2</v>
      </c>
      <c r="BE50" s="24">
        <f t="shared" si="74"/>
        <v>1.4824569171277835E-2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4.0062941189493051E-2</v>
      </c>
      <c r="BJ50" s="24">
        <f t="shared" si="89"/>
        <v>3.4260669922348663E-2</v>
      </c>
      <c r="BK50" s="24">
        <f t="shared" si="76"/>
        <v>5.8022712671443877E-3</v>
      </c>
      <c r="BL50" s="24">
        <f t="shared" si="90"/>
        <v>3.9252575117770583E-2</v>
      </c>
      <c r="BM50" s="24">
        <f t="shared" si="91"/>
        <v>3.2154604617227855E-2</v>
      </c>
      <c r="BN50" s="24">
        <f t="shared" si="77"/>
        <v>7.0979705005427274E-3</v>
      </c>
    </row>
    <row r="51" spans="1:66" x14ac:dyDescent="0.3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6">
        <f>+[1]IPCse!$DK53</f>
        <v>371.18667256542801</v>
      </c>
      <c r="E51" s="73">
        <f>+GBA!$P52</f>
        <v>366.48050000000001</v>
      </c>
      <c r="F51" s="73">
        <f>+GBA!$S52</f>
        <v>366.33707318382824</v>
      </c>
      <c r="G51" s="186">
        <f>+[1]IPCse!$DE53</f>
        <v>368.62856092690799</v>
      </c>
      <c r="H51" s="73">
        <f>+PAM!$P52</f>
        <v>377.86959999999999</v>
      </c>
      <c r="I51" s="73">
        <f>+PAM!$S52</f>
        <v>370.33408793381176</v>
      </c>
      <c r="J51" s="186">
        <f>+[1]IPCse!$DF53</f>
        <v>372.71582399435533</v>
      </c>
      <c r="K51" s="73">
        <f>+NOA!$P52</f>
        <v>374.10520000000002</v>
      </c>
      <c r="L51" s="73">
        <f>+NOA!$S52</f>
        <v>372.73918374303946</v>
      </c>
      <c r="M51" s="186">
        <f>+[1]IPCse!$DG53</f>
        <v>376.28838404274597</v>
      </c>
      <c r="N51" s="73">
        <f>+NEA!$P52</f>
        <v>386.31110000000001</v>
      </c>
      <c r="O51" s="73">
        <f>+NEA!$S52</f>
        <v>378.4175880527327</v>
      </c>
      <c r="P51" s="186">
        <f>+[1]IPCse!$DH53</f>
        <v>381.64053944620866</v>
      </c>
      <c r="Q51" s="73">
        <f>+CUY!$P52</f>
        <v>383.84030000000001</v>
      </c>
      <c r="R51" s="73">
        <f>+CUY!$S52</f>
        <v>374.82369606581892</v>
      </c>
      <c r="S51" s="186">
        <f>+[1]IPCse!$DI53</f>
        <v>378.67566308023413</v>
      </c>
      <c r="T51" s="73">
        <f>+PAT!$P52</f>
        <v>365.01580000000001</v>
      </c>
      <c r="U51" s="73">
        <f>+PAT!$S52</f>
        <v>356.43176783828636</v>
      </c>
      <c r="V51" s="186">
        <f>+[1]IPCse!$DJ53</f>
        <v>358.26533210037292</v>
      </c>
      <c r="X51" s="169">
        <f t="shared" si="50"/>
        <v>3.9376689858741543E-2</v>
      </c>
      <c r="Y51" s="169">
        <f t="shared" si="51"/>
        <v>3.3068851927852805E-2</v>
      </c>
      <c r="Z51" s="188">
        <f t="shared" si="52"/>
        <v>3.5782238715110992E-2</v>
      </c>
      <c r="AA51" s="169">
        <f t="shared" si="53"/>
        <v>4.0936102721006895E-2</v>
      </c>
      <c r="AB51" s="169">
        <f t="shared" si="54"/>
        <v>3.1090835653004856E-2</v>
      </c>
      <c r="AC51" s="188">
        <f t="shared" si="55"/>
        <v>3.5277136244143081E-2</v>
      </c>
      <c r="AD51" s="169">
        <f t="shared" si="56"/>
        <v>3.8825908571566758E-2</v>
      </c>
      <c r="AE51" s="169">
        <f t="shared" si="57"/>
        <v>3.6227286496262279E-2</v>
      </c>
      <c r="AF51" s="188">
        <f t="shared" si="58"/>
        <v>3.6430412424583114E-2</v>
      </c>
      <c r="AG51" s="169">
        <f t="shared" si="59"/>
        <v>3.9989413994543588E-2</v>
      </c>
      <c r="AH51" s="169">
        <f t="shared" si="60"/>
        <v>3.261630380349767E-2</v>
      </c>
      <c r="AI51" s="188">
        <f t="shared" si="61"/>
        <v>3.5816865279084675E-2</v>
      </c>
      <c r="AJ51" s="169">
        <f t="shared" si="62"/>
        <v>4.0622437577916504E-2</v>
      </c>
      <c r="AK51" s="169">
        <f t="shared" si="63"/>
        <v>3.8877925821408477E-2</v>
      </c>
      <c r="AL51" s="188">
        <f t="shared" si="64"/>
        <v>4.0263000277270367E-2</v>
      </c>
      <c r="AM51" s="169">
        <f t="shared" si="65"/>
        <v>3.707883565404213E-2</v>
      </c>
      <c r="AN51" s="169">
        <f t="shared" si="66"/>
        <v>3.2363382345240277E-2</v>
      </c>
      <c r="AO51" s="188">
        <f t="shared" si="67"/>
        <v>3.5223576656418842E-2</v>
      </c>
      <c r="AP51" s="169">
        <f t="shared" si="68"/>
        <v>2.8778914834603597E-2</v>
      </c>
      <c r="AQ51" s="169">
        <f t="shared" si="69"/>
        <v>3.1734035554311424E-2</v>
      </c>
      <c r="AR51" s="188">
        <f t="shared" si="70"/>
        <v>3.1763446194631229E-2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4.0622437577916504E-2</v>
      </c>
      <c r="BG51" s="24">
        <f t="shared" si="87"/>
        <v>3.8877925821408477E-2</v>
      </c>
      <c r="BH51" s="24">
        <f t="shared" si="75"/>
        <v>1.744511756508027E-3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3.1763446194631229E-2</v>
      </c>
      <c r="BM51" s="24">
        <f t="shared" si="91"/>
        <v>2.8778914834603597E-2</v>
      </c>
      <c r="BN51" s="24">
        <f t="shared" si="77"/>
        <v>2.9845313600276313E-3</v>
      </c>
    </row>
    <row r="52" spans="1:66" x14ac:dyDescent="0.3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6">
        <f>+[1]IPCse!$DK54</f>
        <v>384.84179095535825</v>
      </c>
      <c r="E52" s="73">
        <f>+GBA!$P53</f>
        <v>382.79259999999999</v>
      </c>
      <c r="F52" s="73">
        <f>+GBA!$S53</f>
        <v>378.96511945672779</v>
      </c>
      <c r="G52" s="186">
        <f>+[1]IPCse!$DE54</f>
        <v>380.50113849878483</v>
      </c>
      <c r="H52" s="73">
        <f>+PAM!$P53</f>
        <v>397.22160000000002</v>
      </c>
      <c r="I52" s="73">
        <f>+PAM!$S53</f>
        <v>386.86471323766301</v>
      </c>
      <c r="J52" s="186">
        <f>+[1]IPCse!$DF54</f>
        <v>387.85389059733387</v>
      </c>
      <c r="K52" s="73">
        <f>+NOA!$P53</f>
        <v>394.11099999999999</v>
      </c>
      <c r="L52" s="73">
        <f>+NOA!$S53</f>
        <v>390.78466266467473</v>
      </c>
      <c r="M52" s="186">
        <f>+[1]IPCse!$DG54</f>
        <v>391.9767797276383</v>
      </c>
      <c r="N52" s="73">
        <f>+NEA!$P53</f>
        <v>411.78410000000002</v>
      </c>
      <c r="O52" s="73">
        <f>+NEA!$S53</f>
        <v>403.42765145564414</v>
      </c>
      <c r="P52" s="186">
        <f>+[1]IPCse!$DH54</f>
        <v>401.61087938594289</v>
      </c>
      <c r="Q52" s="73">
        <f>+CUY!$P53</f>
        <v>405.392</v>
      </c>
      <c r="R52" s="73">
        <f>+CUY!$S53</f>
        <v>391.93864845175762</v>
      </c>
      <c r="S52" s="186">
        <f>+[1]IPCse!$DI54</f>
        <v>393.98223314450087</v>
      </c>
      <c r="T52" s="73">
        <f>+PAT!$P53</f>
        <v>378.24900000000002</v>
      </c>
      <c r="U52" s="73">
        <f>+PAT!$S53</f>
        <v>366.1902028360235</v>
      </c>
      <c r="V52" s="186">
        <f>+[1]IPCse!$DJ54</f>
        <v>367.08434158139937</v>
      </c>
      <c r="X52" s="169">
        <f t="shared" si="50"/>
        <v>4.8710010375309087E-2</v>
      </c>
      <c r="Y52" s="169">
        <f t="shared" si="51"/>
        <v>3.9908438173098748E-2</v>
      </c>
      <c r="Z52" s="188">
        <f t="shared" si="52"/>
        <v>3.6787738890391664E-2</v>
      </c>
      <c r="AA52" s="169">
        <f t="shared" si="53"/>
        <v>4.4510144468805191E-2</v>
      </c>
      <c r="AB52" s="169">
        <f t="shared" si="54"/>
        <v>3.4471111982059099E-2</v>
      </c>
      <c r="AC52" s="188">
        <f t="shared" si="55"/>
        <v>3.2207427286761181E-2</v>
      </c>
      <c r="AD52" s="169">
        <f t="shared" si="56"/>
        <v>5.1213434475808617E-2</v>
      </c>
      <c r="AE52" s="169">
        <f t="shared" si="57"/>
        <v>4.4637061082007934E-2</v>
      </c>
      <c r="AF52" s="188">
        <f t="shared" si="58"/>
        <v>4.0615572584886461E-2</v>
      </c>
      <c r="AG52" s="169">
        <f t="shared" si="59"/>
        <v>5.3476401824941178E-2</v>
      </c>
      <c r="AH52" s="169">
        <f t="shared" si="60"/>
        <v>4.8413152436572293E-2</v>
      </c>
      <c r="AI52" s="188">
        <f t="shared" si="61"/>
        <v>4.1692479359421775E-2</v>
      </c>
      <c r="AJ52" s="169">
        <f t="shared" si="62"/>
        <v>6.5939083810949262E-2</v>
      </c>
      <c r="AK52" s="169">
        <f t="shared" si="63"/>
        <v>6.6091175972048832E-2</v>
      </c>
      <c r="AL52" s="188">
        <f t="shared" si="64"/>
        <v>5.2327616894978668E-2</v>
      </c>
      <c r="AM52" s="169">
        <f t="shared" si="65"/>
        <v>5.6147569705421674E-2</v>
      </c>
      <c r="AN52" s="169">
        <f t="shared" si="66"/>
        <v>4.566134042638903E-2</v>
      </c>
      <c r="AO52" s="188">
        <f t="shared" si="67"/>
        <v>4.0421319764147423E-2</v>
      </c>
      <c r="AP52" s="169">
        <f t="shared" si="68"/>
        <v>3.6253773124341526E-2</v>
      </c>
      <c r="AQ52" s="169">
        <f t="shared" si="69"/>
        <v>2.7378129219291614E-2</v>
      </c>
      <c r="AR52" s="188">
        <f t="shared" si="70"/>
        <v>2.4615860622974495E-2</v>
      </c>
      <c r="AT52" s="24">
        <f t="shared" si="78"/>
        <v>4.8710010375309087E-2</v>
      </c>
      <c r="AU52" s="24">
        <f t="shared" si="79"/>
        <v>3.6787738890391664E-2</v>
      </c>
      <c r="AV52" s="24">
        <f t="shared" si="71"/>
        <v>1.1922271484917424E-2</v>
      </c>
      <c r="AW52" s="24">
        <f t="shared" si="80"/>
        <v>4.4510144468805191E-2</v>
      </c>
      <c r="AX52" s="24">
        <f t="shared" si="81"/>
        <v>3.2207427286761181E-2</v>
      </c>
      <c r="AY52" s="24">
        <f t="shared" si="72"/>
        <v>1.230271718204401E-2</v>
      </c>
      <c r="AZ52" s="24">
        <f t="shared" si="82"/>
        <v>5.1213434475808617E-2</v>
      </c>
      <c r="BA52" s="24">
        <f t="shared" si="83"/>
        <v>4.0615572584886461E-2</v>
      </c>
      <c r="BB52" s="24">
        <f t="shared" si="73"/>
        <v>1.0597861890922156E-2</v>
      </c>
      <c r="BC52" s="24">
        <f t="shared" si="84"/>
        <v>5.3476401824941178E-2</v>
      </c>
      <c r="BD52" s="24">
        <f t="shared" si="85"/>
        <v>4.1692479359421775E-2</v>
      </c>
      <c r="BE52" s="24">
        <f t="shared" si="74"/>
        <v>1.1783922465519403E-2</v>
      </c>
      <c r="BF52" s="24">
        <f t="shared" si="86"/>
        <v>6.6091175972048832E-2</v>
      </c>
      <c r="BG52" s="24">
        <f t="shared" si="87"/>
        <v>5.2327616894978668E-2</v>
      </c>
      <c r="BH52" s="24">
        <f t="shared" si="75"/>
        <v>1.3763559077070164E-2</v>
      </c>
      <c r="BI52" s="24">
        <f t="shared" si="88"/>
        <v>5.6147569705421674E-2</v>
      </c>
      <c r="BJ52" s="24">
        <f t="shared" si="89"/>
        <v>4.0421319764147423E-2</v>
      </c>
      <c r="BK52" s="24">
        <f t="shared" si="76"/>
        <v>1.5726249941274251E-2</v>
      </c>
      <c r="BL52" s="24">
        <f t="shared" si="90"/>
        <v>3.6253773124341526E-2</v>
      </c>
      <c r="BM52" s="24">
        <f t="shared" si="91"/>
        <v>2.4615860622974495E-2</v>
      </c>
      <c r="BN52" s="24">
        <f t="shared" si="77"/>
        <v>1.1637912501367031E-2</v>
      </c>
    </row>
    <row r="53" spans="1:66" x14ac:dyDescent="0.3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6">
        <f>+[1]IPCse!$DK55</f>
        <v>399.14067441683108</v>
      </c>
      <c r="E53" s="73">
        <f>+GBA!$P54</f>
        <v>394.93619999999999</v>
      </c>
      <c r="F53" s="73">
        <f>+GBA!$S54</f>
        <v>392.47621408717629</v>
      </c>
      <c r="G53" s="186">
        <f>+[1]IPCse!$DE55</f>
        <v>393.3467789447119</v>
      </c>
      <c r="H53" s="73">
        <f>+PAM!$P54</f>
        <v>415.3082</v>
      </c>
      <c r="I53" s="73">
        <f>+PAM!$S54</f>
        <v>404.7739226973203</v>
      </c>
      <c r="J53" s="186">
        <f>+[1]IPCse!$DF55</f>
        <v>403.80813124448889</v>
      </c>
      <c r="K53" s="73">
        <f>+NOA!$P54</f>
        <v>413.97969999999998</v>
      </c>
      <c r="L53" s="73">
        <f>+NOA!$S54</f>
        <v>410.11938546787985</v>
      </c>
      <c r="M53" s="186">
        <f>+[1]IPCse!$DG55</f>
        <v>409.11465207576538</v>
      </c>
      <c r="N53" s="73">
        <f>+NEA!$P54</f>
        <v>429.81060000000002</v>
      </c>
      <c r="O53" s="73">
        <f>+NEA!$S54</f>
        <v>420.38010197747872</v>
      </c>
      <c r="P53" s="186">
        <f>+[1]IPCse!$DH55</f>
        <v>416.49935609049578</v>
      </c>
      <c r="Q53" s="73">
        <f>+CUY!$P54</f>
        <v>421.92500000000001</v>
      </c>
      <c r="R53" s="73">
        <f>+CUY!$S54</f>
        <v>409.85577024682124</v>
      </c>
      <c r="S53" s="186">
        <f>+[1]IPCse!$DI55</f>
        <v>409.27910264681969</v>
      </c>
      <c r="T53" s="73">
        <f>+PAT!$P54</f>
        <v>392.8476</v>
      </c>
      <c r="U53" s="73">
        <f>+PAT!$S54</f>
        <v>378.40979277417415</v>
      </c>
      <c r="V53" s="186">
        <f>+[1]IPCse!$DJ55</f>
        <v>377.2166663049951</v>
      </c>
      <c r="X53" s="169">
        <f t="shared" si="50"/>
        <v>3.9158779370236152E-2</v>
      </c>
      <c r="Y53" s="169">
        <f t="shared" si="51"/>
        <v>4.0476512790178498E-2</v>
      </c>
      <c r="Z53" s="188">
        <f t="shared" si="52"/>
        <v>3.7155225335523623E-2</v>
      </c>
      <c r="AA53" s="169">
        <f t="shared" si="53"/>
        <v>3.1723706257644535E-2</v>
      </c>
      <c r="AB53" s="169">
        <f t="shared" si="54"/>
        <v>3.5652607421541971E-2</v>
      </c>
      <c r="AC53" s="188">
        <f t="shared" si="55"/>
        <v>3.3759795034011608E-2</v>
      </c>
      <c r="AD53" s="169">
        <f t="shared" si="56"/>
        <v>4.5532770624759467E-2</v>
      </c>
      <c r="AE53" s="169">
        <f t="shared" si="57"/>
        <v>4.6293210124478623E-2</v>
      </c>
      <c r="AF53" s="188">
        <f t="shared" si="58"/>
        <v>4.1134667032948657E-2</v>
      </c>
      <c r="AG53" s="169">
        <f t="shared" si="59"/>
        <v>5.0413969668443581E-2</v>
      </c>
      <c r="AH53" s="169">
        <f t="shared" si="60"/>
        <v>4.94766674601963E-2</v>
      </c>
      <c r="AI53" s="188">
        <f t="shared" si="61"/>
        <v>4.3721651981617926E-2</v>
      </c>
      <c r="AJ53" s="169">
        <f t="shared" si="62"/>
        <v>4.377658098017867E-2</v>
      </c>
      <c r="AK53" s="169">
        <f t="shared" si="63"/>
        <v>4.2021042585125068E-2</v>
      </c>
      <c r="AL53" s="188">
        <f t="shared" si="64"/>
        <v>3.7071895879208228E-2</v>
      </c>
      <c r="AM53" s="169">
        <f t="shared" si="65"/>
        <v>4.0782748549551995E-2</v>
      </c>
      <c r="AN53" s="169">
        <f t="shared" si="66"/>
        <v>4.5714098024882466E-2</v>
      </c>
      <c r="AO53" s="188">
        <f t="shared" si="67"/>
        <v>3.882629269911364E-2</v>
      </c>
      <c r="AP53" s="169">
        <f t="shared" si="68"/>
        <v>3.8595211091106529E-2</v>
      </c>
      <c r="AQ53" s="169">
        <f t="shared" si="69"/>
        <v>3.3369516288294765E-2</v>
      </c>
      <c r="AR53" s="188">
        <f t="shared" si="70"/>
        <v>2.7602170879710286E-2</v>
      </c>
      <c r="AT53" s="24">
        <f t="shared" si="78"/>
        <v>4.0476512790178498E-2</v>
      </c>
      <c r="AU53" s="24">
        <f t="shared" si="79"/>
        <v>3.7155225335523623E-2</v>
      </c>
      <c r="AV53" s="24">
        <f t="shared" si="71"/>
        <v>3.3212874546548754E-3</v>
      </c>
      <c r="AW53" s="24">
        <f t="shared" si="80"/>
        <v>3.5652607421541971E-2</v>
      </c>
      <c r="AX53" s="24">
        <f t="shared" si="81"/>
        <v>3.1723706257644535E-2</v>
      </c>
      <c r="AY53" s="24">
        <f t="shared" si="72"/>
        <v>3.9289011638974358E-3</v>
      </c>
      <c r="AZ53" s="24">
        <f t="shared" si="82"/>
        <v>4.6293210124478623E-2</v>
      </c>
      <c r="BA53" s="24">
        <f t="shared" si="83"/>
        <v>4.1134667032948657E-2</v>
      </c>
      <c r="BB53" s="24">
        <f t="shared" si="73"/>
        <v>5.1585430915299657E-3</v>
      </c>
      <c r="BC53" s="24">
        <f t="shared" si="84"/>
        <v>5.0413969668443581E-2</v>
      </c>
      <c r="BD53" s="24">
        <f t="shared" si="85"/>
        <v>4.3721651981617926E-2</v>
      </c>
      <c r="BE53" s="24">
        <f t="shared" si="74"/>
        <v>6.6923176868256551E-3</v>
      </c>
      <c r="BF53" s="24">
        <f t="shared" si="86"/>
        <v>4.377658098017867E-2</v>
      </c>
      <c r="BG53" s="24">
        <f t="shared" si="87"/>
        <v>3.7071895879208228E-2</v>
      </c>
      <c r="BH53" s="24">
        <f t="shared" si="75"/>
        <v>6.7046851009704422E-3</v>
      </c>
      <c r="BI53" s="24">
        <f t="shared" si="88"/>
        <v>4.5714098024882466E-2</v>
      </c>
      <c r="BJ53" s="24">
        <f t="shared" si="89"/>
        <v>3.882629269911364E-2</v>
      </c>
      <c r="BK53" s="24">
        <f t="shared" si="76"/>
        <v>6.8878053257688254E-3</v>
      </c>
      <c r="BL53" s="24">
        <f t="shared" si="90"/>
        <v>3.8595211091106529E-2</v>
      </c>
      <c r="BM53" s="24">
        <f t="shared" si="91"/>
        <v>2.7602170879710286E-2</v>
      </c>
      <c r="BN53" s="24">
        <f t="shared" si="77"/>
        <v>1.0993040211396243E-2</v>
      </c>
    </row>
    <row r="54" spans="1:66" x14ac:dyDescent="0.3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6">
        <f>+[1]IPCse!$DK56</f>
        <v>412.82325012156031</v>
      </c>
      <c r="E54" s="73">
        <f>+GBA!$P55</f>
        <v>411.7749</v>
      </c>
      <c r="F54" s="73">
        <f>+GBA!$S55</f>
        <v>407.97291675615929</v>
      </c>
      <c r="G54" s="186">
        <f>+[1]IPCse!$DE56</f>
        <v>407.36626341252628</v>
      </c>
      <c r="H54" s="73">
        <f>+PAM!$P55</f>
        <v>431.28800000000001</v>
      </c>
      <c r="I54" s="73">
        <f>+PAM!$S55</f>
        <v>418.89101279835995</v>
      </c>
      <c r="J54" s="186">
        <f>+[1]IPCse!$DF56</f>
        <v>417.09966893293785</v>
      </c>
      <c r="K54" s="73">
        <f>+NOA!$P55</f>
        <v>430.39679999999998</v>
      </c>
      <c r="L54" s="73">
        <f>+NOA!$S55</f>
        <v>424.88920172484046</v>
      </c>
      <c r="M54" s="186">
        <f>+[1]IPCse!$DG56</f>
        <v>422.14340954950046</v>
      </c>
      <c r="N54" s="73">
        <f>+NEA!$P55</f>
        <v>447.53120000000001</v>
      </c>
      <c r="O54" s="73">
        <f>+NEA!$S55</f>
        <v>436.11133570447669</v>
      </c>
      <c r="P54" s="186">
        <f>+[1]IPCse!$DH56</f>
        <v>431.493443586073</v>
      </c>
      <c r="Q54" s="73">
        <f>+CUY!$P55</f>
        <v>438.99220000000003</v>
      </c>
      <c r="R54" s="73">
        <f>+CUY!$S55</f>
        <v>425.3112564248317</v>
      </c>
      <c r="S54" s="186">
        <f>+[1]IPCse!$DI56</f>
        <v>422.0833968581764</v>
      </c>
      <c r="T54" s="73">
        <f>+PAT!$P55</f>
        <v>408.7115</v>
      </c>
      <c r="U54" s="73">
        <f>+PAT!$S55</f>
        <v>394.1555775682607</v>
      </c>
      <c r="V54" s="186">
        <f>+[1]IPCse!$DJ56</f>
        <v>391.21712488013952</v>
      </c>
      <c r="X54" s="169">
        <f t="shared" si="50"/>
        <v>4.0697184753073046E-2</v>
      </c>
      <c r="Y54" s="169">
        <f t="shared" si="51"/>
        <v>3.735556145094443E-2</v>
      </c>
      <c r="Z54" s="188">
        <f t="shared" si="52"/>
        <v>3.4280083643994264E-2</v>
      </c>
      <c r="AA54" s="169">
        <f t="shared" si="53"/>
        <v>4.2636506858576118E-2</v>
      </c>
      <c r="AB54" s="169">
        <f t="shared" si="54"/>
        <v>3.948443781497768E-2</v>
      </c>
      <c r="AC54" s="188">
        <f t="shared" si="55"/>
        <v>3.5641538759835445E-2</v>
      </c>
      <c r="AD54" s="169">
        <f t="shared" si="56"/>
        <v>3.8476967225785641E-2</v>
      </c>
      <c r="AE54" s="169">
        <f t="shared" si="57"/>
        <v>3.4876481189713537E-2</v>
      </c>
      <c r="AF54" s="188">
        <f t="shared" si="58"/>
        <v>3.2915478069958537E-2</v>
      </c>
      <c r="AG54" s="169">
        <f t="shared" si="59"/>
        <v>3.9656775440921388E-2</v>
      </c>
      <c r="AH54" s="169">
        <f t="shared" si="60"/>
        <v>3.6013455545659268E-2</v>
      </c>
      <c r="AI54" s="188">
        <f t="shared" si="61"/>
        <v>3.1846225520474114E-2</v>
      </c>
      <c r="AJ54" s="169">
        <f t="shared" si="62"/>
        <v>4.1228857547952469E-2</v>
      </c>
      <c r="AK54" s="169">
        <f t="shared" si="63"/>
        <v>3.7421451807537531E-2</v>
      </c>
      <c r="AL54" s="188">
        <f t="shared" si="64"/>
        <v>3.600026572986903E-2</v>
      </c>
      <c r="AM54" s="169">
        <f t="shared" si="65"/>
        <v>4.0450791017361043E-2</v>
      </c>
      <c r="AN54" s="169">
        <f t="shared" si="66"/>
        <v>3.7709573220606307E-2</v>
      </c>
      <c r="AO54" s="188">
        <f t="shared" si="67"/>
        <v>3.1284993855173582E-2</v>
      </c>
      <c r="AP54" s="169">
        <f t="shared" si="68"/>
        <v>4.0381817274688814E-2</v>
      </c>
      <c r="AQ54" s="169">
        <f t="shared" si="69"/>
        <v>4.1610405160638297E-2</v>
      </c>
      <c r="AR54" s="188">
        <f t="shared" si="70"/>
        <v>3.7115164375649545E-2</v>
      </c>
      <c r="AT54" s="24">
        <f t="shared" si="78"/>
        <v>4.0697184753073046E-2</v>
      </c>
      <c r="AU54" s="24">
        <f t="shared" si="79"/>
        <v>3.4280083643994264E-2</v>
      </c>
      <c r="AV54" s="24">
        <f t="shared" si="71"/>
        <v>6.4171011090787822E-3</v>
      </c>
      <c r="AW54" s="24">
        <f t="shared" si="80"/>
        <v>4.2636506858576118E-2</v>
      </c>
      <c r="AX54" s="24">
        <f t="shared" si="81"/>
        <v>3.5641538759835445E-2</v>
      </c>
      <c r="AY54" s="24">
        <f t="shared" si="72"/>
        <v>6.9949680987406726E-3</v>
      </c>
      <c r="AZ54" s="24">
        <f t="shared" si="82"/>
        <v>3.8476967225785641E-2</v>
      </c>
      <c r="BA54" s="24">
        <f t="shared" si="83"/>
        <v>3.2915478069958537E-2</v>
      </c>
      <c r="BB54" s="24">
        <f t="shared" si="73"/>
        <v>5.561489155827104E-3</v>
      </c>
      <c r="BC54" s="24">
        <f t="shared" si="84"/>
        <v>3.9656775440921388E-2</v>
      </c>
      <c r="BD54" s="24">
        <f t="shared" si="85"/>
        <v>3.1846225520474114E-2</v>
      </c>
      <c r="BE54" s="24">
        <f t="shared" si="74"/>
        <v>7.8105499204472739E-3</v>
      </c>
      <c r="BF54" s="24">
        <f t="shared" si="86"/>
        <v>4.1228857547952469E-2</v>
      </c>
      <c r="BG54" s="24">
        <f t="shared" si="87"/>
        <v>3.600026572986903E-2</v>
      </c>
      <c r="BH54" s="24">
        <f t="shared" si="75"/>
        <v>5.228591818083439E-3</v>
      </c>
      <c r="BI54" s="24">
        <f t="shared" si="88"/>
        <v>4.0450791017361043E-2</v>
      </c>
      <c r="BJ54" s="24">
        <f t="shared" si="89"/>
        <v>3.1284993855173582E-2</v>
      </c>
      <c r="BK54" s="24">
        <f t="shared" si="76"/>
        <v>9.1657971621874612E-3</v>
      </c>
      <c r="BL54" s="24">
        <f t="shared" si="90"/>
        <v>4.1610405160638297E-2</v>
      </c>
      <c r="BM54" s="24">
        <f t="shared" si="91"/>
        <v>3.7115164375649545E-2</v>
      </c>
      <c r="BN54" s="24">
        <f t="shared" si="77"/>
        <v>4.4952407849887521E-3</v>
      </c>
    </row>
    <row r="55" spans="1:66" x14ac:dyDescent="0.3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6">
        <f>+[1]IPCse!$DK57</f>
        <v>429.54193418205796</v>
      </c>
      <c r="E55" s="73">
        <f>+GBA!$P56</f>
        <v>429.67649999999998</v>
      </c>
      <c r="F55" s="73">
        <f>+GBA!$S56</f>
        <v>430.64744084017696</v>
      </c>
      <c r="G55" s="186">
        <f>+[1]IPCse!$DE57</f>
        <v>424.67972036740741</v>
      </c>
      <c r="H55" s="73">
        <f>+PAM!$P56</f>
        <v>452.63529999999997</v>
      </c>
      <c r="I55" s="73">
        <f>+PAM!$S56</f>
        <v>440.65023009225376</v>
      </c>
      <c r="J55" s="186">
        <f>+[1]IPCse!$DF57</f>
        <v>434.61240258459696</v>
      </c>
      <c r="K55" s="73">
        <f>+NOA!$P56</f>
        <v>448.54059999999998</v>
      </c>
      <c r="L55" s="73">
        <f>+NOA!$S56</f>
        <v>441.69892947168267</v>
      </c>
      <c r="M55" s="186">
        <f>+[1]IPCse!$DG57</f>
        <v>436.41048672873006</v>
      </c>
      <c r="N55" s="73">
        <f>+NEA!$P56</f>
        <v>462.39550000000003</v>
      </c>
      <c r="O55" s="73">
        <f>+NEA!$S56</f>
        <v>449.8901650508102</v>
      </c>
      <c r="P55" s="186">
        <f>+[1]IPCse!$DH57</f>
        <v>443.82018775458045</v>
      </c>
      <c r="Q55" s="73">
        <f>+CUY!$P56</f>
        <v>460.70330000000001</v>
      </c>
      <c r="R55" s="73">
        <f>+CUY!$S56</f>
        <v>444.33736432311139</v>
      </c>
      <c r="S55" s="186">
        <f>+[1]IPCse!$DI57</f>
        <v>437.32393964734501</v>
      </c>
      <c r="T55" s="73">
        <f>+PAT!$P56</f>
        <v>426.16699999999997</v>
      </c>
      <c r="U55" s="73">
        <f>+PAT!$S56</f>
        <v>410.73455779152215</v>
      </c>
      <c r="V55" s="186">
        <f>+[1]IPCse!$DJ57</f>
        <v>405.88207050027808</v>
      </c>
      <c r="X55" s="169">
        <f t="shared" si="50"/>
        <v>4.5260548442331849E-2</v>
      </c>
      <c r="Y55" s="169">
        <f t="shared" si="51"/>
        <v>5.1933520614978024E-2</v>
      </c>
      <c r="Z55" s="188">
        <f t="shared" si="52"/>
        <v>4.0498407140524773E-2</v>
      </c>
      <c r="AA55" s="169">
        <f t="shared" si="53"/>
        <v>4.3474237987793707E-2</v>
      </c>
      <c r="AB55" s="169">
        <f t="shared" si="54"/>
        <v>5.5578503260229839E-2</v>
      </c>
      <c r="AC55" s="188">
        <f t="shared" si="55"/>
        <v>4.2500959234683444E-2</v>
      </c>
      <c r="AD55" s="169">
        <f t="shared" si="56"/>
        <v>4.9496624065589412E-2</v>
      </c>
      <c r="AE55" s="169">
        <f t="shared" si="57"/>
        <v>5.1944817695021683E-2</v>
      </c>
      <c r="AF55" s="188">
        <f t="shared" si="58"/>
        <v>4.1986927720325973E-2</v>
      </c>
      <c r="AG55" s="169">
        <f t="shared" si="59"/>
        <v>4.2155982572361195E-2</v>
      </c>
      <c r="AH55" s="169">
        <f t="shared" si="60"/>
        <v>3.9562614626596826E-2</v>
      </c>
      <c r="AI55" s="188">
        <f t="shared" si="61"/>
        <v>3.3796754506851157E-2</v>
      </c>
      <c r="AJ55" s="169">
        <f t="shared" si="62"/>
        <v>3.3213997147014673E-2</v>
      </c>
      <c r="AK55" s="169">
        <f t="shared" si="63"/>
        <v>3.159475165688086E-2</v>
      </c>
      <c r="AL55" s="188">
        <f t="shared" si="64"/>
        <v>2.8567627971497922E-2</v>
      </c>
      <c r="AM55" s="169">
        <f t="shared" si="65"/>
        <v>4.9456687385333931E-2</v>
      </c>
      <c r="AN55" s="169">
        <f t="shared" si="66"/>
        <v>4.4734550545906693E-2</v>
      </c>
      <c r="AO55" s="188">
        <f t="shared" si="67"/>
        <v>3.6107894559732179E-2</v>
      </c>
      <c r="AP55" s="169">
        <f t="shared" si="68"/>
        <v>4.2708609862947222E-2</v>
      </c>
      <c r="AQ55" s="169">
        <f t="shared" si="69"/>
        <v>4.2062021107364123E-2</v>
      </c>
      <c r="AR55" s="188">
        <f t="shared" si="70"/>
        <v>3.7485438871398102E-2</v>
      </c>
      <c r="AT55" s="24">
        <f t="shared" si="78"/>
        <v>5.1933520614978024E-2</v>
      </c>
      <c r="AU55" s="24">
        <f t="shared" si="79"/>
        <v>4.0498407140524773E-2</v>
      </c>
      <c r="AV55" s="24">
        <f t="shared" si="71"/>
        <v>1.1435113474453251E-2</v>
      </c>
      <c r="AW55" s="24">
        <f t="shared" si="80"/>
        <v>5.5578503260229839E-2</v>
      </c>
      <c r="AX55" s="24">
        <f t="shared" si="81"/>
        <v>4.2500959234683444E-2</v>
      </c>
      <c r="AY55" s="24">
        <f t="shared" si="72"/>
        <v>1.3077544025546395E-2</v>
      </c>
      <c r="AZ55" s="24">
        <f t="shared" si="82"/>
        <v>5.1944817695021683E-2</v>
      </c>
      <c r="BA55" s="24">
        <f t="shared" si="83"/>
        <v>4.1986927720325973E-2</v>
      </c>
      <c r="BB55" s="24">
        <f t="shared" si="73"/>
        <v>9.9578899746957106E-3</v>
      </c>
      <c r="BC55" s="24">
        <f t="shared" si="84"/>
        <v>4.2155982572361195E-2</v>
      </c>
      <c r="BD55" s="24">
        <f t="shared" si="85"/>
        <v>3.3796754506851157E-2</v>
      </c>
      <c r="BE55" s="24">
        <f t="shared" si="74"/>
        <v>8.3592280655100382E-3</v>
      </c>
      <c r="BF55" s="24">
        <f t="shared" si="86"/>
        <v>3.3213997147014673E-2</v>
      </c>
      <c r="BG55" s="24">
        <f t="shared" si="87"/>
        <v>2.8567627971497922E-2</v>
      </c>
      <c r="BH55" s="24">
        <f t="shared" si="75"/>
        <v>4.6463691755167513E-3</v>
      </c>
      <c r="BI55" s="24">
        <f t="shared" si="88"/>
        <v>4.9456687385333931E-2</v>
      </c>
      <c r="BJ55" s="24">
        <f t="shared" si="89"/>
        <v>3.6107894559732179E-2</v>
      </c>
      <c r="BK55" s="24">
        <f t="shared" si="76"/>
        <v>1.3348792825601752E-2</v>
      </c>
      <c r="BL55" s="24">
        <f t="shared" si="90"/>
        <v>4.2708609862947222E-2</v>
      </c>
      <c r="BM55" s="24">
        <f t="shared" si="91"/>
        <v>3.7485438871398102E-2</v>
      </c>
      <c r="BN55" s="24">
        <f t="shared" si="77"/>
        <v>5.2231709915491198E-3</v>
      </c>
    </row>
    <row r="56" spans="1:66" x14ac:dyDescent="0.3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6">
        <f>+[1]IPCse!$DK58</f>
        <v>446.73074905175434</v>
      </c>
      <c r="E56" s="73">
        <f>+GBA!$P57</f>
        <v>450.31909999999999</v>
      </c>
      <c r="F56" s="73">
        <f>+GBA!$S57</f>
        <v>448.69011170246381</v>
      </c>
      <c r="G56" s="186">
        <f>+[1]IPCse!$DE58</f>
        <v>441.76011368635648</v>
      </c>
      <c r="H56" s="73">
        <f>+PAM!$P57</f>
        <v>471.6003</v>
      </c>
      <c r="I56" s="73">
        <f>+PAM!$S57</f>
        <v>458.10405910089332</v>
      </c>
      <c r="J56" s="186">
        <f>+[1]IPCse!$DF58</f>
        <v>451.31239134072399</v>
      </c>
      <c r="K56" s="73">
        <f>+NOA!$P57</f>
        <v>468.33240000000001</v>
      </c>
      <c r="L56" s="73">
        <f>+NOA!$S57</f>
        <v>459.6121261985603</v>
      </c>
      <c r="M56" s="186">
        <f>+[1]IPCse!$DG58</f>
        <v>452.55869782832974</v>
      </c>
      <c r="N56" s="73">
        <f>+NEA!$P57</f>
        <v>483.43020000000001</v>
      </c>
      <c r="O56" s="73">
        <f>+NEA!$S57</f>
        <v>467.61028577313931</v>
      </c>
      <c r="P56" s="186">
        <f>+[1]IPCse!$DH58</f>
        <v>461.40425619698243</v>
      </c>
      <c r="Q56" s="73">
        <f>+CUY!$P57</f>
        <v>482.29169999999999</v>
      </c>
      <c r="R56" s="73">
        <f>+CUY!$S57</f>
        <v>463.43123536275237</v>
      </c>
      <c r="S56" s="186">
        <f>+[1]IPCse!$DI58</f>
        <v>456.08393352791444</v>
      </c>
      <c r="T56" s="73">
        <f>+PAT!$P57</f>
        <v>448.06599999999997</v>
      </c>
      <c r="U56" s="73">
        <f>+PAT!$S57</f>
        <v>431.08301092170768</v>
      </c>
      <c r="V56" s="186">
        <f>+[1]IPCse!$DJ58</f>
        <v>427.18340365090603</v>
      </c>
      <c r="X56" s="169">
        <f t="shared" si="50"/>
        <v>4.5589513719098029E-2</v>
      </c>
      <c r="Y56" s="169">
        <f t="shared" si="51"/>
        <v>4.1392481246489421E-2</v>
      </c>
      <c r="Z56" s="188">
        <f t="shared" si="52"/>
        <v>4.0016616543918193E-2</v>
      </c>
      <c r="AA56" s="169">
        <f t="shared" si="53"/>
        <v>4.8042189880060926E-2</v>
      </c>
      <c r="AB56" s="169">
        <f t="shared" si="54"/>
        <v>4.1896616933532194E-2</v>
      </c>
      <c r="AC56" s="188">
        <f t="shared" si="55"/>
        <v>4.0219470108372901E-2</v>
      </c>
      <c r="AD56" s="169">
        <f t="shared" si="56"/>
        <v>4.189907415528582E-2</v>
      </c>
      <c r="AE56" s="169">
        <f t="shared" si="57"/>
        <v>3.9609258810520576E-2</v>
      </c>
      <c r="AF56" s="188">
        <f t="shared" si="58"/>
        <v>3.8425016536145495E-2</v>
      </c>
      <c r="AG56" s="169">
        <f t="shared" si="59"/>
        <v>4.4124879665296879E-2</v>
      </c>
      <c r="AH56" s="169">
        <f t="shared" si="60"/>
        <v>4.0555218796440418E-2</v>
      </c>
      <c r="AI56" s="188">
        <f t="shared" si="61"/>
        <v>3.7002344331009018E-2</v>
      </c>
      <c r="AJ56" s="169">
        <f t="shared" si="62"/>
        <v>4.54907108741327E-2</v>
      </c>
      <c r="AK56" s="169">
        <f t="shared" si="63"/>
        <v>3.93876596976237E-2</v>
      </c>
      <c r="AL56" s="188">
        <f t="shared" si="64"/>
        <v>3.9619803081434979E-2</v>
      </c>
      <c r="AM56" s="169">
        <f t="shared" si="65"/>
        <v>4.6859660002435355E-2</v>
      </c>
      <c r="AN56" s="169">
        <f t="shared" si="66"/>
        <v>4.2971562989594592E-2</v>
      </c>
      <c r="AO56" s="188">
        <f t="shared" si="67"/>
        <v>4.2897248880766403E-2</v>
      </c>
      <c r="AP56" s="169">
        <f t="shared" si="68"/>
        <v>5.1385959025452399E-2</v>
      </c>
      <c r="AQ56" s="169">
        <f t="shared" si="69"/>
        <v>4.9541614515216548E-2</v>
      </c>
      <c r="AR56" s="188">
        <f t="shared" si="70"/>
        <v>5.2481581963875756E-2</v>
      </c>
      <c r="AT56" s="24">
        <f t="shared" si="78"/>
        <v>4.5589513719098029E-2</v>
      </c>
      <c r="AU56" s="24">
        <f t="shared" si="79"/>
        <v>4.0016616543918193E-2</v>
      </c>
      <c r="AV56" s="24">
        <f t="shared" si="71"/>
        <v>5.5728971751798362E-3</v>
      </c>
      <c r="AW56" s="24">
        <f t="shared" si="80"/>
        <v>4.8042189880060926E-2</v>
      </c>
      <c r="AX56" s="24">
        <f t="shared" si="81"/>
        <v>4.0219470108372901E-2</v>
      </c>
      <c r="AY56" s="24">
        <f t="shared" si="72"/>
        <v>7.8227197716880248E-3</v>
      </c>
      <c r="AZ56" s="24">
        <f t="shared" si="82"/>
        <v>4.189907415528582E-2</v>
      </c>
      <c r="BA56" s="24">
        <f t="shared" si="83"/>
        <v>3.8425016536145495E-2</v>
      </c>
      <c r="BB56" s="24">
        <f t="shared" si="73"/>
        <v>3.474057619140325E-3</v>
      </c>
      <c r="BC56" s="24">
        <f t="shared" si="84"/>
        <v>4.4124879665296879E-2</v>
      </c>
      <c r="BD56" s="24">
        <f t="shared" si="85"/>
        <v>3.7002344331009018E-2</v>
      </c>
      <c r="BE56" s="24">
        <f t="shared" si="74"/>
        <v>7.1225353342878606E-3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4.2897248880766403E-2</v>
      </c>
      <c r="BK56" s="24">
        <f t="shared" si="76"/>
        <v>3.9624111216689517E-3</v>
      </c>
      <c r="BL56" s="24">
        <f t="shared" si="90"/>
        <v>5.2481581963875756E-2</v>
      </c>
      <c r="BM56" s="24">
        <f t="shared" si="91"/>
        <v>4.9541614515216548E-2</v>
      </c>
      <c r="BN56" s="24">
        <f t="shared" si="77"/>
        <v>2.9399674486592087E-3</v>
      </c>
    </row>
    <row r="57" spans="1:66" x14ac:dyDescent="0.3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6">
        <f>+[1]IPCse!$DK59</f>
        <v>462.90160115304508</v>
      </c>
      <c r="E57" s="73">
        <f>+GBA!$P58</f>
        <v>466.34559999999999</v>
      </c>
      <c r="F57" s="73">
        <f>+GBA!$S58</f>
        <v>461.0804515950727</v>
      </c>
      <c r="G57" s="186">
        <f>+[1]IPCse!$DE59</f>
        <v>457.02083822738143</v>
      </c>
      <c r="H57" s="73">
        <f>+PAM!$P58</f>
        <v>487.61040000000003</v>
      </c>
      <c r="I57" s="73">
        <f>+PAM!$S58</f>
        <v>471.83691058720183</v>
      </c>
      <c r="J57" s="186">
        <f>+[1]IPCse!$DF59</f>
        <v>467.78326243670881</v>
      </c>
      <c r="K57" s="73">
        <f>+NOA!$P58</f>
        <v>484.7928</v>
      </c>
      <c r="L57" s="73">
        <f>+NOA!$S58</f>
        <v>474.30228306396839</v>
      </c>
      <c r="M57" s="186">
        <f>+[1]IPCse!$DG59</f>
        <v>469.97122523674989</v>
      </c>
      <c r="N57" s="73">
        <f>+NEA!$P58</f>
        <v>498.14589999999998</v>
      </c>
      <c r="O57" s="73">
        <f>+NEA!$S58</f>
        <v>481.79052326283994</v>
      </c>
      <c r="P57" s="186">
        <f>+[1]IPCse!$DH59</f>
        <v>479.21852136116871</v>
      </c>
      <c r="Q57" s="73">
        <f>+CUY!$P58</f>
        <v>501.12349999999998</v>
      </c>
      <c r="R57" s="73">
        <f>+CUY!$S58</f>
        <v>478.4371592520568</v>
      </c>
      <c r="S57" s="186">
        <f>+[1]IPCse!$DI59</f>
        <v>474.81331998448746</v>
      </c>
      <c r="T57" s="73">
        <f>+PAT!$P58</f>
        <v>462.68079999999998</v>
      </c>
      <c r="U57" s="73">
        <f>+PAT!$S58</f>
        <v>445.24527019158239</v>
      </c>
      <c r="V57" s="186">
        <f>+[1]IPCse!$DJ59</f>
        <v>443.61465437394952</v>
      </c>
      <c r="X57" s="169">
        <f t="shared" si="50"/>
        <v>3.4797506938282874E-2</v>
      </c>
      <c r="Y57" s="169">
        <f t="shared" si="51"/>
        <v>2.8820723874573462E-2</v>
      </c>
      <c r="Z57" s="188">
        <f t="shared" si="52"/>
        <v>3.6198206941464139E-2</v>
      </c>
      <c r="AA57" s="169">
        <f t="shared" si="53"/>
        <v>3.5589207741799189E-2</v>
      </c>
      <c r="AB57" s="169">
        <f t="shared" si="54"/>
        <v>2.7614470587720819E-2</v>
      </c>
      <c r="AC57" s="188">
        <f t="shared" si="55"/>
        <v>3.4545274840860563E-2</v>
      </c>
      <c r="AD57" s="169">
        <f t="shared" si="56"/>
        <v>3.3948451686735659E-2</v>
      </c>
      <c r="AE57" s="169">
        <f t="shared" si="57"/>
        <v>2.9977580886887401E-2</v>
      </c>
      <c r="AF57" s="188">
        <f t="shared" si="58"/>
        <v>3.6495499374733287E-2</v>
      </c>
      <c r="AG57" s="169">
        <f t="shared" si="59"/>
        <v>3.5146831609344176E-2</v>
      </c>
      <c r="AH57" s="169">
        <f t="shared" si="60"/>
        <v>3.1962074166558718E-2</v>
      </c>
      <c r="AI57" s="188">
        <f t="shared" si="61"/>
        <v>3.8475732522602613E-2</v>
      </c>
      <c r="AJ57" s="169">
        <f t="shared" si="62"/>
        <v>3.0440175231088107E-2</v>
      </c>
      <c r="AK57" s="169">
        <f t="shared" si="63"/>
        <v>3.0324904992744761E-2</v>
      </c>
      <c r="AL57" s="188">
        <f t="shared" si="64"/>
        <v>3.8608801121637226E-2</v>
      </c>
      <c r="AM57" s="169">
        <f t="shared" si="65"/>
        <v>3.9046494061581338E-2</v>
      </c>
      <c r="AN57" s="169">
        <f t="shared" si="66"/>
        <v>3.2380044209921355E-2</v>
      </c>
      <c r="AO57" s="188">
        <f t="shared" si="67"/>
        <v>4.1065657173443793E-2</v>
      </c>
      <c r="AP57" s="169">
        <f t="shared" si="68"/>
        <v>3.2617516169492822E-2</v>
      </c>
      <c r="AQ57" s="169">
        <f t="shared" si="69"/>
        <v>3.2852742768948673E-2</v>
      </c>
      <c r="AR57" s="188">
        <f t="shared" si="70"/>
        <v>3.8464159849409985E-2</v>
      </c>
      <c r="AT57" s="24">
        <f t="shared" si="78"/>
        <v>3.6198206941464139E-2</v>
      </c>
      <c r="AU57" s="24">
        <f t="shared" si="79"/>
        <v>2.8820723874573462E-2</v>
      </c>
      <c r="AV57" s="24">
        <f t="shared" si="71"/>
        <v>7.3774830668906777E-3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3.6495499374733287E-2</v>
      </c>
      <c r="BA57" s="24">
        <f t="shared" si="83"/>
        <v>2.9977580886887401E-2</v>
      </c>
      <c r="BB57" s="24">
        <f t="shared" si="73"/>
        <v>6.5179184878458862E-3</v>
      </c>
      <c r="BC57" s="24">
        <f t="shared" si="84"/>
        <v>3.8475732522602613E-2</v>
      </c>
      <c r="BD57" s="24">
        <f t="shared" si="85"/>
        <v>3.1962074166558718E-2</v>
      </c>
      <c r="BE57" s="24">
        <f t="shared" si="74"/>
        <v>6.5136583560438943E-3</v>
      </c>
      <c r="BF57" s="24">
        <f t="shared" si="86"/>
        <v>3.8608801121637226E-2</v>
      </c>
      <c r="BG57" s="24">
        <f t="shared" si="87"/>
        <v>3.0324904992744761E-2</v>
      </c>
      <c r="BH57" s="24">
        <f t="shared" si="75"/>
        <v>8.2838961288924651E-3</v>
      </c>
      <c r="BI57" s="24">
        <f t="shared" si="88"/>
        <v>4.1065657173443793E-2</v>
      </c>
      <c r="BJ57" s="24">
        <f t="shared" si="89"/>
        <v>3.2380044209921355E-2</v>
      </c>
      <c r="BK57" s="24">
        <f t="shared" si="76"/>
        <v>8.6856129635224377E-3</v>
      </c>
      <c r="BL57" s="24">
        <f t="shared" si="90"/>
        <v>3.8464159849409985E-2</v>
      </c>
      <c r="BM57" s="24">
        <f t="shared" si="91"/>
        <v>3.2617516169492822E-2</v>
      </c>
      <c r="BN57" s="24">
        <f t="shared" si="77"/>
        <v>5.8466436799171628E-3</v>
      </c>
    </row>
    <row r="58" spans="1:66" x14ac:dyDescent="0.3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6">
        <f>+[1]IPCse!$DK60</f>
        <v>481.81692778795201</v>
      </c>
      <c r="E58" s="73">
        <f>+GBA!$P59</f>
        <v>482.72039999999998</v>
      </c>
      <c r="F58" s="73">
        <f>+GBA!$S59</f>
        <v>475.87206729311447</v>
      </c>
      <c r="G58" s="186">
        <f>+[1]IPCse!$DE60</f>
        <v>476.07792837948853</v>
      </c>
      <c r="H58" s="73">
        <f>+PAM!$P59</f>
        <v>505.70670000000001</v>
      </c>
      <c r="I58" s="73">
        <f>+PAM!$S59</f>
        <v>486.48165910089341</v>
      </c>
      <c r="J58" s="186">
        <f>+[1]IPCse!$DF60</f>
        <v>486.41785547104007</v>
      </c>
      <c r="K58" s="73">
        <f>+NOA!$P59</f>
        <v>502.90960000000001</v>
      </c>
      <c r="L58" s="73">
        <f>+NOA!$S59</f>
        <v>488.5323072932228</v>
      </c>
      <c r="M58" s="186">
        <f>+[1]IPCse!$DG60</f>
        <v>488.10221225012918</v>
      </c>
      <c r="N58" s="73">
        <f>+NEA!$P59</f>
        <v>515.17309999999998</v>
      </c>
      <c r="O58" s="73">
        <f>+NEA!$S59</f>
        <v>494.98597216424059</v>
      </c>
      <c r="P58" s="186">
        <f>+[1]IPCse!$DH60</f>
        <v>497.82376124577172</v>
      </c>
      <c r="Q58" s="73">
        <f>+CUY!$P59</f>
        <v>520.14689999999996</v>
      </c>
      <c r="R58" s="73">
        <f>+CUY!$S59</f>
        <v>496.54271367240085</v>
      </c>
      <c r="S58" s="186">
        <f>+[1]IPCse!$DI60</f>
        <v>496.9574667429028</v>
      </c>
      <c r="T58" s="73">
        <f>+PAT!$P59</f>
        <v>479.17360000000002</v>
      </c>
      <c r="U58" s="73">
        <f>+PAT!$S59</f>
        <v>459.78820549102426</v>
      </c>
      <c r="V58" s="186">
        <f>+[1]IPCse!$DJ60</f>
        <v>461.0715926260475</v>
      </c>
      <c r="X58" s="169">
        <f t="shared" si="50"/>
        <v>3.6096552356174927E-2</v>
      </c>
      <c r="Y58" s="169">
        <f t="shared" si="51"/>
        <v>3.1889474381529226E-2</v>
      </c>
      <c r="Z58" s="188">
        <f t="shared" si="52"/>
        <v>4.0862521511678906E-2</v>
      </c>
      <c r="AA58" s="169">
        <f t="shared" si="53"/>
        <v>3.5113014897106387E-2</v>
      </c>
      <c r="AB58" s="169">
        <f t="shared" si="54"/>
        <v>3.2080335756745404E-2</v>
      </c>
      <c r="AC58" s="188">
        <f t="shared" si="55"/>
        <v>4.1698514724235913E-2</v>
      </c>
      <c r="AD58" s="169">
        <f t="shared" si="56"/>
        <v>3.7112210896240061E-2</v>
      </c>
      <c r="AE58" s="169">
        <f t="shared" si="57"/>
        <v>3.1037733981994275E-2</v>
      </c>
      <c r="AF58" s="188">
        <f t="shared" si="58"/>
        <v>3.9835955090104402E-2</v>
      </c>
      <c r="AG58" s="169">
        <f t="shared" si="59"/>
        <v>3.737019196654745E-2</v>
      </c>
      <c r="AH58" s="169">
        <f t="shared" si="60"/>
        <v>3.0002015038445906E-2</v>
      </c>
      <c r="AI58" s="188">
        <f t="shared" si="61"/>
        <v>3.8578930027568736E-2</v>
      </c>
      <c r="AJ58" s="169">
        <f t="shared" si="62"/>
        <v>3.4181150542441419E-2</v>
      </c>
      <c r="AK58" s="169">
        <f t="shared" si="63"/>
        <v>2.7388352954800466E-2</v>
      </c>
      <c r="AL58" s="188">
        <f t="shared" si="64"/>
        <v>3.8824125227373996E-2</v>
      </c>
      <c r="AM58" s="169">
        <f t="shared" si="65"/>
        <v>3.7961500508357782E-2</v>
      </c>
      <c r="AN58" s="169">
        <f t="shared" si="66"/>
        <v>3.7843119143689652E-2</v>
      </c>
      <c r="AO58" s="188">
        <f t="shared" si="67"/>
        <v>4.6637585397012016E-2</v>
      </c>
      <c r="AP58" s="169">
        <f t="shared" si="68"/>
        <v>3.5646173344560772E-2</v>
      </c>
      <c r="AQ58" s="169">
        <f t="shared" si="69"/>
        <v>3.2662750787187944E-2</v>
      </c>
      <c r="AR58" s="188">
        <f t="shared" si="70"/>
        <v>3.9351581558400239E-2</v>
      </c>
      <c r="AT58" s="24">
        <f t="shared" si="78"/>
        <v>4.0862521511678906E-2</v>
      </c>
      <c r="AU58" s="24">
        <f t="shared" si="79"/>
        <v>3.1889474381529226E-2</v>
      </c>
      <c r="AV58" s="24">
        <f t="shared" si="71"/>
        <v>8.9730471301496806E-3</v>
      </c>
      <c r="AW58" s="24">
        <f t="shared" si="80"/>
        <v>4.1698514724235913E-2</v>
      </c>
      <c r="AX58" s="24">
        <f t="shared" si="81"/>
        <v>3.2080335756745404E-2</v>
      </c>
      <c r="AY58" s="24">
        <f t="shared" si="72"/>
        <v>9.6181789674905094E-3</v>
      </c>
      <c r="AZ58" s="24">
        <f t="shared" si="82"/>
        <v>3.9835955090104402E-2</v>
      </c>
      <c r="BA58" s="24">
        <f t="shared" si="83"/>
        <v>3.1037733981994275E-2</v>
      </c>
      <c r="BB58" s="24">
        <f t="shared" si="73"/>
        <v>8.7982211081101269E-3</v>
      </c>
      <c r="BC58" s="24">
        <f t="shared" si="84"/>
        <v>3.8578930027568736E-2</v>
      </c>
      <c r="BD58" s="24">
        <f t="shared" si="85"/>
        <v>3.0002015038445906E-2</v>
      </c>
      <c r="BE58" s="24">
        <f t="shared" si="74"/>
        <v>8.5769149891228302E-3</v>
      </c>
      <c r="BF58" s="24">
        <f t="shared" si="86"/>
        <v>3.8824125227373996E-2</v>
      </c>
      <c r="BG58" s="24">
        <f t="shared" si="87"/>
        <v>2.7388352954800466E-2</v>
      </c>
      <c r="BH58" s="24">
        <f t="shared" si="75"/>
        <v>1.143577227257353E-2</v>
      </c>
      <c r="BI58" s="24">
        <f t="shared" si="88"/>
        <v>4.6637585397012016E-2</v>
      </c>
      <c r="BJ58" s="24">
        <f t="shared" si="89"/>
        <v>3.7843119143689652E-2</v>
      </c>
      <c r="BK58" s="24">
        <f t="shared" si="76"/>
        <v>8.7944662533223639E-3</v>
      </c>
      <c r="BL58" s="24">
        <f t="shared" si="90"/>
        <v>3.9351581558400239E-2</v>
      </c>
      <c r="BM58" s="24">
        <f t="shared" si="91"/>
        <v>3.2662750787187944E-2</v>
      </c>
      <c r="BN58" s="24">
        <f t="shared" si="77"/>
        <v>6.6888307712122952E-3</v>
      </c>
    </row>
    <row r="59" spans="1:66" x14ac:dyDescent="0.3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6">
        <f>+[1]IPCse!$DK61</f>
        <v>502.17661037341952</v>
      </c>
      <c r="E59" s="73">
        <f>+GBA!$P60</f>
        <v>499.07130000000001</v>
      </c>
      <c r="F59" s="73">
        <f>+GBA!$S60</f>
        <v>492.15318480732799</v>
      </c>
      <c r="G59" s="186">
        <f>+[1]IPCse!$DE61</f>
        <v>497.26839785698047</v>
      </c>
      <c r="H59" s="73">
        <f>+PAM!$P60</f>
        <v>519.59900000000005</v>
      </c>
      <c r="I59" s="73">
        <f>+PAM!$S60</f>
        <v>500.07274776687666</v>
      </c>
      <c r="J59" s="186">
        <f>+[1]IPCse!$DF61</f>
        <v>505.57651228428261</v>
      </c>
      <c r="K59" s="73">
        <f>+NOA!$P60</f>
        <v>517.24440000000004</v>
      </c>
      <c r="L59" s="73">
        <f>+NOA!$S60</f>
        <v>502.33439012630708</v>
      </c>
      <c r="M59" s="186">
        <f>+[1]IPCse!$DG61</f>
        <v>508.83357795906869</v>
      </c>
      <c r="N59" s="73">
        <f>+NEA!$P60</f>
        <v>531.26750000000004</v>
      </c>
      <c r="O59" s="73">
        <f>+NEA!$S60</f>
        <v>510.29583494918973</v>
      </c>
      <c r="P59" s="186">
        <f>+[1]IPCse!$DH61</f>
        <v>518.21468023392049</v>
      </c>
      <c r="Q59" s="73">
        <f>+CUY!$P60</f>
        <v>537.98990000000003</v>
      </c>
      <c r="R59" s="73">
        <f>+CUY!$S60</f>
        <v>512.82958417352268</v>
      </c>
      <c r="S59" s="186">
        <f>+[1]IPCse!$DI61</f>
        <v>518.01441148508559</v>
      </c>
      <c r="T59" s="73">
        <f>+PAT!$P60</f>
        <v>497.16320000000002</v>
      </c>
      <c r="U59" s="73">
        <f>+PAT!$S60</f>
        <v>477.11276367476245</v>
      </c>
      <c r="V59" s="186">
        <f>+[1]IPCse!$DJ61</f>
        <v>480.9152897953814</v>
      </c>
      <c r="X59" s="169">
        <f t="shared" si="50"/>
        <v>3.1335013123486855E-2</v>
      </c>
      <c r="Y59" s="169">
        <f t="shared" si="51"/>
        <v>3.1245184748183608E-2</v>
      </c>
      <c r="Z59" s="188">
        <f t="shared" si="52"/>
        <v>4.2256054968720091E-2</v>
      </c>
      <c r="AA59" s="169">
        <f t="shared" si="53"/>
        <v>3.3872403155118525E-2</v>
      </c>
      <c r="AB59" s="169">
        <f t="shared" si="54"/>
        <v>3.4213223749031574E-2</v>
      </c>
      <c r="AC59" s="188">
        <f t="shared" si="55"/>
        <v>4.4510505978762271E-2</v>
      </c>
      <c r="AD59" s="169">
        <f t="shared" si="56"/>
        <v>2.7471061783441053E-2</v>
      </c>
      <c r="AE59" s="169">
        <f t="shared" si="57"/>
        <v>2.7937515036233984E-2</v>
      </c>
      <c r="AF59" s="188">
        <f t="shared" si="58"/>
        <v>3.9387239999011836E-2</v>
      </c>
      <c r="AG59" s="169">
        <f t="shared" si="59"/>
        <v>2.8503731088052486E-2</v>
      </c>
      <c r="AH59" s="169">
        <f t="shared" si="60"/>
        <v>2.8252139371409246E-2</v>
      </c>
      <c r="AI59" s="188">
        <f t="shared" si="61"/>
        <v>4.247341066816479E-2</v>
      </c>
      <c r="AJ59" s="169">
        <f t="shared" si="62"/>
        <v>3.1240761600324296E-2</v>
      </c>
      <c r="AK59" s="169">
        <f t="shared" si="63"/>
        <v>3.0929892251308377E-2</v>
      </c>
      <c r="AL59" s="188">
        <f t="shared" si="64"/>
        <v>4.0960115959756127E-2</v>
      </c>
      <c r="AM59" s="169">
        <f t="shared" si="65"/>
        <v>3.4303770723232319E-2</v>
      </c>
      <c r="AN59" s="169">
        <f t="shared" si="66"/>
        <v>3.2800542738136373E-2</v>
      </c>
      <c r="AO59" s="188">
        <f t="shared" si="67"/>
        <v>4.2371724244715692E-2</v>
      </c>
      <c r="AP59" s="169">
        <f t="shared" si="68"/>
        <v>3.7542969813028071E-2</v>
      </c>
      <c r="AQ59" s="169">
        <f t="shared" si="69"/>
        <v>3.7679431479188619E-2</v>
      </c>
      <c r="AR59" s="188">
        <f t="shared" si="70"/>
        <v>4.3038212474365345E-2</v>
      </c>
      <c r="AT59" s="24">
        <f t="shared" si="78"/>
        <v>4.2256054968720091E-2</v>
      </c>
      <c r="AU59" s="24">
        <f t="shared" si="79"/>
        <v>3.1245184748183608E-2</v>
      </c>
      <c r="AV59" s="24">
        <f t="shared" si="71"/>
        <v>1.1010870220536484E-2</v>
      </c>
      <c r="AW59" s="24">
        <f t="shared" si="80"/>
        <v>4.4510505978762271E-2</v>
      </c>
      <c r="AX59" s="24">
        <f t="shared" si="81"/>
        <v>3.3872403155118525E-2</v>
      </c>
      <c r="AY59" s="24">
        <f t="shared" si="72"/>
        <v>1.0638102823643747E-2</v>
      </c>
      <c r="AZ59" s="24">
        <f t="shared" si="82"/>
        <v>3.9387239999011836E-2</v>
      </c>
      <c r="BA59" s="24">
        <f t="shared" si="83"/>
        <v>2.7471061783441053E-2</v>
      </c>
      <c r="BB59" s="24">
        <f t="shared" si="73"/>
        <v>1.1916178215570783E-2</v>
      </c>
      <c r="BC59" s="24">
        <f t="shared" si="84"/>
        <v>4.247341066816479E-2</v>
      </c>
      <c r="BD59" s="24">
        <f t="shared" si="85"/>
        <v>2.8252139371409246E-2</v>
      </c>
      <c r="BE59" s="24">
        <f t="shared" si="74"/>
        <v>1.4221271296755544E-2</v>
      </c>
      <c r="BF59" s="24">
        <f t="shared" si="86"/>
        <v>4.0960115959756127E-2</v>
      </c>
      <c r="BG59" s="24">
        <f t="shared" si="87"/>
        <v>3.0929892251308377E-2</v>
      </c>
      <c r="BH59" s="24">
        <f t="shared" si="75"/>
        <v>1.003022370844775E-2</v>
      </c>
      <c r="BI59" s="24">
        <f t="shared" si="88"/>
        <v>4.2371724244715692E-2</v>
      </c>
      <c r="BJ59" s="24">
        <f t="shared" si="89"/>
        <v>3.2800542738136373E-2</v>
      </c>
      <c r="BK59" s="24">
        <f t="shared" si="76"/>
        <v>9.5711815065793182E-3</v>
      </c>
      <c r="BL59" s="24">
        <f t="shared" si="90"/>
        <v>4.3038212474365345E-2</v>
      </c>
      <c r="BM59" s="24">
        <f t="shared" si="91"/>
        <v>3.7542969813028071E-2</v>
      </c>
      <c r="BN59" s="24">
        <f t="shared" si="77"/>
        <v>5.495242661337274E-3</v>
      </c>
    </row>
    <row r="60" spans="1:66" x14ac:dyDescent="0.3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6">
        <f>+[1]IPCse!$DK62</f>
        <v>514.7840965966335</v>
      </c>
      <c r="E60" s="73">
        <f>+GBA!$P61</f>
        <v>514.39679999999998</v>
      </c>
      <c r="F60" s="73">
        <f>+GBA!$S61</f>
        <v>503.95603311749846</v>
      </c>
      <c r="G60" s="186">
        <f>+[1]IPCse!$DE62</f>
        <v>509.80020683967399</v>
      </c>
      <c r="H60" s="73">
        <f>+PAM!$P61</f>
        <v>536.25120000000004</v>
      </c>
      <c r="I60" s="73">
        <f>+PAM!$S61</f>
        <v>512.27937381754282</v>
      </c>
      <c r="J60" s="186">
        <f>+[1]IPCse!$DF62</f>
        <v>518.3880500306617</v>
      </c>
      <c r="K60" s="73">
        <f>+NOA!$P61</f>
        <v>531.96960000000001</v>
      </c>
      <c r="L60" s="73">
        <f>+NOA!$S61</f>
        <v>514.74504377291862</v>
      </c>
      <c r="M60" s="186">
        <f>+[1]IPCse!$DG62</f>
        <v>520.19975482789516</v>
      </c>
      <c r="N60" s="73">
        <f>+NEA!$P61</f>
        <v>547.27449999999999</v>
      </c>
      <c r="O60" s="73">
        <f>+NEA!$S61</f>
        <v>524.56531985718209</v>
      </c>
      <c r="P60" s="186">
        <f>+[1]IPCse!$DH62</f>
        <v>531.66781592342113</v>
      </c>
      <c r="Q60" s="73">
        <f>+CUY!$P61</f>
        <v>554.05579999999998</v>
      </c>
      <c r="R60" s="73">
        <f>+CUY!$S61</f>
        <v>522.35162550486154</v>
      </c>
      <c r="S60" s="186">
        <f>+[1]IPCse!$DI62</f>
        <v>527.93988444588797</v>
      </c>
      <c r="T60" s="73">
        <f>+PAT!$P61</f>
        <v>516.70280000000002</v>
      </c>
      <c r="U60" s="73">
        <f>+PAT!$S61</f>
        <v>492.89424969075276</v>
      </c>
      <c r="V60" s="186">
        <f>+[1]IPCse!$DJ62</f>
        <v>496.81011490733869</v>
      </c>
      <c r="X60" s="169">
        <f t="shared" si="50"/>
        <v>3.1321874754012713E-2</v>
      </c>
      <c r="Y60" s="169">
        <f t="shared" si="51"/>
        <v>2.4714352585702315E-2</v>
      </c>
      <c r="Z60" s="188">
        <f t="shared" si="52"/>
        <v>2.5105681871242513E-2</v>
      </c>
      <c r="AA60" s="169">
        <f t="shared" si="53"/>
        <v>3.0708037108124531E-2</v>
      </c>
      <c r="AB60" s="169">
        <f t="shared" si="54"/>
        <v>2.3982062241030055E-2</v>
      </c>
      <c r="AC60" s="188">
        <f t="shared" si="55"/>
        <v>2.5201297803561173E-2</v>
      </c>
      <c r="AD60" s="169">
        <f t="shared" si="56"/>
        <v>3.2048175612347185E-2</v>
      </c>
      <c r="AE60" s="169">
        <f t="shared" si="57"/>
        <v>2.4409700598915007E-2</v>
      </c>
      <c r="AF60" s="188">
        <f t="shared" si="58"/>
        <v>2.53404528001E-2</v>
      </c>
      <c r="AG60" s="169">
        <f t="shared" si="59"/>
        <v>2.8468553743645986E-2</v>
      </c>
      <c r="AH60" s="169">
        <f t="shared" si="60"/>
        <v>2.4705960592287912E-2</v>
      </c>
      <c r="AI60" s="188">
        <f t="shared" si="61"/>
        <v>2.2337709933405447E-2</v>
      </c>
      <c r="AJ60" s="169">
        <f t="shared" si="62"/>
        <v>3.0129831017331021E-2</v>
      </c>
      <c r="AK60" s="169">
        <f t="shared" si="63"/>
        <v>2.7963161622538424E-2</v>
      </c>
      <c r="AL60" s="188">
        <f t="shared" si="64"/>
        <v>2.5960545315752093E-2</v>
      </c>
      <c r="AM60" s="169">
        <f t="shared" si="65"/>
        <v>2.9862828279861642E-2</v>
      </c>
      <c r="AN60" s="169">
        <f t="shared" si="66"/>
        <v>1.8567652150342617E-2</v>
      </c>
      <c r="AO60" s="188">
        <f t="shared" si="67"/>
        <v>1.9160611636937386E-2</v>
      </c>
      <c r="AP60" s="169">
        <f t="shared" si="68"/>
        <v>3.9302184876113033E-2</v>
      </c>
      <c r="AQ60" s="169">
        <f t="shared" si="69"/>
        <v>3.3077056866892329E-2</v>
      </c>
      <c r="AR60" s="188">
        <f t="shared" si="70"/>
        <v>3.3051195188076088E-2</v>
      </c>
      <c r="AT60" s="24">
        <f t="shared" si="78"/>
        <v>3.1321874754012713E-2</v>
      </c>
      <c r="AU60" s="24">
        <f t="shared" si="79"/>
        <v>2.4714352585702315E-2</v>
      </c>
      <c r="AV60" s="24">
        <f t="shared" si="71"/>
        <v>6.607522168310398E-3</v>
      </c>
      <c r="AW60" s="24">
        <f t="shared" si="80"/>
        <v>3.0708037108124531E-2</v>
      </c>
      <c r="AX60" s="24">
        <f t="shared" si="81"/>
        <v>2.3982062241030055E-2</v>
      </c>
      <c r="AY60" s="24">
        <f t="shared" si="72"/>
        <v>6.7259748670944752E-3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2.2337709933405447E-2</v>
      </c>
      <c r="BE60" s="24">
        <f t="shared" si="74"/>
        <v>6.1308438102405383E-3</v>
      </c>
      <c r="BF60" s="24">
        <f t="shared" si="86"/>
        <v>3.0129831017331021E-2</v>
      </c>
      <c r="BG60" s="24">
        <f t="shared" si="87"/>
        <v>2.5960545315752093E-2</v>
      </c>
      <c r="BH60" s="24">
        <f t="shared" si="75"/>
        <v>4.1692857015789286E-3</v>
      </c>
      <c r="BI60" s="24">
        <f t="shared" si="88"/>
        <v>2.9862828279861642E-2</v>
      </c>
      <c r="BJ60" s="24">
        <f t="shared" si="89"/>
        <v>1.8567652150342617E-2</v>
      </c>
      <c r="BK60" s="24">
        <f t="shared" si="76"/>
        <v>1.1295176129519024E-2</v>
      </c>
      <c r="BL60" s="24">
        <f t="shared" si="90"/>
        <v>3.9302184876113033E-2</v>
      </c>
      <c r="BM60" s="24">
        <f t="shared" si="91"/>
        <v>3.3051195188076088E-2</v>
      </c>
      <c r="BN60" s="24">
        <f t="shared" si="77"/>
        <v>6.2509896880369453E-3</v>
      </c>
    </row>
    <row r="61" spans="1:66" x14ac:dyDescent="0.3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6">
        <f>+[1]IPCse!$DK63</f>
        <v>531.03102127153636</v>
      </c>
      <c r="E61" s="73">
        <f>+GBA!$P62</f>
        <v>531.65150000000006</v>
      </c>
      <c r="F61" s="73">
        <f>+GBA!$S62</f>
        <v>524.50803932406825</v>
      </c>
      <c r="G61" s="186">
        <f>+[1]IPCse!$DE63</f>
        <v>526.51408535373832</v>
      </c>
      <c r="H61" s="73">
        <f>+PAM!$P62</f>
        <v>553.57590000000005</v>
      </c>
      <c r="I61" s="73">
        <f>+PAM!$S62</f>
        <v>530.692646932201</v>
      </c>
      <c r="J61" s="186">
        <f>+[1]IPCse!$DF63</f>
        <v>534.60601554659866</v>
      </c>
      <c r="K61" s="73">
        <f>+NOA!$P62</f>
        <v>548.86540000000002</v>
      </c>
      <c r="L61" s="73">
        <f>+NOA!$S62</f>
        <v>533.25154473719942</v>
      </c>
      <c r="M61" s="186">
        <f>+[1]IPCse!$DG63</f>
        <v>536.40944744728347</v>
      </c>
      <c r="N61" s="73">
        <f>+NEA!$P62</f>
        <v>563.82029999999997</v>
      </c>
      <c r="O61" s="73">
        <f>+NEA!$S62</f>
        <v>539.71581919802247</v>
      </c>
      <c r="P61" s="186">
        <f>+[1]IPCse!$DH63</f>
        <v>544.09226904167156</v>
      </c>
      <c r="Q61" s="73">
        <f>+CUY!$P62</f>
        <v>567.90139999999997</v>
      </c>
      <c r="R61" s="73">
        <f>+CUY!$S62</f>
        <v>538.61358360508586</v>
      </c>
      <c r="S61" s="186">
        <f>+[1]IPCse!$DI63</f>
        <v>541.403911500959</v>
      </c>
      <c r="T61" s="73">
        <f>+PAT!$P62</f>
        <v>536.96</v>
      </c>
      <c r="U61" s="73">
        <f>+PAT!$S62</f>
        <v>513.33048014783537</v>
      </c>
      <c r="V61" s="186">
        <f>+[1]IPCse!$DJ63</f>
        <v>515.69209397674331</v>
      </c>
      <c r="X61" s="169">
        <f t="shared" si="50"/>
        <v>3.2621255553990425E-2</v>
      </c>
      <c r="Y61" s="169">
        <f t="shared" si="51"/>
        <v>3.7820068726047706E-2</v>
      </c>
      <c r="Z61" s="188">
        <f t="shared" si="52"/>
        <v>3.1560657724889696E-2</v>
      </c>
      <c r="AA61" s="169">
        <f t="shared" si="53"/>
        <v>3.3543560146564122E-2</v>
      </c>
      <c r="AB61" s="169">
        <f t="shared" si="54"/>
        <v>4.0781347689071268E-2</v>
      </c>
      <c r="AC61" s="188">
        <f t="shared" si="55"/>
        <v>3.2785154438590869E-2</v>
      </c>
      <c r="AD61" s="169">
        <f t="shared" si="56"/>
        <v>3.23070605716127E-2</v>
      </c>
      <c r="AE61" s="169">
        <f t="shared" si="57"/>
        <v>3.5943811240029433E-2</v>
      </c>
      <c r="AF61" s="188">
        <f t="shared" si="58"/>
        <v>3.128537688123334E-2</v>
      </c>
      <c r="AG61" s="169">
        <f t="shared" si="59"/>
        <v>3.1760837461388691E-2</v>
      </c>
      <c r="AH61" s="169">
        <f t="shared" si="60"/>
        <v>3.5952752120999465E-2</v>
      </c>
      <c r="AI61" s="188">
        <f t="shared" si="61"/>
        <v>3.1160515684501178E-2</v>
      </c>
      <c r="AJ61" s="169">
        <f t="shared" si="62"/>
        <v>3.0233091437660509E-2</v>
      </c>
      <c r="AK61" s="169">
        <f t="shared" si="63"/>
        <v>2.8882007192098103E-2</v>
      </c>
      <c r="AL61" s="188">
        <f t="shared" si="64"/>
        <v>2.336882682407837E-2</v>
      </c>
      <c r="AM61" s="169">
        <f t="shared" si="65"/>
        <v>2.4989540764666751E-2</v>
      </c>
      <c r="AN61" s="169">
        <f t="shared" si="66"/>
        <v>3.1132205407625291E-2</v>
      </c>
      <c r="AO61" s="188">
        <f t="shared" si="67"/>
        <v>2.55029548851049E-2</v>
      </c>
      <c r="AP61" s="169">
        <f t="shared" si="68"/>
        <v>3.920474206836122E-2</v>
      </c>
      <c r="AQ61" s="169">
        <f t="shared" si="69"/>
        <v>4.1461693801265742E-2</v>
      </c>
      <c r="AR61" s="188">
        <f t="shared" si="70"/>
        <v>3.8006430430520322E-2</v>
      </c>
      <c r="AT61" s="24">
        <f t="shared" si="78"/>
        <v>3.7820068726047706E-2</v>
      </c>
      <c r="AU61" s="24">
        <f t="shared" si="79"/>
        <v>3.1560657724889696E-2</v>
      </c>
      <c r="AV61" s="24">
        <f t="shared" si="71"/>
        <v>6.2594110011580106E-3</v>
      </c>
      <c r="AW61" s="24">
        <f t="shared" si="80"/>
        <v>4.0781347689071268E-2</v>
      </c>
      <c r="AX61" s="24">
        <f t="shared" si="81"/>
        <v>3.2785154438590869E-2</v>
      </c>
      <c r="AY61" s="24">
        <f t="shared" si="72"/>
        <v>7.996193250480399E-3</v>
      </c>
      <c r="AZ61" s="24">
        <f t="shared" si="82"/>
        <v>3.5943811240029433E-2</v>
      </c>
      <c r="BA61" s="24">
        <f t="shared" si="83"/>
        <v>3.128537688123334E-2</v>
      </c>
      <c r="BB61" s="24">
        <f t="shared" si="73"/>
        <v>4.658434358796093E-3</v>
      </c>
      <c r="BC61" s="24">
        <f t="shared" si="84"/>
        <v>3.5952752120999465E-2</v>
      </c>
      <c r="BD61" s="24">
        <f t="shared" si="85"/>
        <v>3.1160515684501178E-2</v>
      </c>
      <c r="BE61" s="24">
        <f t="shared" si="74"/>
        <v>4.7922364364982872E-3</v>
      </c>
      <c r="BF61" s="24">
        <f t="shared" si="86"/>
        <v>3.0233091437660509E-2</v>
      </c>
      <c r="BG61" s="24">
        <f t="shared" si="87"/>
        <v>2.336882682407837E-2</v>
      </c>
      <c r="BH61" s="24">
        <f t="shared" si="75"/>
        <v>6.8642646135821384E-3</v>
      </c>
      <c r="BI61" s="24">
        <f t="shared" si="88"/>
        <v>3.1132205407625291E-2</v>
      </c>
      <c r="BJ61" s="24">
        <f t="shared" si="89"/>
        <v>2.4989540764666751E-2</v>
      </c>
      <c r="BK61" s="24">
        <f t="shared" si="76"/>
        <v>6.1426646429585396E-3</v>
      </c>
      <c r="BL61" s="24">
        <f t="shared" si="90"/>
        <v>4.1461693801265742E-2</v>
      </c>
      <c r="BM61" s="24">
        <f t="shared" si="91"/>
        <v>3.8006430430520322E-2</v>
      </c>
      <c r="BN61" s="24">
        <f t="shared" si="77"/>
        <v>3.4552633707454206E-3</v>
      </c>
    </row>
    <row r="62" spans="1:66" x14ac:dyDescent="0.3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6">
        <f>+[1]IPCse!$DK64</f>
        <v>550.26465826854633</v>
      </c>
      <c r="E62" s="73">
        <f>+GBA!$P63</f>
        <v>549.33249999999998</v>
      </c>
      <c r="F62" s="73">
        <f>+GBA!$S63</f>
        <v>545.21584649399892</v>
      </c>
      <c r="G62" s="186">
        <f>+[1]IPCse!$DE64</f>
        <v>546.56956144258083</v>
      </c>
      <c r="H62" s="73">
        <f>+PAM!$P63</f>
        <v>570.78729999999996</v>
      </c>
      <c r="I62" s="73">
        <f>+PAM!$S63</f>
        <v>549.82268140284089</v>
      </c>
      <c r="J62" s="186">
        <f>+[1]IPCse!$DF64</f>
        <v>553.49242715211585</v>
      </c>
      <c r="K62" s="73">
        <f>+NOA!$P63</f>
        <v>565.83479999999997</v>
      </c>
      <c r="L62" s="73">
        <f>+NOA!$S63</f>
        <v>552.41530070623389</v>
      </c>
      <c r="M62" s="186">
        <f>+[1]IPCse!$DG64</f>
        <v>555.99740087020427</v>
      </c>
      <c r="N62" s="73">
        <f>+NEA!$P63</f>
        <v>582.90819999999997</v>
      </c>
      <c r="O62" s="73">
        <f>+NEA!$S63</f>
        <v>560.00869068937106</v>
      </c>
      <c r="P62" s="186">
        <f>+[1]IPCse!$DH64</f>
        <v>563.92020473318155</v>
      </c>
      <c r="Q62" s="73">
        <f>+CUY!$P63</f>
        <v>583.89949999999999</v>
      </c>
      <c r="R62" s="73">
        <f>+CUY!$S63</f>
        <v>553.57792475691838</v>
      </c>
      <c r="S62" s="186">
        <f>+[1]IPCse!$DI64</f>
        <v>557.89896430397232</v>
      </c>
      <c r="T62" s="73">
        <f>+PAT!$P63</f>
        <v>553.74379999999996</v>
      </c>
      <c r="U62" s="73">
        <f>+PAT!$S63</f>
        <v>528.78518583496748</v>
      </c>
      <c r="V62" s="186">
        <f>+[1]IPCse!$DJ64</f>
        <v>531.47452001214072</v>
      </c>
      <c r="X62" s="169">
        <f t="shared" si="50"/>
        <v>3.2010124388921923E-2</v>
      </c>
      <c r="Y62" s="169">
        <f t="shared" si="51"/>
        <v>3.7048858224215442E-2</v>
      </c>
      <c r="Z62" s="188">
        <f t="shared" si="52"/>
        <v>3.6219422644943933E-2</v>
      </c>
      <c r="AA62" s="169">
        <f t="shared" si="53"/>
        <v>3.3256748076512466E-2</v>
      </c>
      <c r="AB62" s="169">
        <f t="shared" si="54"/>
        <v>3.9480438081781921E-2</v>
      </c>
      <c r="AC62" s="188">
        <f t="shared" si="55"/>
        <v>3.8091053300821409E-2</v>
      </c>
      <c r="AD62" s="169">
        <f t="shared" si="56"/>
        <v>3.1091310152772111E-2</v>
      </c>
      <c r="AE62" s="169">
        <f t="shared" si="57"/>
        <v>3.604729513631999E-2</v>
      </c>
      <c r="AF62" s="188">
        <f t="shared" si="58"/>
        <v>3.5327719958794468E-2</v>
      </c>
      <c r="AG62" s="169">
        <f t="shared" si="59"/>
        <v>3.0917233988515092E-2</v>
      </c>
      <c r="AH62" s="169">
        <f t="shared" si="60"/>
        <v>3.5937553595796645E-2</v>
      </c>
      <c r="AI62" s="188">
        <f t="shared" si="61"/>
        <v>3.6516794243907968E-2</v>
      </c>
      <c r="AJ62" s="169">
        <f t="shared" si="62"/>
        <v>3.3854580971987014E-2</v>
      </c>
      <c r="AK62" s="169">
        <f t="shared" si="63"/>
        <v>3.7599178622376384E-2</v>
      </c>
      <c r="AL62" s="188">
        <f t="shared" si="64"/>
        <v>3.6442230150473653E-2</v>
      </c>
      <c r="AM62" s="169">
        <f t="shared" si="65"/>
        <v>2.8170559185098032E-2</v>
      </c>
      <c r="AN62" s="169">
        <f t="shared" si="66"/>
        <v>2.7783074187754719E-2</v>
      </c>
      <c r="AO62" s="188">
        <f t="shared" si="67"/>
        <v>3.046718439341034E-2</v>
      </c>
      <c r="AP62" s="169">
        <f t="shared" si="68"/>
        <v>3.1257076877234669E-2</v>
      </c>
      <c r="AQ62" s="169">
        <f t="shared" si="69"/>
        <v>3.0106736858254157E-2</v>
      </c>
      <c r="AR62" s="188">
        <f t="shared" si="70"/>
        <v>3.0604359112220925E-2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3.6516794243907968E-2</v>
      </c>
      <c r="BD62" s="24">
        <f t="shared" si="85"/>
        <v>3.0917233988515092E-2</v>
      </c>
      <c r="BE62" s="24">
        <f t="shared" si="74"/>
        <v>5.5995602553928769E-3</v>
      </c>
      <c r="BF62" s="24">
        <f t="shared" si="86"/>
        <v>3.7599178622376384E-2</v>
      </c>
      <c r="BG62" s="24">
        <f t="shared" si="87"/>
        <v>3.3854580971987014E-2</v>
      </c>
      <c r="BH62" s="24">
        <f t="shared" si="75"/>
        <v>3.7445976503893696E-3</v>
      </c>
      <c r="BI62" s="24">
        <f t="shared" si="88"/>
        <v>3.046718439341034E-2</v>
      </c>
      <c r="BJ62" s="24">
        <f t="shared" si="89"/>
        <v>2.7783074187754719E-2</v>
      </c>
      <c r="BK62" s="24">
        <f t="shared" si="76"/>
        <v>2.684110205655621E-3</v>
      </c>
      <c r="BL62" s="24">
        <f t="shared" si="90"/>
        <v>3.1257076877234669E-2</v>
      </c>
      <c r="BM62" s="24">
        <f t="shared" si="91"/>
        <v>3.0106736858254157E-2</v>
      </c>
      <c r="BN62" s="24">
        <f t="shared" si="77"/>
        <v>1.1503400189805113E-3</v>
      </c>
    </row>
    <row r="63" spans="1:66" x14ac:dyDescent="0.3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6">
        <f>+[1]IPCse!$DK65</f>
        <v>566.91117991180363</v>
      </c>
      <c r="E63" s="73">
        <f>+GBA!$P64</f>
        <v>567.71709999999996</v>
      </c>
      <c r="F63" s="73">
        <f>+GBA!$S64</f>
        <v>559.68229347757438</v>
      </c>
      <c r="G63" s="186">
        <f>+[1]IPCse!$DE65</f>
        <v>563.6128751141473</v>
      </c>
      <c r="H63" s="73">
        <f>+PAM!$P64</f>
        <v>589.49459999999999</v>
      </c>
      <c r="I63" s="73">
        <f>+PAM!$S64</f>
        <v>566.32758769951693</v>
      </c>
      <c r="J63" s="186">
        <f>+[1]IPCse!$DF65</f>
        <v>570.16021504066305</v>
      </c>
      <c r="K63" s="73">
        <f>+NOA!$P64</f>
        <v>582.55510000000004</v>
      </c>
      <c r="L63" s="73">
        <f>+NOA!$S64</f>
        <v>567.64981022680968</v>
      </c>
      <c r="M63" s="186">
        <f>+[1]IPCse!$DG65</f>
        <v>573.1980941206167</v>
      </c>
      <c r="N63" s="73">
        <f>+NEA!$P64</f>
        <v>603.08090000000004</v>
      </c>
      <c r="O63" s="73">
        <f>+NEA!$S64</f>
        <v>576.52976864872278</v>
      </c>
      <c r="P63" s="186">
        <f>+[1]IPCse!$DH65</f>
        <v>581.36654013454779</v>
      </c>
      <c r="Q63" s="73">
        <f>+CUY!$P64</f>
        <v>602.66049999999996</v>
      </c>
      <c r="R63" s="73">
        <f>+CUY!$S64</f>
        <v>568.52899002243828</v>
      </c>
      <c r="S63" s="186">
        <f>+[1]IPCse!$DI65</f>
        <v>574.74920178303933</v>
      </c>
      <c r="T63" s="73">
        <f>+PAT!$P64</f>
        <v>567.1807</v>
      </c>
      <c r="U63" s="73">
        <f>+PAT!$S64</f>
        <v>539.48130374113759</v>
      </c>
      <c r="V63" s="186">
        <f>+[1]IPCse!$DJ65</f>
        <v>542.22894065609046</v>
      </c>
      <c r="X63" s="169">
        <f t="shared" si="50"/>
        <v>3.2527366256280388E-2</v>
      </c>
      <c r="Y63" s="169">
        <f t="shared" si="51"/>
        <v>2.7263060285256824E-2</v>
      </c>
      <c r="Z63" s="188">
        <f t="shared" si="52"/>
        <v>3.0251845894731844E-2</v>
      </c>
      <c r="AA63" s="169">
        <f t="shared" si="53"/>
        <v>3.3467162419845931E-2</v>
      </c>
      <c r="AB63" s="169">
        <f t="shared" si="54"/>
        <v>2.6533430890906207E-2</v>
      </c>
      <c r="AC63" s="188">
        <f t="shared" si="55"/>
        <v>3.1182332266332935E-2</v>
      </c>
      <c r="AD63" s="169">
        <f t="shared" si="56"/>
        <v>3.2774555425462371E-2</v>
      </c>
      <c r="AE63" s="169">
        <f t="shared" si="57"/>
        <v>3.0018598458988022E-2</v>
      </c>
      <c r="AF63" s="188">
        <f t="shared" si="58"/>
        <v>3.0113849929813696E-2</v>
      </c>
      <c r="AG63" s="169">
        <f t="shared" si="59"/>
        <v>2.9549790857685165E-2</v>
      </c>
      <c r="AH63" s="169">
        <f t="shared" si="60"/>
        <v>2.7578000647518808E-2</v>
      </c>
      <c r="AI63" s="188">
        <f t="shared" si="61"/>
        <v>3.0936643271157749E-2</v>
      </c>
      <c r="AJ63" s="169">
        <f t="shared" si="62"/>
        <v>3.4606993005073639E-2</v>
      </c>
      <c r="AK63" s="169">
        <f t="shared" si="63"/>
        <v>2.9501467091544997E-2</v>
      </c>
      <c r="AL63" s="188">
        <f t="shared" si="64"/>
        <v>3.0937595877808644E-2</v>
      </c>
      <c r="AM63" s="169">
        <f t="shared" si="65"/>
        <v>3.2130529311979128E-2</v>
      </c>
      <c r="AN63" s="169">
        <f t="shared" si="66"/>
        <v>2.7008059022738395E-2</v>
      </c>
      <c r="AO63" s="188">
        <f t="shared" si="67"/>
        <v>3.0203026994483073E-2</v>
      </c>
      <c r="AP63" s="169">
        <f t="shared" si="68"/>
        <v>2.4265553853605182E-2</v>
      </c>
      <c r="AQ63" s="169">
        <f t="shared" si="69"/>
        <v>2.0227718538068817E-2</v>
      </c>
      <c r="AR63" s="188">
        <f t="shared" si="70"/>
        <v>2.0235063467772818E-2</v>
      </c>
      <c r="AT63" s="24">
        <f t="shared" si="78"/>
        <v>3.2527366256280388E-2</v>
      </c>
      <c r="AU63" s="24">
        <f t="shared" si="79"/>
        <v>2.7263060285256824E-2</v>
      </c>
      <c r="AV63" s="24">
        <f t="shared" si="71"/>
        <v>5.264305971023564E-3</v>
      </c>
      <c r="AW63" s="24">
        <f t="shared" si="80"/>
        <v>3.3467162419845931E-2</v>
      </c>
      <c r="AX63" s="24">
        <f t="shared" si="81"/>
        <v>2.6533430890906207E-2</v>
      </c>
      <c r="AY63" s="24">
        <f t="shared" si="72"/>
        <v>6.9337315289397239E-3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3.0936643271157749E-2</v>
      </c>
      <c r="BD63" s="24">
        <f t="shared" si="85"/>
        <v>2.7578000647518808E-2</v>
      </c>
      <c r="BE63" s="24">
        <f t="shared" si="74"/>
        <v>3.3586426236389411E-3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3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6">
        <f>+[1]IPCse!$DK66</f>
        <v>589.68080210937467</v>
      </c>
      <c r="E64" s="73">
        <f>+GBA!$P65</f>
        <v>593.90070000000003</v>
      </c>
      <c r="F64" s="73">
        <f>+GBA!$S65</f>
        <v>585.05736879343033</v>
      </c>
      <c r="G64" s="186">
        <f>+[1]IPCse!$DE66</f>
        <v>587.48528635548587</v>
      </c>
      <c r="H64" s="73">
        <f>+PAM!$P65</f>
        <v>613.41399999999999</v>
      </c>
      <c r="I64" s="73">
        <f>+PAM!$S65</f>
        <v>590.24487534045988</v>
      </c>
      <c r="J64" s="186">
        <f>+[1]IPCse!$DF66</f>
        <v>591.89623512137541</v>
      </c>
      <c r="K64" s="73">
        <f>+NOA!$P65</f>
        <v>610.41189999999995</v>
      </c>
      <c r="L64" s="73">
        <f>+NOA!$S65</f>
        <v>594.89966228439494</v>
      </c>
      <c r="M64" s="186">
        <f>+[1]IPCse!$DG66</f>
        <v>596.62703943089355</v>
      </c>
      <c r="N64" s="73">
        <f>+NEA!$P65</f>
        <v>634.06979999999999</v>
      </c>
      <c r="O64" s="73">
        <f>+NEA!$S65</f>
        <v>607.09408387805547</v>
      </c>
      <c r="P64" s="186">
        <f>+[1]IPCse!$DH66</f>
        <v>604.1235805158849</v>
      </c>
      <c r="Q64" s="73">
        <f>+CUY!$P65</f>
        <v>632.02639999999997</v>
      </c>
      <c r="R64" s="73">
        <f>+CUY!$S65</f>
        <v>595.82224495138371</v>
      </c>
      <c r="S64" s="186">
        <f>+[1]IPCse!$DI66</f>
        <v>599.03180340942993</v>
      </c>
      <c r="T64" s="73">
        <f>+PAT!$P65</f>
        <v>587.21140000000003</v>
      </c>
      <c r="U64" s="73">
        <f>+PAT!$S65</f>
        <v>557.91594148438696</v>
      </c>
      <c r="V64" s="186">
        <f>+[1]IPCse!$DJ66</f>
        <v>559.256908001326</v>
      </c>
      <c r="X64" s="169">
        <f t="shared" si="50"/>
        <v>4.4232387884627355E-2</v>
      </c>
      <c r="Y64" s="169">
        <f t="shared" si="51"/>
        <v>4.4273418471631354E-2</v>
      </c>
      <c r="Z64" s="188">
        <f t="shared" si="52"/>
        <v>4.0164355554098252E-2</v>
      </c>
      <c r="AA64" s="169">
        <f t="shared" si="53"/>
        <v>4.6120858434597123E-2</v>
      </c>
      <c r="AB64" s="169">
        <f t="shared" si="54"/>
        <v>4.5338356441809946E-2</v>
      </c>
      <c r="AC64" s="188">
        <f t="shared" si="55"/>
        <v>4.2356043120029385E-2</v>
      </c>
      <c r="AD64" s="169">
        <f t="shared" si="56"/>
        <v>4.0576113843960648E-2</v>
      </c>
      <c r="AE64" s="169">
        <f t="shared" si="57"/>
        <v>4.2232248896963531E-2</v>
      </c>
      <c r="AF64" s="188">
        <f t="shared" si="58"/>
        <v>3.8122653084733615E-2</v>
      </c>
      <c r="AG64" s="169">
        <f t="shared" si="59"/>
        <v>4.7818309375370571E-2</v>
      </c>
      <c r="AH64" s="169">
        <f t="shared" si="60"/>
        <v>4.8004688042963206E-2</v>
      </c>
      <c r="AI64" s="188">
        <f t="shared" si="61"/>
        <v>4.0874080968850368E-2</v>
      </c>
      <c r="AJ64" s="169">
        <f t="shared" si="62"/>
        <v>5.1384316764135463E-2</v>
      </c>
      <c r="AK64" s="169">
        <f t="shared" si="63"/>
        <v>5.3014288058307324E-2</v>
      </c>
      <c r="AL64" s="188">
        <f t="shared" si="64"/>
        <v>3.9144049081445864E-2</v>
      </c>
      <c r="AM64" s="169">
        <f t="shared" si="65"/>
        <v>4.8727102572675651E-2</v>
      </c>
      <c r="AN64" s="169">
        <f t="shared" si="66"/>
        <v>4.8006795445678652E-2</v>
      </c>
      <c r="AO64" s="188">
        <f t="shared" si="67"/>
        <v>4.2249039321949233E-2</v>
      </c>
      <c r="AP64" s="169">
        <f t="shared" si="68"/>
        <v>3.5316258116681265E-2</v>
      </c>
      <c r="AQ64" s="169">
        <f t="shared" si="69"/>
        <v>3.4171040989577905E-2</v>
      </c>
      <c r="AR64" s="188">
        <f t="shared" si="70"/>
        <v>3.1403649028087566E-2</v>
      </c>
      <c r="AT64" s="24">
        <f t="shared" si="78"/>
        <v>4.4273418471631354E-2</v>
      </c>
      <c r="AU64" s="24">
        <f t="shared" si="79"/>
        <v>4.0164355554098252E-2</v>
      </c>
      <c r="AV64" s="24">
        <f t="shared" si="71"/>
        <v>4.1090629175331017E-3</v>
      </c>
      <c r="AW64" s="24">
        <f t="shared" si="80"/>
        <v>4.6120858434597123E-2</v>
      </c>
      <c r="AX64" s="24">
        <f t="shared" si="81"/>
        <v>4.2356043120029385E-2</v>
      </c>
      <c r="AY64" s="24">
        <f t="shared" si="72"/>
        <v>3.7648153145677377E-3</v>
      </c>
      <c r="AZ64" s="24">
        <f t="shared" si="82"/>
        <v>4.2232248896963531E-2</v>
      </c>
      <c r="BA64" s="24">
        <f t="shared" si="83"/>
        <v>3.8122653084733615E-2</v>
      </c>
      <c r="BB64" s="24">
        <f t="shared" si="73"/>
        <v>4.1095958122299159E-3</v>
      </c>
      <c r="BC64" s="24">
        <f t="shared" si="84"/>
        <v>4.8004688042963206E-2</v>
      </c>
      <c r="BD64" s="24">
        <f t="shared" si="85"/>
        <v>4.0874080968850368E-2</v>
      </c>
      <c r="BE64" s="24">
        <f t="shared" si="74"/>
        <v>7.130607074112838E-3</v>
      </c>
      <c r="BF64" s="24">
        <f t="shared" si="86"/>
        <v>5.3014288058307324E-2</v>
      </c>
      <c r="BG64" s="24">
        <f t="shared" si="87"/>
        <v>3.9144049081445864E-2</v>
      </c>
      <c r="BH64" s="24">
        <f t="shared" si="75"/>
        <v>1.387023897686146E-2</v>
      </c>
      <c r="BI64" s="24">
        <f t="shared" si="88"/>
        <v>4.8727102572675651E-2</v>
      </c>
      <c r="BJ64" s="24">
        <f t="shared" si="89"/>
        <v>4.2249039321949233E-2</v>
      </c>
      <c r="BK64" s="24">
        <f t="shared" si="76"/>
        <v>6.478063250726418E-3</v>
      </c>
      <c r="BL64" s="24">
        <f t="shared" si="90"/>
        <v>3.5316258116681265E-2</v>
      </c>
      <c r="BM64" s="24">
        <f t="shared" si="91"/>
        <v>3.1403649028087566E-2</v>
      </c>
      <c r="BN64" s="24">
        <f t="shared" si="77"/>
        <v>3.9126090885936993E-3</v>
      </c>
    </row>
    <row r="65" spans="1:66" x14ac:dyDescent="0.3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6">
        <f>+[1]IPCse!$DK67</f>
        <v>612.45850346750967</v>
      </c>
      <c r="E65" s="73">
        <f>+GBA!$P66</f>
        <v>613.69299999999998</v>
      </c>
      <c r="F65" s="73">
        <f>+GBA!$S66</f>
        <v>611.37022684775752</v>
      </c>
      <c r="G65" s="186">
        <f>+[1]IPCse!$DE67</f>
        <v>612.94035539410106</v>
      </c>
      <c r="H65" s="73">
        <f>+PAM!$P66</f>
        <v>632.70609999999999</v>
      </c>
      <c r="I65" s="73">
        <f>+PAM!$S66</f>
        <v>614.32023148337987</v>
      </c>
      <c r="J65" s="186">
        <f>+[1]IPCse!$DF67</f>
        <v>612.73175973242519</v>
      </c>
      <c r="K65" s="73">
        <f>+NOA!$P66</f>
        <v>631.75630000000001</v>
      </c>
      <c r="L65" s="73">
        <f>+NOA!$S66</f>
        <v>621.32571761510258</v>
      </c>
      <c r="M65" s="186">
        <f>+[1]IPCse!$DG67</f>
        <v>619.71860762735037</v>
      </c>
      <c r="N65" s="73">
        <f>+NEA!$P66</f>
        <v>652.99490000000003</v>
      </c>
      <c r="O65" s="73">
        <f>+NEA!$S66</f>
        <v>628.17815072782207</v>
      </c>
      <c r="P65" s="186">
        <f>+[1]IPCse!$DH67</f>
        <v>622.28625721456467</v>
      </c>
      <c r="Q65" s="73">
        <f>+CUY!$P66</f>
        <v>655.33849999999995</v>
      </c>
      <c r="R65" s="73">
        <f>+CUY!$S66</f>
        <v>621.85749346297678</v>
      </c>
      <c r="S65" s="186">
        <f>+[1]IPCse!$DI67</f>
        <v>620.8897346069092</v>
      </c>
      <c r="T65" s="73">
        <f>+PAT!$P66</f>
        <v>609.48879999999997</v>
      </c>
      <c r="U65" s="73">
        <f>+PAT!$S66</f>
        <v>577.30426227183602</v>
      </c>
      <c r="V65" s="186">
        <f>+[1]IPCse!$DJ67</f>
        <v>575.51902412849404</v>
      </c>
      <c r="X65" s="169">
        <f t="shared" si="50"/>
        <v>3.3020977867757262E-2</v>
      </c>
      <c r="Y65" s="169">
        <f t="shared" si="51"/>
        <v>4.2356466242150503E-2</v>
      </c>
      <c r="Z65" s="188">
        <f t="shared" si="52"/>
        <v>3.8627171304637775E-2</v>
      </c>
      <c r="AA65" s="169">
        <f t="shared" si="53"/>
        <v>3.3325941525241376E-2</v>
      </c>
      <c r="AB65" s="169">
        <f t="shared" si="54"/>
        <v>4.4974834021136223E-2</v>
      </c>
      <c r="AC65" s="188">
        <f t="shared" si="55"/>
        <v>4.3328862236751142E-2</v>
      </c>
      <c r="AD65" s="169">
        <f t="shared" si="56"/>
        <v>3.145037446161969E-2</v>
      </c>
      <c r="AE65" s="169">
        <f t="shared" si="57"/>
        <v>4.0788759290850241E-2</v>
      </c>
      <c r="AF65" s="188">
        <f t="shared" si="58"/>
        <v>3.5201312957797715E-2</v>
      </c>
      <c r="AG65" s="169">
        <f t="shared" si="59"/>
        <v>3.4967208208096956E-2</v>
      </c>
      <c r="AH65" s="169">
        <f t="shared" si="60"/>
        <v>4.44210293030467E-2</v>
      </c>
      <c r="AI65" s="188">
        <f t="shared" si="61"/>
        <v>3.8703522754321096E-2</v>
      </c>
      <c r="AJ65" s="169">
        <f t="shared" si="62"/>
        <v>2.984702945953277E-2</v>
      </c>
      <c r="AK65" s="169">
        <f t="shared" si="63"/>
        <v>3.4729488245188733E-2</v>
      </c>
      <c r="AL65" s="188">
        <f t="shared" si="64"/>
        <v>3.0064505482752413E-2</v>
      </c>
      <c r="AM65" s="169">
        <f t="shared" si="65"/>
        <v>3.6884693424198645E-2</v>
      </c>
      <c r="AN65" s="169">
        <f t="shared" si="66"/>
        <v>4.3696335160694488E-2</v>
      </c>
      <c r="AO65" s="188">
        <f t="shared" si="67"/>
        <v>3.648876582691174E-2</v>
      </c>
      <c r="AP65" s="169">
        <f t="shared" si="68"/>
        <v>3.793761497137127E-2</v>
      </c>
      <c r="AQ65" s="169">
        <f t="shared" si="69"/>
        <v>3.4751329628375016E-2</v>
      </c>
      <c r="AR65" s="188">
        <f t="shared" si="70"/>
        <v>2.9078078240080574E-2</v>
      </c>
      <c r="AT65" s="24">
        <f t="shared" si="78"/>
        <v>4.2356466242150503E-2</v>
      </c>
      <c r="AU65" s="24">
        <f t="shared" si="79"/>
        <v>3.3020977867757262E-2</v>
      </c>
      <c r="AV65" s="24">
        <f t="shared" si="71"/>
        <v>9.3354883743932415E-3</v>
      </c>
      <c r="AW65" s="24">
        <f t="shared" si="80"/>
        <v>4.4974834021136223E-2</v>
      </c>
      <c r="AX65" s="24">
        <f t="shared" si="81"/>
        <v>3.3325941525241376E-2</v>
      </c>
      <c r="AY65" s="24">
        <f t="shared" si="72"/>
        <v>1.1648892495894847E-2</v>
      </c>
      <c r="AZ65" s="24">
        <f t="shared" si="82"/>
        <v>4.0788759290850241E-2</v>
      </c>
      <c r="BA65" s="24">
        <f t="shared" si="83"/>
        <v>3.145037446161969E-2</v>
      </c>
      <c r="BB65" s="24">
        <f t="shared" si="73"/>
        <v>9.3383848292305505E-3</v>
      </c>
      <c r="BC65" s="24">
        <f t="shared" si="84"/>
        <v>4.44210293030467E-2</v>
      </c>
      <c r="BD65" s="24">
        <f t="shared" si="85"/>
        <v>3.4967208208096956E-2</v>
      </c>
      <c r="BE65" s="24">
        <f t="shared" si="74"/>
        <v>9.4538210949497437E-3</v>
      </c>
      <c r="BF65" s="24">
        <f t="shared" si="86"/>
        <v>3.4729488245188733E-2</v>
      </c>
      <c r="BG65" s="24">
        <f t="shared" si="87"/>
        <v>2.984702945953277E-2</v>
      </c>
      <c r="BH65" s="24">
        <f t="shared" si="75"/>
        <v>4.8824587856559631E-3</v>
      </c>
      <c r="BI65" s="24">
        <f t="shared" si="88"/>
        <v>4.3696335160694488E-2</v>
      </c>
      <c r="BJ65" s="24">
        <f t="shared" si="89"/>
        <v>3.648876582691174E-2</v>
      </c>
      <c r="BK65" s="24">
        <f t="shared" si="76"/>
        <v>7.2075693337827484E-3</v>
      </c>
      <c r="BL65" s="24">
        <f t="shared" si="90"/>
        <v>3.793761497137127E-2</v>
      </c>
      <c r="BM65" s="24">
        <f t="shared" si="91"/>
        <v>2.9078078240080574E-2</v>
      </c>
      <c r="BN65" s="24">
        <f t="shared" si="77"/>
        <v>8.8595367312906959E-3</v>
      </c>
    </row>
    <row r="66" spans="1:66" x14ac:dyDescent="0.3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6">
        <f>+[1]IPCse!$DK68</f>
        <v>642.25522670017926</v>
      </c>
      <c r="E66" s="73">
        <f>+GBA!$P67</f>
        <v>641.34339999999997</v>
      </c>
      <c r="F66" s="73">
        <f>+GBA!$S67</f>
        <v>643.98644120341135</v>
      </c>
      <c r="G66" s="186">
        <f>+[1]IPCse!$DE68</f>
        <v>643.20373901216283</v>
      </c>
      <c r="H66" s="73">
        <f>+PAM!$P67</f>
        <v>659.11389999999994</v>
      </c>
      <c r="I66" s="73">
        <f>+PAM!$S67</f>
        <v>644.44992889149228</v>
      </c>
      <c r="J66" s="186">
        <f>+[1]IPCse!$DF68</f>
        <v>641.70520590455294</v>
      </c>
      <c r="K66" s="73">
        <f>+NOA!$P67</f>
        <v>661.07389999999998</v>
      </c>
      <c r="L66" s="73">
        <f>+NOA!$S67</f>
        <v>654.19627900312366</v>
      </c>
      <c r="M66" s="186">
        <f>+[1]IPCse!$DG68</f>
        <v>649.82056027152964</v>
      </c>
      <c r="N66" s="73">
        <f>+NEA!$P67</f>
        <v>683.85839999999996</v>
      </c>
      <c r="O66" s="73">
        <f>+NEA!$S67</f>
        <v>660.62941018950835</v>
      </c>
      <c r="P66" s="186">
        <f>+[1]IPCse!$DH68</f>
        <v>653.61387666458211</v>
      </c>
      <c r="Q66" s="73">
        <f>+CUY!$P67</f>
        <v>689.28970000000004</v>
      </c>
      <c r="R66" s="73">
        <f>+CUY!$S67</f>
        <v>657.51821262528051</v>
      </c>
      <c r="S66" s="186">
        <f>+[1]IPCse!$DI68</f>
        <v>652.25462204269093</v>
      </c>
      <c r="T66" s="73">
        <f>+PAT!$P67</f>
        <v>637.33960000000002</v>
      </c>
      <c r="U66" s="73">
        <f>+PAT!$S67</f>
        <v>607.61660663750195</v>
      </c>
      <c r="V66" s="186">
        <f>+[1]IPCse!$DJ68</f>
        <v>603.16579384275963</v>
      </c>
      <c r="X66" s="169">
        <f t="shared" si="50"/>
        <v>4.450768875905875E-2</v>
      </c>
      <c r="Y66" s="169">
        <f t="shared" si="51"/>
        <v>5.2365797049921836E-2</v>
      </c>
      <c r="Z66" s="188">
        <f t="shared" si="52"/>
        <v>4.8651007478828001E-2</v>
      </c>
      <c r="AA66" s="169">
        <f t="shared" si="53"/>
        <v>4.5055752632016333E-2</v>
      </c>
      <c r="AB66" s="169">
        <f t="shared" si="54"/>
        <v>5.3349366592194025E-2</v>
      </c>
      <c r="AC66" s="188">
        <f t="shared" si="55"/>
        <v>4.9374108511101911E-2</v>
      </c>
      <c r="AD66" s="169">
        <f t="shared" si="56"/>
        <v>4.1737862176451257E-2</v>
      </c>
      <c r="AE66" s="169">
        <f t="shared" si="57"/>
        <v>4.904558870763398E-2</v>
      </c>
      <c r="AF66" s="188">
        <f t="shared" si="58"/>
        <v>4.7285693473405388E-2</v>
      </c>
      <c r="AG66" s="169">
        <f t="shared" si="59"/>
        <v>4.6406502000850613E-2</v>
      </c>
      <c r="AH66" s="169">
        <f t="shared" si="60"/>
        <v>5.2903912482798132E-2</v>
      </c>
      <c r="AI66" s="188">
        <f t="shared" si="61"/>
        <v>4.857358206400697E-2</v>
      </c>
      <c r="AJ66" s="169">
        <f t="shared" si="62"/>
        <v>4.7264534531586522E-2</v>
      </c>
      <c r="AK66" s="169">
        <f t="shared" si="63"/>
        <v>5.1659325342798823E-2</v>
      </c>
      <c r="AL66" s="188">
        <f t="shared" si="64"/>
        <v>5.0342778884823858E-2</v>
      </c>
      <c r="AM66" s="169">
        <f t="shared" si="65"/>
        <v>5.1807119526779077E-2</v>
      </c>
      <c r="AN66" s="169">
        <f t="shared" si="66"/>
        <v>5.7345484354812015E-2</v>
      </c>
      <c r="AO66" s="188">
        <f t="shared" si="67"/>
        <v>5.0516034792617681E-2</v>
      </c>
      <c r="AP66" s="169">
        <f t="shared" si="68"/>
        <v>4.5695343376285225E-2</v>
      </c>
      <c r="AQ66" s="169">
        <f t="shared" si="69"/>
        <v>5.2506704603876075E-2</v>
      </c>
      <c r="AR66" s="188">
        <f t="shared" si="70"/>
        <v>4.8037977121835329E-2</v>
      </c>
      <c r="AT66" s="24">
        <f t="shared" si="78"/>
        <v>5.2365797049921836E-2</v>
      </c>
      <c r="AU66" s="24">
        <f t="shared" si="79"/>
        <v>4.450768875905875E-2</v>
      </c>
      <c r="AV66" s="24">
        <f t="shared" si="71"/>
        <v>7.8581082908630862E-3</v>
      </c>
      <c r="AW66" s="24">
        <f t="shared" si="80"/>
        <v>5.3349366592194025E-2</v>
      </c>
      <c r="AX66" s="24">
        <f t="shared" si="81"/>
        <v>4.5055752632016333E-2</v>
      </c>
      <c r="AY66" s="24">
        <f t="shared" si="72"/>
        <v>8.2936139601776926E-3</v>
      </c>
      <c r="AZ66" s="24">
        <f t="shared" si="82"/>
        <v>4.904558870763398E-2</v>
      </c>
      <c r="BA66" s="24">
        <f t="shared" si="83"/>
        <v>4.1737862176451257E-2</v>
      </c>
      <c r="BB66" s="24">
        <f t="shared" si="73"/>
        <v>7.3077265311827233E-3</v>
      </c>
      <c r="BC66" s="24">
        <f t="shared" si="84"/>
        <v>5.2903912482798132E-2</v>
      </c>
      <c r="BD66" s="24">
        <f t="shared" si="85"/>
        <v>4.6406502000850613E-2</v>
      </c>
      <c r="BE66" s="24">
        <f t="shared" si="74"/>
        <v>6.4974104819475187E-3</v>
      </c>
      <c r="BF66" s="24">
        <f t="shared" si="86"/>
        <v>5.1659325342798823E-2</v>
      </c>
      <c r="BG66" s="24">
        <f t="shared" si="87"/>
        <v>4.7264534531586522E-2</v>
      </c>
      <c r="BH66" s="24">
        <f t="shared" si="75"/>
        <v>4.3947908112123013E-3</v>
      </c>
      <c r="BI66" s="24">
        <f t="shared" si="88"/>
        <v>5.7345484354812015E-2</v>
      </c>
      <c r="BJ66" s="24">
        <f t="shared" si="89"/>
        <v>5.0516034792617681E-2</v>
      </c>
      <c r="BK66" s="24">
        <f t="shared" si="76"/>
        <v>6.8294495621943341E-3</v>
      </c>
      <c r="BL66" s="24">
        <f t="shared" si="90"/>
        <v>5.2506704603876075E-2</v>
      </c>
      <c r="BM66" s="24">
        <f t="shared" si="91"/>
        <v>4.5695343376285225E-2</v>
      </c>
      <c r="BN66" s="24">
        <f t="shared" si="77"/>
        <v>6.8113612275908508E-3</v>
      </c>
    </row>
    <row r="67" spans="1:66" x14ac:dyDescent="0.3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6">
        <f>+[1]IPCse!$DK69</f>
        <v>678.18768105122035</v>
      </c>
      <c r="E67" s="73">
        <f>+GBA!$P68</f>
        <v>680.7038</v>
      </c>
      <c r="F67" s="73">
        <f>+GBA!$S68</f>
        <v>685.71193809223007</v>
      </c>
      <c r="G67" s="186">
        <f>+[1]IPCse!$DE69</f>
        <v>675.67884654215277</v>
      </c>
      <c r="H67" s="73">
        <f>+PAM!$P68</f>
        <v>701.947</v>
      </c>
      <c r="I67" s="73">
        <f>+PAM!$S68</f>
        <v>688.95562322448404</v>
      </c>
      <c r="J67" s="186">
        <f>+[1]IPCse!$DF69</f>
        <v>678.908257565182</v>
      </c>
      <c r="K67" s="73">
        <f>+NOA!$P68</f>
        <v>707.86030000000005</v>
      </c>
      <c r="L67" s="73">
        <f>+NOA!$S68</f>
        <v>699.26597108515546</v>
      </c>
      <c r="M67" s="186">
        <f>+[1]IPCse!$DG69</f>
        <v>690.61188568523357</v>
      </c>
      <c r="N67" s="73">
        <f>+NEA!$P68</f>
        <v>725.36360000000002</v>
      </c>
      <c r="O67" s="73">
        <f>+NEA!$S68</f>
        <v>703.27591441911568</v>
      </c>
      <c r="P67" s="186">
        <f>+[1]IPCse!$DH69</f>
        <v>693.86568737922482</v>
      </c>
      <c r="Q67" s="73">
        <f>+CUY!$P68</f>
        <v>735.51660000000004</v>
      </c>
      <c r="R67" s="73">
        <f>+CUY!$S68</f>
        <v>704.6820962902018</v>
      </c>
      <c r="S67" s="186">
        <f>+[1]IPCse!$DI69</f>
        <v>693.1811104123334</v>
      </c>
      <c r="T67" s="73">
        <f>+PAT!$P68</f>
        <v>682.5249</v>
      </c>
      <c r="U67" s="73">
        <f>+PAT!$S68</f>
        <v>653.82586445919458</v>
      </c>
      <c r="V67" s="186">
        <f>+[1]IPCse!$DJ69</f>
        <v>646.14847448575449</v>
      </c>
      <c r="X67" s="169">
        <f t="shared" si="50"/>
        <v>6.3964374001315161E-2</v>
      </c>
      <c r="Y67" s="169">
        <f t="shared" si="51"/>
        <v>6.7427903058997263E-2</v>
      </c>
      <c r="Z67" s="188">
        <f t="shared" si="52"/>
        <v>5.5947313244389063E-2</v>
      </c>
      <c r="AA67" s="169">
        <f t="shared" si="53"/>
        <v>6.1371801752384103E-2</v>
      </c>
      <c r="AB67" s="169">
        <f t="shared" si="54"/>
        <v>6.4792508380838942E-2</v>
      </c>
      <c r="AC67" s="188">
        <f t="shared" si="55"/>
        <v>5.0489612482454538E-2</v>
      </c>
      <c r="AD67" s="169">
        <f t="shared" si="56"/>
        <v>6.4985884837203578E-2</v>
      </c>
      <c r="AE67" s="169">
        <f t="shared" si="57"/>
        <v>6.9059972447425455E-2</v>
      </c>
      <c r="AF67" s="188">
        <f t="shared" si="58"/>
        <v>5.7975299745600894E-2</v>
      </c>
      <c r="AG67" s="169">
        <f t="shared" si="59"/>
        <v>7.0773328065137697E-2</v>
      </c>
      <c r="AH67" s="169">
        <f t="shared" si="60"/>
        <v>6.8893225976017103E-2</v>
      </c>
      <c r="AI67" s="188">
        <f t="shared" si="61"/>
        <v>6.2773214495797314E-2</v>
      </c>
      <c r="AJ67" s="169">
        <f t="shared" si="62"/>
        <v>6.069268140889994E-2</v>
      </c>
      <c r="AK67" s="169">
        <f t="shared" si="63"/>
        <v>6.4554353124202768E-2</v>
      </c>
      <c r="AL67" s="188">
        <f t="shared" si="64"/>
        <v>6.1583470228706361E-2</v>
      </c>
      <c r="AM67" s="169">
        <f t="shared" si="65"/>
        <v>6.7064544849574803E-2</v>
      </c>
      <c r="AN67" s="169">
        <f t="shared" si="66"/>
        <v>7.1730155544451835E-2</v>
      </c>
      <c r="AO67" s="188">
        <f t="shared" si="67"/>
        <v>6.2746183754852414E-2</v>
      </c>
      <c r="AP67" s="169">
        <f t="shared" si="68"/>
        <v>7.0896740136655589E-2</v>
      </c>
      <c r="AQ67" s="169">
        <f t="shared" si="69"/>
        <v>7.6050024500499802E-2</v>
      </c>
      <c r="AR67" s="188">
        <f t="shared" si="70"/>
        <v>7.1261800788060103E-2</v>
      </c>
      <c r="AT67" s="24">
        <f t="shared" si="78"/>
        <v>6.7427903058997263E-2</v>
      </c>
      <c r="AU67" s="24">
        <f t="shared" si="79"/>
        <v>5.5947313244389063E-2</v>
      </c>
      <c r="AV67" s="24">
        <f t="shared" si="71"/>
        <v>1.14805898146082E-2</v>
      </c>
      <c r="AW67" s="24">
        <f t="shared" si="80"/>
        <v>6.4792508380838942E-2</v>
      </c>
      <c r="AX67" s="24">
        <f t="shared" si="81"/>
        <v>5.0489612482454538E-2</v>
      </c>
      <c r="AY67" s="24">
        <f t="shared" si="72"/>
        <v>1.4302895898384405E-2</v>
      </c>
      <c r="AZ67" s="24">
        <f t="shared" si="82"/>
        <v>6.9059972447425455E-2</v>
      </c>
      <c r="BA67" s="24">
        <f t="shared" si="83"/>
        <v>5.7975299745600894E-2</v>
      </c>
      <c r="BB67" s="24">
        <f t="shared" si="73"/>
        <v>1.1084672701824561E-2</v>
      </c>
      <c r="BC67" s="24">
        <f t="shared" si="84"/>
        <v>7.0773328065137697E-2</v>
      </c>
      <c r="BD67" s="24">
        <f t="shared" si="85"/>
        <v>6.2773214495797314E-2</v>
      </c>
      <c r="BE67" s="24">
        <f t="shared" si="74"/>
        <v>8.0001135693403835E-3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6.2746183754852414E-2</v>
      </c>
      <c r="BK67" s="24">
        <f t="shared" si="76"/>
        <v>8.9839717895994209E-3</v>
      </c>
      <c r="BL67" s="24">
        <f t="shared" si="90"/>
        <v>7.6050024500499802E-2</v>
      </c>
      <c r="BM67" s="24">
        <f t="shared" si="91"/>
        <v>7.0896740136655589E-2</v>
      </c>
      <c r="BN67" s="24">
        <f t="shared" si="77"/>
        <v>5.1532843638442127E-3</v>
      </c>
    </row>
    <row r="68" spans="1:66" x14ac:dyDescent="0.3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6">
        <f>+[1]IPCse!$DK70</f>
        <v>720.65135099110421</v>
      </c>
      <c r="E68" s="73">
        <f>+GBA!$P69</f>
        <v>728.62540000000001</v>
      </c>
      <c r="F68" s="73">
        <f>+GBA!$S69</f>
        <v>730.83863246999385</v>
      </c>
      <c r="G68" s="186">
        <f>+[1]IPCse!$DE70</f>
        <v>718.43093791384979</v>
      </c>
      <c r="H68" s="73">
        <f>+PAM!$P69</f>
        <v>747.64980000000003</v>
      </c>
      <c r="I68" s="73">
        <f>+PAM!$S69</f>
        <v>731.78456828232538</v>
      </c>
      <c r="J68" s="186">
        <f>+[1]IPCse!$DF70</f>
        <v>720.20553203828922</v>
      </c>
      <c r="K68" s="73">
        <f>+NOA!$P69</f>
        <v>754.19050000000004</v>
      </c>
      <c r="L68" s="73">
        <f>+NOA!$S69</f>
        <v>747.36747680293354</v>
      </c>
      <c r="M68" s="186">
        <f>+[1]IPCse!$DG70</f>
        <v>735.21985375896679</v>
      </c>
      <c r="N68" s="73">
        <f>+NEA!$P69</f>
        <v>772.21</v>
      </c>
      <c r="O68" s="73">
        <f>+NEA!$S69</f>
        <v>748.62161248283439</v>
      </c>
      <c r="P68" s="186">
        <f>+[1]IPCse!$DH70</f>
        <v>738.00454439063617</v>
      </c>
      <c r="Q68" s="73">
        <f>+CUY!$P69</f>
        <v>781.41800000000001</v>
      </c>
      <c r="R68" s="73">
        <f>+CUY!$S69</f>
        <v>747.77546350037392</v>
      </c>
      <c r="S68" s="186">
        <f>+[1]IPCse!$DI70</f>
        <v>735.40721655027414</v>
      </c>
      <c r="T68" s="73">
        <f>+PAT!$P69</f>
        <v>723.96990000000005</v>
      </c>
      <c r="U68" s="73">
        <f>+PAT!$S69</f>
        <v>696.23419218585013</v>
      </c>
      <c r="V68" s="186">
        <f>+[1]IPCse!$DJ70</f>
        <v>689.90710969710426</v>
      </c>
      <c r="X68" s="169">
        <f t="shared" si="50"/>
        <v>6.7089743598970353E-2</v>
      </c>
      <c r="Y68" s="169">
        <f t="shared" si="51"/>
        <v>6.4628611378213519E-2</v>
      </c>
      <c r="Z68" s="188">
        <f t="shared" si="52"/>
        <v>6.2613449235856544E-2</v>
      </c>
      <c r="AA68" s="169">
        <f t="shared" si="53"/>
        <v>7.0400077096675506E-2</v>
      </c>
      <c r="AB68" s="169">
        <f t="shared" si="54"/>
        <v>6.5809987942333503E-2</v>
      </c>
      <c r="AC68" s="188">
        <f t="shared" si="55"/>
        <v>6.3272798298311006E-2</v>
      </c>
      <c r="AD68" s="169">
        <f t="shared" si="56"/>
        <v>6.5108619311714522E-2</v>
      </c>
      <c r="AE68" s="169">
        <f t="shared" si="57"/>
        <v>6.2165027200723255E-2</v>
      </c>
      <c r="AF68" s="188">
        <f t="shared" si="58"/>
        <v>6.0828947082208984E-2</v>
      </c>
      <c r="AG68" s="169">
        <f t="shared" si="59"/>
        <v>6.5451050157778301E-2</v>
      </c>
      <c r="AH68" s="169">
        <f t="shared" si="60"/>
        <v>6.8788569309517156E-2</v>
      </c>
      <c r="AI68" s="188">
        <f t="shared" si="61"/>
        <v>6.4591949542647464E-2</v>
      </c>
      <c r="AJ68" s="169">
        <f t="shared" si="62"/>
        <v>6.4583334482182453E-2</v>
      </c>
      <c r="AK68" s="169">
        <f t="shared" si="63"/>
        <v>6.4477820346190651E-2</v>
      </c>
      <c r="AL68" s="188">
        <f t="shared" si="64"/>
        <v>6.3612969792650631E-2</v>
      </c>
      <c r="AM68" s="169">
        <f t="shared" si="65"/>
        <v>6.2407021133173535E-2</v>
      </c>
      <c r="AN68" s="169">
        <f t="shared" si="66"/>
        <v>6.1152919078031331E-2</v>
      </c>
      <c r="AO68" s="188">
        <f t="shared" si="67"/>
        <v>6.0916412036708278E-2</v>
      </c>
      <c r="AP68" s="169">
        <f t="shared" si="68"/>
        <v>6.0723059334538698E-2</v>
      </c>
      <c r="AQ68" s="169">
        <f t="shared" si="69"/>
        <v>6.4861808062201876E-2</v>
      </c>
      <c r="AR68" s="188">
        <f t="shared" si="70"/>
        <v>6.7722260346084751E-2</v>
      </c>
      <c r="AT68" s="24">
        <f t="shared" si="78"/>
        <v>6.7089743598970353E-2</v>
      </c>
      <c r="AU68" s="24">
        <f t="shared" si="79"/>
        <v>6.2613449235856544E-2</v>
      </c>
      <c r="AV68" s="24">
        <f t="shared" si="71"/>
        <v>4.4762943631138086E-3</v>
      </c>
      <c r="AW68" s="24">
        <f t="shared" si="80"/>
        <v>7.0400077096675506E-2</v>
      </c>
      <c r="AX68" s="24">
        <f t="shared" si="81"/>
        <v>6.3272798298311006E-2</v>
      </c>
      <c r="AY68" s="24">
        <f t="shared" si="72"/>
        <v>7.1272787983645003E-3</v>
      </c>
      <c r="AZ68" s="24">
        <f t="shared" si="82"/>
        <v>6.5108619311714522E-2</v>
      </c>
      <c r="BA68" s="24">
        <f t="shared" si="83"/>
        <v>6.0828947082208984E-2</v>
      </c>
      <c r="BB68" s="24">
        <f t="shared" si="73"/>
        <v>4.2796722295055378E-3</v>
      </c>
      <c r="BC68" s="24">
        <f t="shared" si="84"/>
        <v>6.8788569309517156E-2</v>
      </c>
      <c r="BD68" s="24">
        <f t="shared" si="85"/>
        <v>6.4591949542647464E-2</v>
      </c>
      <c r="BE68" s="24">
        <f t="shared" si="74"/>
        <v>4.1966197668696914E-3</v>
      </c>
      <c r="BF68" s="24">
        <f t="shared" si="86"/>
        <v>6.4583334482182453E-2</v>
      </c>
      <c r="BG68" s="24">
        <f t="shared" si="87"/>
        <v>6.3612969792650631E-2</v>
      </c>
      <c r="BH68" s="24">
        <f t="shared" si="75"/>
        <v>9.7036468953182187E-4</v>
      </c>
      <c r="BI68" s="24">
        <f t="shared" si="88"/>
        <v>6.2407021133173535E-2</v>
      </c>
      <c r="BJ68" s="24">
        <f t="shared" si="89"/>
        <v>6.0916412036708278E-2</v>
      </c>
      <c r="BK68" s="24">
        <f t="shared" si="76"/>
        <v>1.4906090964652563E-3</v>
      </c>
      <c r="BL68" s="24">
        <f t="shared" si="90"/>
        <v>6.7722260346084751E-2</v>
      </c>
      <c r="BM68" s="24">
        <f t="shared" si="91"/>
        <v>6.0723059334538698E-2</v>
      </c>
      <c r="BN68" s="24">
        <f t="shared" si="77"/>
        <v>6.9992010115460523E-3</v>
      </c>
    </row>
    <row r="69" spans="1:66" x14ac:dyDescent="0.3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6">
        <f>+[1]IPCse!$DK71</f>
        <v>762.11297999288445</v>
      </c>
      <c r="E69" s="73">
        <f>+GBA!$P70</f>
        <v>764.73889999999994</v>
      </c>
      <c r="F69" s="73">
        <f>+GBA!$S70</f>
        <v>766.15179230890715</v>
      </c>
      <c r="G69" s="186">
        <f>+[1]IPCse!$DE71</f>
        <v>758.55378052756112</v>
      </c>
      <c r="H69" s="73">
        <f>+PAM!$P70</f>
        <v>787.72260000000006</v>
      </c>
      <c r="I69" s="73">
        <f>+PAM!$S70</f>
        <v>769.28364372528927</v>
      </c>
      <c r="J69" s="186">
        <f>+[1]IPCse!$DF71</f>
        <v>762.05929540232046</v>
      </c>
      <c r="K69" s="73">
        <f>+NOA!$P70</f>
        <v>797.08709999999996</v>
      </c>
      <c r="L69" s="73">
        <f>+NOA!$S70</f>
        <v>786.98395170446827</v>
      </c>
      <c r="M69" s="186">
        <f>+[1]IPCse!$DG71</f>
        <v>779.47267469219491</v>
      </c>
      <c r="N69" s="73">
        <f>+NEA!$P70</f>
        <v>814.22649999999999</v>
      </c>
      <c r="O69" s="73">
        <f>+NEA!$S70</f>
        <v>787.90876230431195</v>
      </c>
      <c r="P69" s="186">
        <f>+[1]IPCse!$DH71</f>
        <v>783.73884702937016</v>
      </c>
      <c r="Q69" s="73">
        <f>+CUY!$P70</f>
        <v>825.77809999999999</v>
      </c>
      <c r="R69" s="73">
        <f>+CUY!$S70</f>
        <v>787.2274156469706</v>
      </c>
      <c r="S69" s="186">
        <f>+[1]IPCse!$DI71</f>
        <v>781.04798798363277</v>
      </c>
      <c r="T69" s="73">
        <f>+PAT!$P70</f>
        <v>758.82479999999998</v>
      </c>
      <c r="U69" s="73">
        <f>+PAT!$S70</f>
        <v>731.05197866948265</v>
      </c>
      <c r="V69" s="186">
        <f>+[1]IPCse!$DJ71</f>
        <v>728.36554345229365</v>
      </c>
      <c r="X69" s="169">
        <f t="shared" si="50"/>
        <v>5.2018433095186056E-2</v>
      </c>
      <c r="Y69" s="169">
        <f t="shared" si="51"/>
        <v>5.0164136168485474E-2</v>
      </c>
      <c r="Z69" s="188">
        <f t="shared" si="52"/>
        <v>5.7533547872710589E-2</v>
      </c>
      <c r="AA69" s="169">
        <f t="shared" si="53"/>
        <v>4.956387740531687E-2</v>
      </c>
      <c r="AB69" s="169">
        <f t="shared" si="54"/>
        <v>4.8318682497073828E-2</v>
      </c>
      <c r="AC69" s="188">
        <f t="shared" si="55"/>
        <v>5.5847876944467911E-2</v>
      </c>
      <c r="AD69" s="169">
        <f t="shared" si="56"/>
        <v>5.359835580775929E-2</v>
      </c>
      <c r="AE69" s="169">
        <f t="shared" si="57"/>
        <v>5.1243326339858841E-2</v>
      </c>
      <c r="AF69" s="188">
        <f t="shared" si="58"/>
        <v>5.8113637707806642E-2</v>
      </c>
      <c r="AG69" s="169">
        <f t="shared" si="59"/>
        <v>5.6877672153123005E-2</v>
      </c>
      <c r="AH69" s="169">
        <f t="shared" si="60"/>
        <v>5.3008026347366455E-2</v>
      </c>
      <c r="AI69" s="188">
        <f t="shared" si="61"/>
        <v>6.0189915583721332E-2</v>
      </c>
      <c r="AJ69" s="169">
        <f t="shared" si="62"/>
        <v>5.4410717291928368E-2</v>
      </c>
      <c r="AK69" s="169">
        <f t="shared" si="63"/>
        <v>5.2479315539902816E-2</v>
      </c>
      <c r="AL69" s="188">
        <f t="shared" si="64"/>
        <v>6.1970218186795156E-2</v>
      </c>
      <c r="AM69" s="169">
        <f t="shared" si="65"/>
        <v>5.6768720454353438E-2</v>
      </c>
      <c r="AN69" s="169">
        <f t="shared" si="66"/>
        <v>5.275908888735148E-2</v>
      </c>
      <c r="AO69" s="188">
        <f t="shared" si="67"/>
        <v>6.206190312824944E-2</v>
      </c>
      <c r="AP69" s="169">
        <f t="shared" si="68"/>
        <v>4.8144128644022288E-2</v>
      </c>
      <c r="AQ69" s="169">
        <f t="shared" si="69"/>
        <v>5.0008728204400388E-2</v>
      </c>
      <c r="AR69" s="188">
        <f t="shared" si="70"/>
        <v>5.5744365023392861E-2</v>
      </c>
      <c r="AT69" s="24">
        <f t="shared" ref="AT69:AT96" si="92">+MAX(X69:Z69)</f>
        <v>5.7533547872710589E-2</v>
      </c>
      <c r="AU69" s="24">
        <f t="shared" ref="AU69:AU96" si="93">+MIN(X69:Z69)</f>
        <v>5.0164136168485474E-2</v>
      </c>
      <c r="AV69" s="24">
        <f t="shared" si="71"/>
        <v>7.369411704225115E-3</v>
      </c>
      <c r="AW69" s="24">
        <f t="shared" ref="AW69:AW96" si="94">+MAX(AA69:AC69)</f>
        <v>5.5847876944467911E-2</v>
      </c>
      <c r="AX69" s="24">
        <f t="shared" ref="AX69:AX96" si="95">+MIN(AA69:AC69)</f>
        <v>4.8318682497073828E-2</v>
      </c>
      <c r="AY69" s="24">
        <f t="shared" si="72"/>
        <v>7.5291944473940831E-3</v>
      </c>
      <c r="AZ69" s="24">
        <f t="shared" ref="AZ69:AZ96" si="96">+MAX(AD69:AF69)</f>
        <v>5.8113637707806642E-2</v>
      </c>
      <c r="BA69" s="24">
        <f t="shared" ref="BA69:BA96" si="97">+MIN(AD69:AF69)</f>
        <v>5.1243326339858841E-2</v>
      </c>
      <c r="BB69" s="24">
        <f t="shared" si="73"/>
        <v>6.8703113679478012E-3</v>
      </c>
      <c r="BC69" s="24">
        <f t="shared" ref="BC69:BC96" si="98">+MAX(AG69:AI69)</f>
        <v>6.0189915583721332E-2</v>
      </c>
      <c r="BD69" s="24">
        <f t="shared" ref="BD69:BD96" si="99">+MIN(AG69:AI69)</f>
        <v>5.3008026347366455E-2</v>
      </c>
      <c r="BE69" s="24">
        <f t="shared" si="74"/>
        <v>7.181889236354877E-3</v>
      </c>
      <c r="BF69" s="24">
        <f t="shared" ref="BF69:BF96" si="100">+MAX(AJ69:AL69)</f>
        <v>6.1970218186795156E-2</v>
      </c>
      <c r="BG69" s="24">
        <f t="shared" ref="BG69:BG96" si="101">+MIN(AJ69:AL69)</f>
        <v>5.2479315539902816E-2</v>
      </c>
      <c r="BH69" s="24">
        <f t="shared" si="75"/>
        <v>9.4909026468923408E-3</v>
      </c>
      <c r="BI69" s="24">
        <f t="shared" ref="BI69:BI96" si="102">+MAX(AM69:AO69)</f>
        <v>6.206190312824944E-2</v>
      </c>
      <c r="BJ69" s="24">
        <f t="shared" ref="BJ69:BJ96" si="103">+MIN(AM69:AO69)</f>
        <v>5.275908888735148E-2</v>
      </c>
      <c r="BK69" s="24">
        <f t="shared" si="76"/>
        <v>9.3028142408979608E-3</v>
      </c>
      <c r="BL69" s="24">
        <f t="shared" ref="BL69:BL96" si="104">+MAX(AP69:AR69)</f>
        <v>5.5744365023392861E-2</v>
      </c>
      <c r="BM69" s="24">
        <f t="shared" ref="BM69:BM96" si="105">+MIN(AP69:AR69)</f>
        <v>4.8144128644022288E-2</v>
      </c>
      <c r="BN69" s="24">
        <f t="shared" si="77"/>
        <v>7.6002363793705729E-3</v>
      </c>
    </row>
    <row r="70" spans="1:66" x14ac:dyDescent="0.3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6">
        <f>+[1]IPCse!$DK72</f>
        <v>809.7110225410413</v>
      </c>
      <c r="E70" s="73">
        <f>+GBA!$P71</f>
        <v>805.16750000000002</v>
      </c>
      <c r="F70" s="73">
        <f>+GBA!$S71</f>
        <v>808.87156285533808</v>
      </c>
      <c r="G70" s="186">
        <f>+[1]IPCse!$DE72</f>
        <v>808.95040748679946</v>
      </c>
      <c r="H70" s="73">
        <f>+PAM!$P71</f>
        <v>826.38580000000002</v>
      </c>
      <c r="I70" s="73">
        <f>+PAM!$S71</f>
        <v>807.2139613706255</v>
      </c>
      <c r="J70" s="186">
        <f>+[1]IPCse!$DF72</f>
        <v>807.20169596359722</v>
      </c>
      <c r="K70" s="73">
        <f>+NOA!$P71</f>
        <v>836.85479999999995</v>
      </c>
      <c r="L70" s="73">
        <f>+NOA!$S71</f>
        <v>825.89395615917408</v>
      </c>
      <c r="M70" s="186">
        <f>+[1]IPCse!$DG72</f>
        <v>825.41676678041802</v>
      </c>
      <c r="N70" s="73">
        <f>+NEA!$P71</f>
        <v>854.69960000000003</v>
      </c>
      <c r="O70" s="73">
        <f>+NEA!$S71</f>
        <v>825.39296440538305</v>
      </c>
      <c r="P70" s="186">
        <f>+[1]IPCse!$DH72</f>
        <v>830.60401216601383</v>
      </c>
      <c r="Q70" s="73">
        <f>+CUY!$P71</f>
        <v>865.45090000000005</v>
      </c>
      <c r="R70" s="73">
        <f>+CUY!$S71</f>
        <v>826.21415611069551</v>
      </c>
      <c r="S70" s="186">
        <f>+[1]IPCse!$DI72</f>
        <v>826.8509282102624</v>
      </c>
      <c r="T70" s="73">
        <f>+PAT!$P71</f>
        <v>797.06299999999999</v>
      </c>
      <c r="U70" s="73">
        <f>+PAT!$S71</f>
        <v>770.07180894554233</v>
      </c>
      <c r="V70" s="186">
        <f>+[1]IPCse!$DJ72</f>
        <v>772.22807619830371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8">
        <f t="shared" ref="Z70:Z96" si="108">+D70/D69-1</f>
        <v>6.2455362653187185E-2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8">
        <f t="shared" ref="AC70:AC96" si="111">+G70/G69-1</f>
        <v>6.643777706069609E-2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8">
        <f t="shared" ref="AF70:AF96" si="114">+J70/J69-1</f>
        <v>5.9237385901111939E-2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8">
        <f t="shared" ref="AI70:AI96" si="117">+M70/M69-1</f>
        <v>5.8942530738958832E-2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8">
        <f t="shared" ref="AL70:AL96" si="120">+P70/P69-1</f>
        <v>5.9796914896177666E-2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8">
        <f t="shared" ref="AO70:AO96" si="123">+S70/S69-1</f>
        <v>5.8642927107302789E-2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8">
        <f t="shared" ref="AR70:AR96" si="126">+V70/V69-1</f>
        <v>6.0220493871952385E-2</v>
      </c>
      <c r="AT70" s="24">
        <f t="shared" si="92"/>
        <v>6.2455362653187185E-2</v>
      </c>
      <c r="AU70" s="24">
        <f t="shared" si="93"/>
        <v>5.0833879645356461E-2</v>
      </c>
      <c r="AV70" s="24">
        <f t="shared" ref="AV70:AV96" si="127">+AT70-AU70</f>
        <v>1.1621483007830724E-2</v>
      </c>
      <c r="AW70" s="24">
        <f t="shared" si="94"/>
        <v>6.643777706069609E-2</v>
      </c>
      <c r="AX70" s="24">
        <f t="shared" si="95"/>
        <v>5.2865886644448246E-2</v>
      </c>
      <c r="AY70" s="24">
        <f t="shared" ref="AY70:AY96" si="128">+AW70-AX70</f>
        <v>1.3571890416247845E-2</v>
      </c>
      <c r="AZ70" s="24">
        <f t="shared" si="96"/>
        <v>5.9237385901111939E-2</v>
      </c>
      <c r="BA70" s="24">
        <f t="shared" si="97"/>
        <v>4.9082253067259884E-2</v>
      </c>
      <c r="BB70" s="24">
        <f t="shared" ref="BB70:BB96" si="129">+AZ70-BA70</f>
        <v>1.0155132833852054E-2</v>
      </c>
      <c r="BC70" s="24">
        <f t="shared" si="98"/>
        <v>5.8942530738958832E-2</v>
      </c>
      <c r="BD70" s="24">
        <f t="shared" si="99"/>
        <v>4.9441928733659157E-2</v>
      </c>
      <c r="BE70" s="24">
        <f t="shared" ref="BE70:BE96" si="130">+BC70-BD70</f>
        <v>9.5006020052996742E-3</v>
      </c>
      <c r="BF70" s="24">
        <f t="shared" si="100"/>
        <v>5.9796914896177666E-2</v>
      </c>
      <c r="BG70" s="24">
        <f t="shared" si="101"/>
        <v>4.7574292728316703E-2</v>
      </c>
      <c r="BH70" s="24">
        <f t="shared" ref="BH70:BH96" si="131">+BF70-BG70</f>
        <v>1.2222622167860964E-2</v>
      </c>
      <c r="BI70" s="24">
        <f t="shared" si="102"/>
        <v>5.8642927107302789E-2</v>
      </c>
      <c r="BJ70" s="24">
        <f t="shared" si="103"/>
        <v>4.8042930661396976E-2</v>
      </c>
      <c r="BK70" s="24">
        <f t="shared" ref="BK70:BK96" si="132">+BI70-BJ70</f>
        <v>1.0599996445905813E-2</v>
      </c>
      <c r="BL70" s="24">
        <f t="shared" si="104"/>
        <v>6.0220493871952385E-2</v>
      </c>
      <c r="BM70" s="24">
        <f t="shared" si="105"/>
        <v>5.0391341980388527E-2</v>
      </c>
      <c r="BN70" s="24">
        <f t="shared" ref="BN70:BN96" si="133">+BL70-BM70</f>
        <v>9.8291518915638587E-3</v>
      </c>
    </row>
    <row r="71" spans="1:66" x14ac:dyDescent="0.3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6">
        <f>+[1]IPCse!$DK73</f>
        <v>885.68080297060578</v>
      </c>
      <c r="E71" s="73">
        <f>+GBA!$P72</f>
        <v>865.10400000000004</v>
      </c>
      <c r="F71" s="73">
        <f>+GBA!$S72</f>
        <v>876.8912954358816</v>
      </c>
      <c r="G71" s="186">
        <f>+[1]IPCse!$DE73</f>
        <v>886.47168556690576</v>
      </c>
      <c r="H71" s="73">
        <f>+PAM!$P72</f>
        <v>886.50120000000004</v>
      </c>
      <c r="I71" s="73">
        <f>+PAM!$S72</f>
        <v>872.97987394933398</v>
      </c>
      <c r="J71" s="186">
        <f>+[1]IPCse!$DF73</f>
        <v>882.98100910640846</v>
      </c>
      <c r="K71" s="73">
        <f>+NOA!$P72</f>
        <v>892.375</v>
      </c>
      <c r="L71" s="73">
        <f>+NOA!$S72</f>
        <v>885.28814635338836</v>
      </c>
      <c r="M71" s="186">
        <f>+[1]IPCse!$DG73</f>
        <v>897.07502379044104</v>
      </c>
      <c r="N71" s="73">
        <f>+NEA!$P72</f>
        <v>919.89599999999996</v>
      </c>
      <c r="O71" s="73">
        <f>+NEA!$S72</f>
        <v>892.37374604504259</v>
      </c>
      <c r="P71" s="186">
        <f>+[1]IPCse!$DH73</f>
        <v>906.44230998301146</v>
      </c>
      <c r="Q71" s="73">
        <f>+CUY!$P72</f>
        <v>925.12909999999999</v>
      </c>
      <c r="R71" s="73">
        <f>+CUY!$S72</f>
        <v>889.60764463724729</v>
      </c>
      <c r="S71" s="186">
        <f>+[1]IPCse!$DI73</f>
        <v>898.58756575107327</v>
      </c>
      <c r="T71" s="73">
        <f>+PAT!$P72</f>
        <v>860.14170000000001</v>
      </c>
      <c r="U71" s="73">
        <f>+PAT!$S72</f>
        <v>839.31055153115108</v>
      </c>
      <c r="V71" s="186">
        <f>+[1]IPCse!$DJ73</f>
        <v>845.87633022901809</v>
      </c>
      <c r="X71" s="169">
        <f t="shared" si="106"/>
        <v>7.3288005686861002E-2</v>
      </c>
      <c r="Y71" s="169">
        <f t="shared" si="107"/>
        <v>8.1261907616276163E-2</v>
      </c>
      <c r="Z71" s="188">
        <f t="shared" si="108"/>
        <v>9.3823325006933356E-2</v>
      </c>
      <c r="AA71" s="169">
        <f t="shared" si="109"/>
        <v>7.4439790478378676E-2</v>
      </c>
      <c r="AB71" s="169">
        <f t="shared" si="110"/>
        <v>8.4092129955010586E-2</v>
      </c>
      <c r="AC71" s="188">
        <f t="shared" si="111"/>
        <v>9.5829456741291397E-2</v>
      </c>
      <c r="AD71" s="169">
        <f t="shared" si="112"/>
        <v>7.2744957621488693E-2</v>
      </c>
      <c r="AE71" s="169">
        <f t="shared" si="113"/>
        <v>8.1472714454839057E-2</v>
      </c>
      <c r="AF71" s="188">
        <f t="shared" si="114"/>
        <v>9.387903112907825E-2</v>
      </c>
      <c r="AG71" s="169">
        <f t="shared" si="115"/>
        <v>6.6343886657518114E-2</v>
      </c>
      <c r="AH71" s="169">
        <f t="shared" si="116"/>
        <v>7.1915031889114855E-2</v>
      </c>
      <c r="AI71" s="188">
        <f t="shared" si="117"/>
        <v>8.6814637034246189E-2</v>
      </c>
      <c r="AJ71" s="169">
        <f t="shared" si="118"/>
        <v>7.6279899978893173E-2</v>
      </c>
      <c r="AK71" s="169">
        <f t="shared" si="119"/>
        <v>8.1150172739735904E-2</v>
      </c>
      <c r="AL71" s="188">
        <f t="shared" si="120"/>
        <v>9.1304998177446528E-2</v>
      </c>
      <c r="AM71" s="169">
        <f t="shared" si="121"/>
        <v>6.8956193817581113E-2</v>
      </c>
      <c r="AN71" s="169">
        <f t="shared" si="122"/>
        <v>7.6727671703144207E-2</v>
      </c>
      <c r="AO71" s="188">
        <f t="shared" si="123"/>
        <v>8.6758852283187693E-2</v>
      </c>
      <c r="AP71" s="169">
        <f t="shared" si="124"/>
        <v>7.9138913737057281E-2</v>
      </c>
      <c r="AQ71" s="169">
        <f t="shared" si="125"/>
        <v>8.9912059864153626E-2</v>
      </c>
      <c r="AR71" s="188">
        <f t="shared" si="126"/>
        <v>9.5371116773280695E-2</v>
      </c>
      <c r="AT71" s="24">
        <f t="shared" si="92"/>
        <v>9.3823325006933356E-2</v>
      </c>
      <c r="AU71" s="24">
        <f t="shared" si="93"/>
        <v>7.3288005686861002E-2</v>
      </c>
      <c r="AV71" s="24">
        <f t="shared" si="127"/>
        <v>2.0535319320072354E-2</v>
      </c>
      <c r="AW71" s="24">
        <f t="shared" si="94"/>
        <v>9.5829456741291397E-2</v>
      </c>
      <c r="AX71" s="24">
        <f t="shared" si="95"/>
        <v>7.4439790478378676E-2</v>
      </c>
      <c r="AY71" s="24">
        <f t="shared" si="128"/>
        <v>2.1389666262912721E-2</v>
      </c>
      <c r="AZ71" s="24">
        <f t="shared" si="96"/>
        <v>9.387903112907825E-2</v>
      </c>
      <c r="BA71" s="24">
        <f t="shared" si="97"/>
        <v>7.2744957621488693E-2</v>
      </c>
      <c r="BB71" s="24">
        <f t="shared" si="129"/>
        <v>2.1134073507589557E-2</v>
      </c>
      <c r="BC71" s="24">
        <f t="shared" si="98"/>
        <v>8.6814637034246189E-2</v>
      </c>
      <c r="BD71" s="24">
        <f t="shared" si="99"/>
        <v>6.6343886657518114E-2</v>
      </c>
      <c r="BE71" s="24">
        <f t="shared" si="130"/>
        <v>2.0470750376728075E-2</v>
      </c>
      <c r="BF71" s="24">
        <f t="shared" si="100"/>
        <v>9.1304998177446528E-2</v>
      </c>
      <c r="BG71" s="24">
        <f t="shared" si="101"/>
        <v>7.6279899978893173E-2</v>
      </c>
      <c r="BH71" s="24">
        <f t="shared" si="131"/>
        <v>1.5025098198553355E-2</v>
      </c>
      <c r="BI71" s="24">
        <f t="shared" si="102"/>
        <v>8.6758852283187693E-2</v>
      </c>
      <c r="BJ71" s="24">
        <f t="shared" si="103"/>
        <v>6.8956193817581113E-2</v>
      </c>
      <c r="BK71" s="24">
        <f t="shared" si="132"/>
        <v>1.780265846560658E-2</v>
      </c>
      <c r="BL71" s="24">
        <f t="shared" si="104"/>
        <v>9.5371116773280695E-2</v>
      </c>
      <c r="BM71" s="24">
        <f t="shared" si="105"/>
        <v>7.9138913737057281E-2</v>
      </c>
      <c r="BN71" s="24">
        <f t="shared" si="133"/>
        <v>1.6232203036223414E-2</v>
      </c>
    </row>
    <row r="72" spans="1:66" x14ac:dyDescent="0.3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6">
        <f>+[1]IPCse!$DK74</f>
        <v>952.4798671305789</v>
      </c>
      <c r="E72" s="73">
        <f>+GBA!$P73</f>
        <v>924.89750000000004</v>
      </c>
      <c r="F72" s="73">
        <f>+GBA!$S73</f>
        <v>940.23960950726496</v>
      </c>
      <c r="G72" s="186">
        <f>+[1]IPCse!$DE74</f>
        <v>951.81845101370311</v>
      </c>
      <c r="H72" s="73">
        <f>+PAM!$P73</f>
        <v>945.84720000000004</v>
      </c>
      <c r="I72" s="73">
        <f>+PAM!$S73</f>
        <v>939.31856346463633</v>
      </c>
      <c r="J72" s="186">
        <f>+[1]IPCse!$DF74</f>
        <v>951.21097641364634</v>
      </c>
      <c r="K72" s="73">
        <f>+NOA!$P73</f>
        <v>955.84299999999996</v>
      </c>
      <c r="L72" s="73">
        <f>+NOA!$S73</f>
        <v>956.87037180497066</v>
      </c>
      <c r="M72" s="186">
        <f>+[1]IPCse!$DG74</f>
        <v>967.62560241833944</v>
      </c>
      <c r="N72" s="73">
        <f>+NEA!$P73</f>
        <v>983.73040000000003</v>
      </c>
      <c r="O72" s="73">
        <f>+NEA!$S73</f>
        <v>963.15795049436974</v>
      </c>
      <c r="P72" s="186">
        <f>+[1]IPCse!$DH74</f>
        <v>976.67532849877944</v>
      </c>
      <c r="Q72" s="73">
        <f>+CUY!$P73</f>
        <v>982.47180000000003</v>
      </c>
      <c r="R72" s="73">
        <f>+CUY!$S73</f>
        <v>955.96016050860112</v>
      </c>
      <c r="S72" s="186">
        <f>+[1]IPCse!$DI74</f>
        <v>966.30618292033625</v>
      </c>
      <c r="T72" s="73">
        <f>+PAT!$P73</f>
        <v>917.22900000000004</v>
      </c>
      <c r="U72" s="73">
        <f>+PAT!$S73</f>
        <v>899.13403967415923</v>
      </c>
      <c r="V72" s="186">
        <f>+[1]IPCse!$DJ74</f>
        <v>906.08694069982209</v>
      </c>
      <c r="X72" s="169">
        <f t="shared" si="106"/>
        <v>6.8015910630540022E-2</v>
      </c>
      <c r="Y72" s="169">
        <f t="shared" si="107"/>
        <v>7.4711286306812008E-2</v>
      </c>
      <c r="Z72" s="188">
        <f t="shared" si="108"/>
        <v>7.542114939821043E-2</v>
      </c>
      <c r="AA72" s="169">
        <f t="shared" si="109"/>
        <v>6.9117123490354926E-2</v>
      </c>
      <c r="AB72" s="169">
        <f t="shared" si="110"/>
        <v>7.2241923715178791E-2</v>
      </c>
      <c r="AC72" s="188">
        <f t="shared" si="111"/>
        <v>7.3715569837978112E-2</v>
      </c>
      <c r="AD72" s="169">
        <f t="shared" si="112"/>
        <v>6.6944071818515249E-2</v>
      </c>
      <c r="AE72" s="169">
        <f t="shared" si="113"/>
        <v>7.5991086959643406E-2</v>
      </c>
      <c r="AF72" s="188">
        <f t="shared" si="114"/>
        <v>7.7272293065835829E-2</v>
      </c>
      <c r="AG72" s="169">
        <f t="shared" si="115"/>
        <v>7.1122566185740199E-2</v>
      </c>
      <c r="AH72" s="169">
        <f t="shared" si="116"/>
        <v>8.0857544231715206E-2</v>
      </c>
      <c r="AI72" s="188">
        <f t="shared" si="117"/>
        <v>7.8645126390654241E-2</v>
      </c>
      <c r="AJ72" s="169">
        <f t="shared" si="118"/>
        <v>6.939306182438032E-2</v>
      </c>
      <c r="AK72" s="169">
        <f t="shared" si="119"/>
        <v>7.9321253861444729E-2</v>
      </c>
      <c r="AL72" s="188">
        <f t="shared" si="120"/>
        <v>7.7482061177268191E-2</v>
      </c>
      <c r="AM72" s="169">
        <f t="shared" si="121"/>
        <v>6.1983457227753336E-2</v>
      </c>
      <c r="AN72" s="169">
        <f t="shared" si="122"/>
        <v>7.4586269881269152E-2</v>
      </c>
      <c r="AO72" s="188">
        <f t="shared" si="123"/>
        <v>7.5361177641781962E-2</v>
      </c>
      <c r="AP72" s="169">
        <f t="shared" si="124"/>
        <v>6.6369645838586955E-2</v>
      </c>
      <c r="AQ72" s="169">
        <f t="shared" si="125"/>
        <v>7.1276940381450382E-2</v>
      </c>
      <c r="AR72" s="188">
        <f t="shared" si="126"/>
        <v>7.1181339776350327E-2</v>
      </c>
      <c r="AT72" s="24">
        <f t="shared" si="92"/>
        <v>7.542114939821043E-2</v>
      </c>
      <c r="AU72" s="24">
        <f t="shared" si="93"/>
        <v>6.8015910630540022E-2</v>
      </c>
      <c r="AV72" s="24">
        <f t="shared" si="127"/>
        <v>7.4052387676704079E-3</v>
      </c>
      <c r="AW72" s="24">
        <f t="shared" si="94"/>
        <v>7.3715569837978112E-2</v>
      </c>
      <c r="AX72" s="24">
        <f t="shared" si="95"/>
        <v>6.9117123490354926E-2</v>
      </c>
      <c r="AY72" s="24">
        <f t="shared" si="128"/>
        <v>4.5984463476231863E-3</v>
      </c>
      <c r="AZ72" s="24">
        <f t="shared" si="96"/>
        <v>7.7272293065835829E-2</v>
      </c>
      <c r="BA72" s="24">
        <f t="shared" si="97"/>
        <v>6.6944071818515249E-2</v>
      </c>
      <c r="BB72" s="24">
        <f t="shared" si="129"/>
        <v>1.0328221247320579E-2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7.5361177641781962E-2</v>
      </c>
      <c r="BJ72" s="24">
        <f t="shared" si="103"/>
        <v>6.1983457227753336E-2</v>
      </c>
      <c r="BK72" s="24">
        <f t="shared" si="132"/>
        <v>1.3377720414028627E-2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3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6">
        <f>+[1]IPCse!$DK75</f>
        <v>1012.2284483097601</v>
      </c>
      <c r="E73" s="73">
        <f>+GBA!$P74</f>
        <v>975.70339999999999</v>
      </c>
      <c r="F73" s="73">
        <f>+GBA!$S74</f>
        <v>1005.236291550853</v>
      </c>
      <c r="G73" s="186">
        <f>+[1]IPCse!$DE75</f>
        <v>1009.103744674527</v>
      </c>
      <c r="H73" s="73">
        <f>+PAM!$P74</f>
        <v>998.55070000000001</v>
      </c>
      <c r="I73" s="73">
        <f>+PAM!$S74</f>
        <v>1005.9413362571391</v>
      </c>
      <c r="J73" s="186">
        <f>+[1]IPCse!$DF75</f>
        <v>1013.4475490262432</v>
      </c>
      <c r="K73" s="73">
        <f>+NOA!$P74</f>
        <v>1006.2868999999999</v>
      </c>
      <c r="L73" s="73">
        <f>+NOA!$S74</f>
        <v>1019.8142641450496</v>
      </c>
      <c r="M73" s="186">
        <f>+[1]IPCse!$DG75</f>
        <v>1025.6456722720416</v>
      </c>
      <c r="N73" s="73">
        <f>+NEA!$P74</f>
        <v>1039.133</v>
      </c>
      <c r="O73" s="73">
        <f>+NEA!$S74</f>
        <v>1031.7180650096127</v>
      </c>
      <c r="P73" s="186">
        <f>+[1]IPCse!$DH75</f>
        <v>1040.6200438051874</v>
      </c>
      <c r="Q73" s="73">
        <f>+CUY!$P74</f>
        <v>1035.6318000000001</v>
      </c>
      <c r="R73" s="73">
        <f>+CUY!$S74</f>
        <v>1023.6047808077783</v>
      </c>
      <c r="S73" s="186">
        <f>+[1]IPCse!$DI75</f>
        <v>1028.9080828133913</v>
      </c>
      <c r="T73" s="73">
        <f>+PAT!$P74</f>
        <v>968.74369999999999</v>
      </c>
      <c r="U73" s="73">
        <f>+PAT!$S74</f>
        <v>962.20020066375002</v>
      </c>
      <c r="V73" s="186">
        <f>+[1]IPCse!$DJ75</f>
        <v>966.52655654075227</v>
      </c>
      <c r="X73" s="169">
        <f t="shared" si="106"/>
        <v>5.5127813335147158E-2</v>
      </c>
      <c r="Y73" s="169">
        <f t="shared" si="107"/>
        <v>7.0379769210257237E-2</v>
      </c>
      <c r="Z73" s="188">
        <f t="shared" si="108"/>
        <v>6.2729495122220813E-2</v>
      </c>
      <c r="AA73" s="169">
        <f t="shared" si="109"/>
        <v>5.4931384288529284E-2</v>
      </c>
      <c r="AB73" s="169">
        <f t="shared" si="110"/>
        <v>6.9127785498900307E-2</v>
      </c>
      <c r="AC73" s="188">
        <f t="shared" si="111"/>
        <v>6.0185105258060645E-2</v>
      </c>
      <c r="AD73" s="169">
        <f t="shared" si="112"/>
        <v>5.5720945201296779E-2</v>
      </c>
      <c r="AE73" s="169">
        <f t="shared" si="113"/>
        <v>7.0926707278910373E-2</v>
      </c>
      <c r="AF73" s="188">
        <f t="shared" si="114"/>
        <v>6.5428778846988944E-2</v>
      </c>
      <c r="AG73" s="169">
        <f t="shared" si="115"/>
        <v>5.2774252675387157E-2</v>
      </c>
      <c r="AH73" s="169">
        <f t="shared" si="116"/>
        <v>6.5781002521110743E-2</v>
      </c>
      <c r="AI73" s="188">
        <f t="shared" si="117"/>
        <v>5.9961280177679654E-2</v>
      </c>
      <c r="AJ73" s="169">
        <f t="shared" si="118"/>
        <v>5.6318885743492419E-2</v>
      </c>
      <c r="AK73" s="169">
        <f t="shared" si="119"/>
        <v>7.1182628436023743E-2</v>
      </c>
      <c r="AL73" s="188">
        <f t="shared" si="120"/>
        <v>6.5471824096033693E-2</v>
      </c>
      <c r="AM73" s="169">
        <f t="shared" si="121"/>
        <v>5.4108423264667804E-2</v>
      </c>
      <c r="AN73" s="169">
        <f t="shared" si="122"/>
        <v>7.0760919851710291E-2</v>
      </c>
      <c r="AO73" s="188">
        <f t="shared" si="123"/>
        <v>6.4784745249028441E-2</v>
      </c>
      <c r="AP73" s="169">
        <f t="shared" si="124"/>
        <v>5.6163400851913625E-2</v>
      </c>
      <c r="AQ73" s="169">
        <f t="shared" si="125"/>
        <v>7.0141000347896609E-2</v>
      </c>
      <c r="AR73" s="188">
        <f t="shared" si="126"/>
        <v>6.6703991776163596E-2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3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6">
        <f>+[1]IPCse!$DK76</f>
        <v>1074.747181889863</v>
      </c>
      <c r="E74" s="73">
        <f>+GBA!$P75</f>
        <v>1032.2633000000001</v>
      </c>
      <c r="F74" s="73">
        <f>+GBA!$S75</f>
        <v>1069.9355713202781</v>
      </c>
      <c r="G74" s="186">
        <f>+[1]IPCse!$DE76</f>
        <v>1072.8155992867023</v>
      </c>
      <c r="H74" s="73">
        <f>+PAM!$P75</f>
        <v>1052.7184999999999</v>
      </c>
      <c r="I74" s="73">
        <f>+PAM!$S75</f>
        <v>1066.6500121979793</v>
      </c>
      <c r="J74" s="186">
        <f>+[1]IPCse!$DF76</f>
        <v>1073.8070483115159</v>
      </c>
      <c r="K74" s="73">
        <f>+NOA!$P75</f>
        <v>1057.4526000000001</v>
      </c>
      <c r="L74" s="73">
        <f>+NOA!$S75</f>
        <v>1082.8852019421431</v>
      </c>
      <c r="M74" s="186">
        <f>+[1]IPCse!$DG76</f>
        <v>1089.5956211506032</v>
      </c>
      <c r="N74" s="73">
        <f>+NEA!$P75</f>
        <v>1090.1865</v>
      </c>
      <c r="O74" s="73">
        <f>+NEA!$S75</f>
        <v>1094.4426314611369</v>
      </c>
      <c r="P74" s="186">
        <f>+[1]IPCse!$DH76</f>
        <v>1101.8733686694179</v>
      </c>
      <c r="Q74" s="73">
        <f>+CUY!$P75</f>
        <v>1084.4602</v>
      </c>
      <c r="R74" s="73">
        <f>+CUY!$S75</f>
        <v>1082.207675691847</v>
      </c>
      <c r="S74" s="186">
        <f>+[1]IPCse!$DI76</f>
        <v>1090.6668270574407</v>
      </c>
      <c r="T74" s="73">
        <f>+PAT!$P75</f>
        <v>1031.5165999999999</v>
      </c>
      <c r="U74" s="73">
        <f>+PAT!$S75</f>
        <v>1028.3956047820186</v>
      </c>
      <c r="V74" s="186">
        <f>+[1]IPCse!$DJ76</f>
        <v>1033.4926601106829</v>
      </c>
      <c r="X74" s="169">
        <f t="shared" si="106"/>
        <v>5.5491579643453415E-2</v>
      </c>
      <c r="Y74" s="169">
        <f t="shared" si="107"/>
        <v>6.2478396812383874E-2</v>
      </c>
      <c r="Z74" s="188">
        <f t="shared" si="108"/>
        <v>6.1763462274250447E-2</v>
      </c>
      <c r="AA74" s="169">
        <f t="shared" si="109"/>
        <v>5.7968333409517792E-2</v>
      </c>
      <c r="AB74" s="169">
        <f t="shared" si="110"/>
        <v>6.4362260210093059E-2</v>
      </c>
      <c r="AC74" s="188">
        <f t="shared" si="111"/>
        <v>6.3137070839752729E-2</v>
      </c>
      <c r="AD74" s="169">
        <f t="shared" si="112"/>
        <v>5.4246419335542972E-2</v>
      </c>
      <c r="AE74" s="169">
        <f t="shared" si="113"/>
        <v>6.0350115610839028E-2</v>
      </c>
      <c r="AF74" s="188">
        <f t="shared" si="114"/>
        <v>5.9558582329463761E-2</v>
      </c>
      <c r="AG74" s="169">
        <f t="shared" si="115"/>
        <v>5.0846036055920196E-2</v>
      </c>
      <c r="AH74" s="169">
        <f t="shared" si="116"/>
        <v>6.1845514437835813E-2</v>
      </c>
      <c r="AI74" s="188">
        <f t="shared" si="117"/>
        <v>6.2350917677932216E-2</v>
      </c>
      <c r="AJ74" s="169">
        <f t="shared" si="118"/>
        <v>4.9130861978206708E-2</v>
      </c>
      <c r="AK74" s="169">
        <f t="shared" si="119"/>
        <v>6.079622774749005E-2</v>
      </c>
      <c r="AL74" s="188">
        <f t="shared" si="120"/>
        <v>5.8862334267796967E-2</v>
      </c>
      <c r="AM74" s="169">
        <f t="shared" si="121"/>
        <v>4.7148417033930246E-2</v>
      </c>
      <c r="AN74" s="169">
        <f t="shared" si="122"/>
        <v>5.7251486103671922E-2</v>
      </c>
      <c r="AO74" s="188">
        <f t="shared" si="123"/>
        <v>6.0023577689446883E-2</v>
      </c>
      <c r="AP74" s="169">
        <f t="shared" si="124"/>
        <v>6.4798253655739879E-2</v>
      </c>
      <c r="AQ74" s="169">
        <f t="shared" si="125"/>
        <v>6.8795874364405041E-2</v>
      </c>
      <c r="AR74" s="188">
        <f t="shared" si="126"/>
        <v>6.9285321874243966E-2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6.2350917677932216E-2</v>
      </c>
      <c r="BD74" s="24">
        <f t="shared" si="99"/>
        <v>5.0846036055920196E-2</v>
      </c>
      <c r="BE74" s="24">
        <f t="shared" si="130"/>
        <v>1.150488162201202E-2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6.0023577689446883E-2</v>
      </c>
      <c r="BJ74" s="24">
        <f t="shared" si="103"/>
        <v>4.7148417033930246E-2</v>
      </c>
      <c r="BK74" s="24">
        <f t="shared" si="132"/>
        <v>1.2875160655516638E-2</v>
      </c>
      <c r="BL74" s="24">
        <f t="shared" si="104"/>
        <v>6.9285321874243966E-2</v>
      </c>
      <c r="BM74" s="24">
        <f t="shared" si="105"/>
        <v>6.4798253655739879E-2</v>
      </c>
      <c r="BN74" s="24">
        <f t="shared" si="133"/>
        <v>4.4870682185040867E-3</v>
      </c>
    </row>
    <row r="75" spans="1:66" x14ac:dyDescent="0.3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6">
        <f>+[1]IPCse!$DK77</f>
        <v>1125.5735912145353</v>
      </c>
      <c r="E75" s="73">
        <f>+GBA!$P76</f>
        <v>1082.5534</v>
      </c>
      <c r="F75" s="73">
        <f>+GBA!$S76</f>
        <v>1115.6676578806068</v>
      </c>
      <c r="G75" s="186">
        <f>+[1]IPCse!$DE77</f>
        <v>1124.2359095315333</v>
      </c>
      <c r="H75" s="73">
        <f>+PAM!$P76</f>
        <v>1102.6577</v>
      </c>
      <c r="I75" s="73">
        <f>+PAM!$S76</f>
        <v>1115.9555472250697</v>
      </c>
      <c r="J75" s="186">
        <f>+[1]IPCse!$DF77</f>
        <v>1124.002263432729</v>
      </c>
      <c r="K75" s="73">
        <f>+NOA!$P76</f>
        <v>1104.9181000000001</v>
      </c>
      <c r="L75" s="73">
        <f>+NOA!$S76</f>
        <v>1130.0752957625964</v>
      </c>
      <c r="M75" s="186">
        <f>+[1]IPCse!$DG77</f>
        <v>1140.7737865935392</v>
      </c>
      <c r="N75" s="73">
        <f>+NEA!$P76</f>
        <v>1137.1147000000001</v>
      </c>
      <c r="O75" s="73">
        <f>+NEA!$S76</f>
        <v>1140.939535965394</v>
      </c>
      <c r="P75" s="186">
        <f>+[1]IPCse!$DH77</f>
        <v>1150.1386149408286</v>
      </c>
      <c r="Q75" s="73">
        <f>+CUY!$P76</f>
        <v>1137.4857999999999</v>
      </c>
      <c r="R75" s="73">
        <f>+CUY!$S76</f>
        <v>1132.3693862976811</v>
      </c>
      <c r="S75" s="186">
        <f>+[1]IPCse!$DI77</f>
        <v>1144.9598539645219</v>
      </c>
      <c r="T75" s="73">
        <f>+PAT!$P76</f>
        <v>1077.2851000000001</v>
      </c>
      <c r="U75" s="73">
        <f>+PAT!$S76</f>
        <v>1075.9444519987933</v>
      </c>
      <c r="V75" s="186">
        <f>+[1]IPCse!$DJ77</f>
        <v>1081.3047718232026</v>
      </c>
      <c r="X75" s="169">
        <f t="shared" si="106"/>
        <v>4.7558696888455376E-2</v>
      </c>
      <c r="Y75" s="169">
        <f t="shared" si="107"/>
        <v>4.409834893018183E-2</v>
      </c>
      <c r="Z75" s="188">
        <f t="shared" si="108"/>
        <v>4.7291502765606674E-2</v>
      </c>
      <c r="AA75" s="169">
        <f t="shared" si="109"/>
        <v>4.8718287281936723E-2</v>
      </c>
      <c r="AB75" s="169">
        <f t="shared" si="110"/>
        <v>4.2742841518855546E-2</v>
      </c>
      <c r="AC75" s="188">
        <f t="shared" si="111"/>
        <v>4.793024102093546E-2</v>
      </c>
      <c r="AD75" s="169">
        <f t="shared" si="112"/>
        <v>4.7438322780496422E-2</v>
      </c>
      <c r="AE75" s="169">
        <f t="shared" si="113"/>
        <v>4.6224660819615515E-2</v>
      </c>
      <c r="AF75" s="188">
        <f t="shared" si="114"/>
        <v>4.6745097455023643E-2</v>
      </c>
      <c r="AG75" s="169">
        <f t="shared" si="115"/>
        <v>4.4886645510162859E-2</v>
      </c>
      <c r="AH75" s="169">
        <f t="shared" si="116"/>
        <v>4.3578113114685069E-2</v>
      </c>
      <c r="AI75" s="188">
        <f t="shared" si="117"/>
        <v>4.6969870702024519E-2</v>
      </c>
      <c r="AJ75" s="169">
        <f t="shared" si="118"/>
        <v>4.3046029280311204E-2</v>
      </c>
      <c r="AK75" s="169">
        <f t="shared" si="119"/>
        <v>4.248455164998588E-2</v>
      </c>
      <c r="AL75" s="188">
        <f t="shared" si="120"/>
        <v>4.3802897541387997E-2</v>
      </c>
      <c r="AM75" s="169">
        <f t="shared" si="121"/>
        <v>4.889584698451821E-2</v>
      </c>
      <c r="AN75" s="169">
        <f t="shared" si="122"/>
        <v>4.6351279641189125E-2</v>
      </c>
      <c r="AO75" s="188">
        <f t="shared" si="123"/>
        <v>4.9779662826603843E-2</v>
      </c>
      <c r="AP75" s="169">
        <f t="shared" si="124"/>
        <v>4.4370105144212024E-2</v>
      </c>
      <c r="AQ75" s="169">
        <f t="shared" si="125"/>
        <v>4.6235949468933502E-2</v>
      </c>
      <c r="AR75" s="188">
        <f t="shared" si="126"/>
        <v>4.6262652419224004E-2</v>
      </c>
      <c r="AT75" s="24">
        <f t="shared" si="92"/>
        <v>4.7558696888455376E-2</v>
      </c>
      <c r="AU75" s="24">
        <f t="shared" si="93"/>
        <v>4.409834893018183E-2</v>
      </c>
      <c r="AV75" s="24">
        <f t="shared" si="127"/>
        <v>3.4603479582735464E-3</v>
      </c>
      <c r="AW75" s="24">
        <f t="shared" si="94"/>
        <v>4.8718287281936723E-2</v>
      </c>
      <c r="AX75" s="24">
        <f t="shared" si="95"/>
        <v>4.2742841518855546E-2</v>
      </c>
      <c r="AY75" s="24">
        <f t="shared" si="128"/>
        <v>5.9754457630811775E-3</v>
      </c>
      <c r="AZ75" s="24">
        <f t="shared" si="96"/>
        <v>4.7438322780496422E-2</v>
      </c>
      <c r="BA75" s="24">
        <f t="shared" si="97"/>
        <v>4.6224660819615515E-2</v>
      </c>
      <c r="BB75" s="24">
        <f t="shared" si="129"/>
        <v>1.2136619608809074E-3</v>
      </c>
      <c r="BC75" s="24">
        <f t="shared" si="98"/>
        <v>4.6969870702024519E-2</v>
      </c>
      <c r="BD75" s="24">
        <f t="shared" si="99"/>
        <v>4.3578113114685069E-2</v>
      </c>
      <c r="BE75" s="24">
        <f t="shared" si="130"/>
        <v>3.3917575873394501E-3</v>
      </c>
      <c r="BF75" s="24">
        <f t="shared" si="100"/>
        <v>4.3802897541387997E-2</v>
      </c>
      <c r="BG75" s="24">
        <f t="shared" si="101"/>
        <v>4.248455164998588E-2</v>
      </c>
      <c r="BH75" s="24">
        <f t="shared" si="131"/>
        <v>1.3183458914021173E-3</v>
      </c>
      <c r="BI75" s="24">
        <f t="shared" si="102"/>
        <v>4.9779662826603843E-2</v>
      </c>
      <c r="BJ75" s="24">
        <f t="shared" si="103"/>
        <v>4.6351279641189125E-2</v>
      </c>
      <c r="BK75" s="24">
        <f t="shared" si="132"/>
        <v>3.4283831854147184E-3</v>
      </c>
      <c r="BL75" s="24">
        <f t="shared" si="104"/>
        <v>4.6262652419224004E-2</v>
      </c>
      <c r="BM75" s="24">
        <f t="shared" si="105"/>
        <v>4.4370105144212024E-2</v>
      </c>
      <c r="BN75" s="24">
        <f t="shared" si="133"/>
        <v>1.8925472750119798E-3</v>
      </c>
    </row>
    <row r="76" spans="1:66" x14ac:dyDescent="0.3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6">
        <f>+[1]IPCse!$DK78</f>
        <v>1178.1784710035786</v>
      </c>
      <c r="E76" s="73">
        <f>+GBA!$P77</f>
        <v>1143.2887000000001</v>
      </c>
      <c r="F76" s="73">
        <f>+GBA!$S77</f>
        <v>1177.811835991788</v>
      </c>
      <c r="G76" s="186">
        <f>+[1]IPCse!$DE78</f>
        <v>1183.1413507032494</v>
      </c>
      <c r="H76" s="73">
        <f>+PAM!$P77</f>
        <v>1159.0399</v>
      </c>
      <c r="I76" s="73">
        <f>+PAM!$S77</f>
        <v>1170.9733463757507</v>
      </c>
      <c r="J76" s="186">
        <f>+[1]IPCse!$DF78</f>
        <v>1174.4125073351388</v>
      </c>
      <c r="K76" s="73">
        <f>+NOA!$P77</f>
        <v>1157.9242999999999</v>
      </c>
      <c r="L76" s="73">
        <f>+NOA!$S77</f>
        <v>1181.707221349993</v>
      </c>
      <c r="M76" s="186">
        <f>+[1]IPCse!$DG78</f>
        <v>1184.4014197857905</v>
      </c>
      <c r="N76" s="73">
        <f>+NEA!$P77</f>
        <v>1191.5862999999999</v>
      </c>
      <c r="O76" s="73">
        <f>+NEA!$S77</f>
        <v>1194.1867248146111</v>
      </c>
      <c r="P76" s="186">
        <f>+[1]IPCse!$DH78</f>
        <v>1187.8755783765339</v>
      </c>
      <c r="Q76" s="73">
        <f>+CUY!$P77</f>
        <v>1193.6664000000001</v>
      </c>
      <c r="R76" s="73">
        <f>+CUY!$S77</f>
        <v>1183.1376278085265</v>
      </c>
      <c r="S76" s="186">
        <f>+[1]IPCse!$DI78</f>
        <v>1189.43296315011</v>
      </c>
      <c r="T76" s="73">
        <f>+PAT!$P77</f>
        <v>1123.6996999999999</v>
      </c>
      <c r="U76" s="73">
        <f>+PAT!$S77</f>
        <v>1123.5206004223865</v>
      </c>
      <c r="V76" s="186">
        <f>+[1]IPCse!$DJ78</f>
        <v>1126.1479131145104</v>
      </c>
      <c r="X76" s="169">
        <f t="shared" si="106"/>
        <v>5.2510802683153113E-2</v>
      </c>
      <c r="Y76" s="169">
        <f t="shared" si="107"/>
        <v>5.1526394220669403E-2</v>
      </c>
      <c r="Z76" s="188">
        <f t="shared" si="108"/>
        <v>4.6736064349449213E-2</v>
      </c>
      <c r="AA76" s="169">
        <f t="shared" si="109"/>
        <v>5.6103745090080537E-2</v>
      </c>
      <c r="AB76" s="169">
        <f t="shared" si="110"/>
        <v>5.5701335135262653E-2</v>
      </c>
      <c r="AC76" s="188">
        <f t="shared" si="111"/>
        <v>5.2395979057688891E-2</v>
      </c>
      <c r="AD76" s="169">
        <f t="shared" si="112"/>
        <v>5.1133003469707727E-2</v>
      </c>
      <c r="AE76" s="169">
        <f t="shared" si="113"/>
        <v>4.9301066953328032E-2</v>
      </c>
      <c r="AF76" s="188">
        <f t="shared" si="114"/>
        <v>4.4848881129879281E-2</v>
      </c>
      <c r="AG76" s="169">
        <f t="shared" si="115"/>
        <v>4.7972967408172362E-2</v>
      </c>
      <c r="AH76" s="169">
        <f t="shared" si="116"/>
        <v>4.5688925137111758E-2</v>
      </c>
      <c r="AI76" s="188">
        <f t="shared" si="117"/>
        <v>3.8243895244584492E-2</v>
      </c>
      <c r="AJ76" s="169">
        <f t="shared" si="118"/>
        <v>4.7903346953477755E-2</v>
      </c>
      <c r="AK76" s="169">
        <f t="shared" si="119"/>
        <v>4.6669597442043687E-2</v>
      </c>
      <c r="AL76" s="188">
        <f t="shared" si="120"/>
        <v>3.2810795973185147E-2</v>
      </c>
      <c r="AM76" s="169">
        <f t="shared" si="121"/>
        <v>4.9390155024352955E-2</v>
      </c>
      <c r="AN76" s="169">
        <f t="shared" si="122"/>
        <v>4.4833640087033721E-2</v>
      </c>
      <c r="AO76" s="188">
        <f t="shared" si="123"/>
        <v>3.8842505290989982E-2</v>
      </c>
      <c r="AP76" s="169">
        <f t="shared" si="124"/>
        <v>4.3084787861634721E-2</v>
      </c>
      <c r="AQ76" s="169">
        <f t="shared" si="125"/>
        <v>4.4218034058552513E-2</v>
      </c>
      <c r="AR76" s="188">
        <f t="shared" si="126"/>
        <v>4.1471324699415835E-2</v>
      </c>
      <c r="AT76" s="24">
        <f t="shared" si="92"/>
        <v>5.2510802683153113E-2</v>
      </c>
      <c r="AU76" s="24">
        <f t="shared" si="93"/>
        <v>4.6736064349449213E-2</v>
      </c>
      <c r="AV76" s="24">
        <f t="shared" si="127"/>
        <v>5.7747383337038993E-3</v>
      </c>
      <c r="AW76" s="24">
        <f t="shared" si="94"/>
        <v>5.6103745090080537E-2</v>
      </c>
      <c r="AX76" s="24">
        <f t="shared" si="95"/>
        <v>5.2395979057688891E-2</v>
      </c>
      <c r="AY76" s="24">
        <f t="shared" si="128"/>
        <v>3.7077660323916461E-3</v>
      </c>
      <c r="AZ76" s="24">
        <f t="shared" si="96"/>
        <v>5.1133003469707727E-2</v>
      </c>
      <c r="BA76" s="24">
        <f t="shared" si="97"/>
        <v>4.4848881129879281E-2</v>
      </c>
      <c r="BB76" s="24">
        <f t="shared" si="129"/>
        <v>6.2841223398284463E-3</v>
      </c>
      <c r="BC76" s="24">
        <f t="shared" si="98"/>
        <v>4.7972967408172362E-2</v>
      </c>
      <c r="BD76" s="24">
        <f t="shared" si="99"/>
        <v>3.8243895244584492E-2</v>
      </c>
      <c r="BE76" s="24">
        <f t="shared" si="130"/>
        <v>9.7290721635878707E-3</v>
      </c>
      <c r="BF76" s="24">
        <f t="shared" si="100"/>
        <v>4.7903346953477755E-2</v>
      </c>
      <c r="BG76" s="24">
        <f t="shared" si="101"/>
        <v>3.2810795973185147E-2</v>
      </c>
      <c r="BH76" s="24">
        <f t="shared" si="131"/>
        <v>1.5092550980292607E-2</v>
      </c>
      <c r="BI76" s="24">
        <f t="shared" si="102"/>
        <v>4.9390155024352955E-2</v>
      </c>
      <c r="BJ76" s="24">
        <f t="shared" si="103"/>
        <v>3.8842505290989982E-2</v>
      </c>
      <c r="BK76" s="24">
        <f t="shared" si="132"/>
        <v>1.0547649733362974E-2</v>
      </c>
      <c r="BL76" s="24">
        <f t="shared" si="104"/>
        <v>4.4218034058552513E-2</v>
      </c>
      <c r="BM76" s="24">
        <f t="shared" si="105"/>
        <v>4.1471324699415835E-2</v>
      </c>
      <c r="BN76" s="24">
        <f t="shared" si="133"/>
        <v>2.7467093591366787E-3</v>
      </c>
    </row>
    <row r="77" spans="1:66" x14ac:dyDescent="0.3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6">
        <f>+[1]IPCse!$DK79</f>
        <v>1244.3416970887106</v>
      </c>
      <c r="E77" s="73">
        <f>+GBA!$P78</f>
        <v>1206.5220999999999</v>
      </c>
      <c r="F77" s="73">
        <f>+GBA!$S78</f>
        <v>1247.2009709886297</v>
      </c>
      <c r="G77" s="186">
        <f>+[1]IPCse!$DE79</f>
        <v>1250.452802957202</v>
      </c>
      <c r="H77" s="73">
        <f>+PAM!$P78</f>
        <v>1218.4204999999999</v>
      </c>
      <c r="I77" s="73">
        <f>+PAM!$S78</f>
        <v>1242.3918324937767</v>
      </c>
      <c r="J77" s="186">
        <f>+[1]IPCse!$DF79</f>
        <v>1238.8179921476155</v>
      </c>
      <c r="K77" s="73">
        <f>+NOA!$P78</f>
        <v>1220.6357</v>
      </c>
      <c r="L77" s="73">
        <f>+NOA!$S78</f>
        <v>1260.2981946625016</v>
      </c>
      <c r="M77" s="186">
        <f>+[1]IPCse!$DG79</f>
        <v>1256.7934818831366</v>
      </c>
      <c r="N77" s="73">
        <f>+NEA!$P78</f>
        <v>1249.9364</v>
      </c>
      <c r="O77" s="73">
        <f>+NEA!$S78</f>
        <v>1266.9801104366932</v>
      </c>
      <c r="P77" s="186">
        <f>+[1]IPCse!$DH79</f>
        <v>1254.6022195586461</v>
      </c>
      <c r="Q77" s="73">
        <f>+CUY!$P78</f>
        <v>1259.7424000000001</v>
      </c>
      <c r="R77" s="73">
        <f>+CUY!$S78</f>
        <v>1257.6113108900522</v>
      </c>
      <c r="S77" s="186">
        <f>+[1]IPCse!$DI79</f>
        <v>1255.511645102994</v>
      </c>
      <c r="T77" s="73">
        <f>+PAT!$P78</f>
        <v>1185.3976</v>
      </c>
      <c r="U77" s="73">
        <f>+PAT!$S78</f>
        <v>1187.9815806154775</v>
      </c>
      <c r="V77" s="186">
        <f>+[1]IPCse!$DJ79</f>
        <v>1184.4005168592769</v>
      </c>
      <c r="X77" s="169">
        <f t="shared" si="106"/>
        <v>5.3521433461187762E-2</v>
      </c>
      <c r="Y77" s="169">
        <f t="shared" si="107"/>
        <v>6.0263060568407134E-2</v>
      </c>
      <c r="Z77" s="188">
        <f t="shared" si="108"/>
        <v>5.6157218718123181E-2</v>
      </c>
      <c r="AA77" s="169">
        <f t="shared" si="109"/>
        <v>5.5308339879507118E-2</v>
      </c>
      <c r="AB77" s="169">
        <f t="shared" si="110"/>
        <v>5.891359967393428E-2</v>
      </c>
      <c r="AC77" s="188">
        <f t="shared" si="111"/>
        <v>5.6892147513856406E-2</v>
      </c>
      <c r="AD77" s="169">
        <f t="shared" si="112"/>
        <v>5.1232576203804614E-2</v>
      </c>
      <c r="AE77" s="169">
        <f t="shared" si="113"/>
        <v>6.0990701743187881E-2</v>
      </c>
      <c r="AF77" s="188">
        <f t="shared" si="114"/>
        <v>5.4840598520718542E-2</v>
      </c>
      <c r="AG77" s="169">
        <f t="shared" si="115"/>
        <v>5.4158462690523157E-2</v>
      </c>
      <c r="AH77" s="169">
        <f t="shared" si="116"/>
        <v>6.650629859291679E-2</v>
      </c>
      <c r="AI77" s="188">
        <f t="shared" si="117"/>
        <v>6.11212219843833E-2</v>
      </c>
      <c r="AJ77" s="169">
        <f t="shared" si="118"/>
        <v>4.8968421338849044E-2</v>
      </c>
      <c r="AK77" s="169">
        <f t="shared" si="119"/>
        <v>6.0956451875968209E-2</v>
      </c>
      <c r="AL77" s="188">
        <f t="shared" si="120"/>
        <v>5.6173089502612239E-2</v>
      </c>
      <c r="AM77" s="169">
        <f t="shared" si="121"/>
        <v>5.5355499660541652E-2</v>
      </c>
      <c r="AN77" s="169">
        <f t="shared" si="122"/>
        <v>6.2945917136850715E-2</v>
      </c>
      <c r="AO77" s="188">
        <f t="shared" si="123"/>
        <v>5.5554776099260073E-2</v>
      </c>
      <c r="AP77" s="169">
        <f t="shared" si="124"/>
        <v>5.4906039398248563E-2</v>
      </c>
      <c r="AQ77" s="169">
        <f t="shared" si="125"/>
        <v>5.7374097251850165E-2</v>
      </c>
      <c r="AR77" s="188">
        <f t="shared" si="126"/>
        <v>5.1727311365041828E-2</v>
      </c>
      <c r="AT77" s="24">
        <f t="shared" si="92"/>
        <v>6.0263060568407134E-2</v>
      </c>
      <c r="AU77" s="24">
        <f t="shared" si="93"/>
        <v>5.3521433461187762E-2</v>
      </c>
      <c r="AV77" s="24">
        <f t="shared" si="127"/>
        <v>6.7416271072193723E-3</v>
      </c>
      <c r="AW77" s="24">
        <f t="shared" si="94"/>
        <v>5.891359967393428E-2</v>
      </c>
      <c r="AX77" s="24">
        <f t="shared" si="95"/>
        <v>5.5308339879507118E-2</v>
      </c>
      <c r="AY77" s="24">
        <f t="shared" si="128"/>
        <v>3.6052597944271625E-3</v>
      </c>
      <c r="AZ77" s="24">
        <f t="shared" si="96"/>
        <v>6.0990701743187881E-2</v>
      </c>
      <c r="BA77" s="24">
        <f t="shared" si="97"/>
        <v>5.1232576203804614E-2</v>
      </c>
      <c r="BB77" s="24">
        <f t="shared" si="129"/>
        <v>9.7581255393832667E-3</v>
      </c>
      <c r="BC77" s="24">
        <f t="shared" si="98"/>
        <v>6.650629859291679E-2</v>
      </c>
      <c r="BD77" s="24">
        <f t="shared" si="99"/>
        <v>5.4158462690523157E-2</v>
      </c>
      <c r="BE77" s="24">
        <f t="shared" si="130"/>
        <v>1.2347835902393633E-2</v>
      </c>
      <c r="BF77" s="24">
        <f t="shared" si="100"/>
        <v>6.0956451875968209E-2</v>
      </c>
      <c r="BG77" s="24">
        <f t="shared" si="101"/>
        <v>4.8968421338849044E-2</v>
      </c>
      <c r="BH77" s="24">
        <f t="shared" si="131"/>
        <v>1.1988030537119165E-2</v>
      </c>
      <c r="BI77" s="24">
        <f t="shared" si="102"/>
        <v>6.2945917136850715E-2</v>
      </c>
      <c r="BJ77" s="24">
        <f t="shared" si="103"/>
        <v>5.5355499660541652E-2</v>
      </c>
      <c r="BK77" s="24">
        <f t="shared" si="132"/>
        <v>7.5904174763090637E-3</v>
      </c>
      <c r="BL77" s="24">
        <f t="shared" si="104"/>
        <v>5.7374097251850165E-2</v>
      </c>
      <c r="BM77" s="24">
        <f t="shared" si="105"/>
        <v>5.1727311365041828E-2</v>
      </c>
      <c r="BN77" s="24">
        <f t="shared" si="133"/>
        <v>5.6467858868083365E-3</v>
      </c>
    </row>
    <row r="78" spans="1:66" x14ac:dyDescent="0.3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6">
        <f>+[1]IPCse!$DK80</f>
        <v>1331.4011145615657</v>
      </c>
      <c r="E78" s="73">
        <f>+GBA!$P79</f>
        <v>1297.0224000000001</v>
      </c>
      <c r="F78" s="73">
        <f>+GBA!$S79</f>
        <v>1341.1868110707519</v>
      </c>
      <c r="G78" s="186">
        <f>+[1]IPCse!$DE80</f>
        <v>1339.659867167454</v>
      </c>
      <c r="H78" s="73">
        <f>+PAM!$P79</f>
        <v>1309.9952000000001</v>
      </c>
      <c r="I78" s="73">
        <f>+PAM!$S79</f>
        <v>1326.9210880070293</v>
      </c>
      <c r="J78" s="186">
        <f>+[1]IPCse!$DF80</f>
        <v>1321.212569224647</v>
      </c>
      <c r="K78" s="73">
        <f>+NOA!$P79</f>
        <v>1332.5231000000001</v>
      </c>
      <c r="L78" s="73">
        <f>+NOA!$S79</f>
        <v>1363.4081115442073</v>
      </c>
      <c r="M78" s="186">
        <f>+[1]IPCse!$DG80</f>
        <v>1354.0216193362662</v>
      </c>
      <c r="N78" s="73">
        <f>+NEA!$P79</f>
        <v>1361.1439</v>
      </c>
      <c r="O78" s="73">
        <f>+NEA!$S79</f>
        <v>1371.5452544630593</v>
      </c>
      <c r="P78" s="186">
        <f>+[1]IPCse!$DH80</f>
        <v>1357.0067008162266</v>
      </c>
      <c r="Q78" s="73">
        <f>+CUY!$P79</f>
        <v>1363.9280000000001</v>
      </c>
      <c r="R78" s="73">
        <f>+CUY!$S79</f>
        <v>1353.7786603739714</v>
      </c>
      <c r="S78" s="186">
        <f>+[1]IPCse!$DI80</f>
        <v>1342.7571513649555</v>
      </c>
      <c r="T78" s="73">
        <f>+PAT!$P79</f>
        <v>1264.2391</v>
      </c>
      <c r="U78" s="73">
        <f>+PAT!$S79</f>
        <v>1263.8161820938303</v>
      </c>
      <c r="V78" s="186">
        <f>+[1]IPCse!$DJ80</f>
        <v>1254.7038166762745</v>
      </c>
      <c r="X78" s="169">
        <f t="shared" si="106"/>
        <v>7.6902164387894656E-2</v>
      </c>
      <c r="Y78" s="169">
        <f t="shared" si="107"/>
        <v>7.3417856454684571E-2</v>
      </c>
      <c r="Z78" s="188">
        <f t="shared" si="108"/>
        <v>6.9964237055256895E-2</v>
      </c>
      <c r="AA78" s="169">
        <f t="shared" si="109"/>
        <v>7.5009235222463166E-2</v>
      </c>
      <c r="AB78" s="169">
        <f t="shared" si="110"/>
        <v>7.5357414136409506E-2</v>
      </c>
      <c r="AC78" s="188">
        <f t="shared" si="111"/>
        <v>7.133980906699211E-2</v>
      </c>
      <c r="AD78" s="169">
        <f t="shared" si="112"/>
        <v>7.5158535169098206E-2</v>
      </c>
      <c r="AE78" s="169">
        <f t="shared" si="113"/>
        <v>6.8037517071874332E-2</v>
      </c>
      <c r="AF78" s="188">
        <f t="shared" si="114"/>
        <v>6.6510639657559656E-2</v>
      </c>
      <c r="AG78" s="169">
        <f t="shared" si="115"/>
        <v>9.166322105768332E-2</v>
      </c>
      <c r="AH78" s="169">
        <f t="shared" si="116"/>
        <v>8.1813905088801375E-2</v>
      </c>
      <c r="AI78" s="188">
        <f t="shared" si="117"/>
        <v>7.7362063739737419E-2</v>
      </c>
      <c r="AJ78" s="169">
        <f t="shared" si="118"/>
        <v>8.8970526820404627E-2</v>
      </c>
      <c r="AK78" s="169">
        <f t="shared" si="119"/>
        <v>8.2531006734056334E-2</v>
      </c>
      <c r="AL78" s="188">
        <f t="shared" si="120"/>
        <v>8.1623067185075726E-2</v>
      </c>
      <c r="AM78" s="169">
        <f t="shared" si="121"/>
        <v>8.2703892478335206E-2</v>
      </c>
      <c r="AN78" s="169">
        <f t="shared" si="122"/>
        <v>7.6468260623275164E-2</v>
      </c>
      <c r="AO78" s="188">
        <f t="shared" si="123"/>
        <v>6.9490001627825926E-2</v>
      </c>
      <c r="AP78" s="169">
        <f t="shared" si="124"/>
        <v>6.6510595263563843E-2</v>
      </c>
      <c r="AQ78" s="169">
        <f t="shared" si="125"/>
        <v>6.3834829357424905E-2</v>
      </c>
      <c r="AR78" s="188">
        <f t="shared" si="126"/>
        <v>5.9357707816122707E-2</v>
      </c>
      <c r="AT78" s="24">
        <f t="shared" si="92"/>
        <v>7.6902164387894656E-2</v>
      </c>
      <c r="AU78" s="24">
        <f t="shared" si="93"/>
        <v>6.9964237055256895E-2</v>
      </c>
      <c r="AV78" s="24">
        <f t="shared" si="127"/>
        <v>6.9379273326377611E-3</v>
      </c>
      <c r="AW78" s="24">
        <f t="shared" si="94"/>
        <v>7.5357414136409506E-2</v>
      </c>
      <c r="AX78" s="24">
        <f t="shared" si="95"/>
        <v>7.133980906699211E-2</v>
      </c>
      <c r="AY78" s="24">
        <f t="shared" si="128"/>
        <v>4.0176050694173959E-3</v>
      </c>
      <c r="AZ78" s="24">
        <f t="shared" si="96"/>
        <v>7.5158535169098206E-2</v>
      </c>
      <c r="BA78" s="24">
        <f t="shared" si="97"/>
        <v>6.6510639657559656E-2</v>
      </c>
      <c r="BB78" s="24">
        <f t="shared" si="129"/>
        <v>8.6478955115385503E-3</v>
      </c>
      <c r="BC78" s="24">
        <f t="shared" si="98"/>
        <v>9.166322105768332E-2</v>
      </c>
      <c r="BD78" s="24">
        <f t="shared" si="99"/>
        <v>7.7362063739737419E-2</v>
      </c>
      <c r="BE78" s="24">
        <f t="shared" si="130"/>
        <v>1.4301157317945901E-2</v>
      </c>
      <c r="BF78" s="24">
        <f t="shared" si="100"/>
        <v>8.8970526820404627E-2</v>
      </c>
      <c r="BG78" s="24">
        <f t="shared" si="101"/>
        <v>8.1623067185075726E-2</v>
      </c>
      <c r="BH78" s="24">
        <f t="shared" si="131"/>
        <v>7.3474596353289012E-3</v>
      </c>
      <c r="BI78" s="24">
        <f t="shared" si="102"/>
        <v>8.2703892478335206E-2</v>
      </c>
      <c r="BJ78" s="24">
        <f t="shared" si="103"/>
        <v>6.9490001627825926E-2</v>
      </c>
      <c r="BK78" s="24">
        <f t="shared" si="132"/>
        <v>1.321389085050928E-2</v>
      </c>
      <c r="BL78" s="24">
        <f t="shared" si="104"/>
        <v>6.6510595263563843E-2</v>
      </c>
      <c r="BM78" s="24">
        <f t="shared" si="105"/>
        <v>5.9357707816122707E-2</v>
      </c>
      <c r="BN78" s="24">
        <f t="shared" si="133"/>
        <v>7.1528874474411364E-3</v>
      </c>
    </row>
    <row r="79" spans="1:66" x14ac:dyDescent="0.3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6">
        <f>+[1]IPCse!$DK81</f>
        <v>1423.3183422852221</v>
      </c>
      <c r="E79" s="73">
        <f>+GBA!$P80</f>
        <v>1385.6929</v>
      </c>
      <c r="F79" s="73">
        <f>+GBA!$S80</f>
        <v>1451.1527670720154</v>
      </c>
      <c r="G79" s="186">
        <f>+[1]IPCse!$DE81</f>
        <v>1429.0855534094796</v>
      </c>
      <c r="H79" s="73">
        <f>+PAM!$P80</f>
        <v>1408.7382</v>
      </c>
      <c r="I79" s="73">
        <f>+PAM!$S80</f>
        <v>1437.9981485722656</v>
      </c>
      <c r="J79" s="186">
        <f>+[1]IPCse!$DF81</f>
        <v>1416.306954988193</v>
      </c>
      <c r="K79" s="73">
        <f>+NOA!$P80</f>
        <v>1438.1088</v>
      </c>
      <c r="L79" s="73">
        <f>+NOA!$S80</f>
        <v>1463.4257533885645</v>
      </c>
      <c r="M79" s="186">
        <f>+[1]IPCse!$DG81</f>
        <v>1445.7766837031913</v>
      </c>
      <c r="N79" s="73">
        <f>+NEA!$P80</f>
        <v>1451.7759000000001</v>
      </c>
      <c r="O79" s="73">
        <f>+NEA!$S80</f>
        <v>1460.3429509887392</v>
      </c>
      <c r="P79" s="186">
        <f>+[1]IPCse!$DH81</f>
        <v>1441.1651248697469</v>
      </c>
      <c r="Q79" s="73">
        <f>+CUY!$P80</f>
        <v>1476.7791999999999</v>
      </c>
      <c r="R79" s="73">
        <f>+CUY!$S80</f>
        <v>1470.6386728795808</v>
      </c>
      <c r="S79" s="186">
        <f>+[1]IPCse!$DI81</f>
        <v>1446.6771209789658</v>
      </c>
      <c r="T79" s="73">
        <f>+PAT!$P80</f>
        <v>1347.8468</v>
      </c>
      <c r="U79" s="73">
        <f>+PAT!$S80</f>
        <v>1357.1462930457083</v>
      </c>
      <c r="V79" s="186">
        <f>+[1]IPCse!$DJ81</f>
        <v>1341.5015280006253</v>
      </c>
      <c r="X79" s="169">
        <f t="shared" si="106"/>
        <v>7.2101259586417443E-2</v>
      </c>
      <c r="Y79" s="169">
        <f t="shared" si="107"/>
        <v>8.1613912460305471E-2</v>
      </c>
      <c r="Z79" s="188">
        <f t="shared" si="108"/>
        <v>6.9037968136240524E-2</v>
      </c>
      <c r="AA79" s="169">
        <f t="shared" si="109"/>
        <v>6.8364663555540606E-2</v>
      </c>
      <c r="AB79" s="169">
        <f t="shared" si="110"/>
        <v>8.1991528020970428E-2</v>
      </c>
      <c r="AC79" s="188">
        <f t="shared" si="111"/>
        <v>6.6752530574126556E-2</v>
      </c>
      <c r="AD79" s="169">
        <f t="shared" si="112"/>
        <v>7.5376612066975435E-2</v>
      </c>
      <c r="AE79" s="169">
        <f t="shared" si="113"/>
        <v>8.3710374014831945E-2</v>
      </c>
      <c r="AF79" s="188">
        <f t="shared" si="114"/>
        <v>7.1975084084578533E-2</v>
      </c>
      <c r="AG79" s="169">
        <f t="shared" si="115"/>
        <v>7.923742560260294E-2</v>
      </c>
      <c r="AH79" s="169">
        <f t="shared" si="116"/>
        <v>7.3358549797005734E-2</v>
      </c>
      <c r="AI79" s="188">
        <f t="shared" si="117"/>
        <v>6.7764844413564784E-2</v>
      </c>
      <c r="AJ79" s="169">
        <f t="shared" si="118"/>
        <v>6.6585171487011818E-2</v>
      </c>
      <c r="AK79" s="169">
        <f t="shared" si="119"/>
        <v>6.474281197556464E-2</v>
      </c>
      <c r="AL79" s="188">
        <f t="shared" si="120"/>
        <v>6.201769232451082E-2</v>
      </c>
      <c r="AM79" s="169">
        <f t="shared" si="121"/>
        <v>8.2739851370453366E-2</v>
      </c>
      <c r="AN79" s="169">
        <f t="shared" si="122"/>
        <v>8.6321358081776545E-2</v>
      </c>
      <c r="AO79" s="188">
        <f t="shared" si="123"/>
        <v>7.739297423094893E-2</v>
      </c>
      <c r="AP79" s="169">
        <f t="shared" si="124"/>
        <v>6.6132822501692834E-2</v>
      </c>
      <c r="AQ79" s="169">
        <f t="shared" si="125"/>
        <v>7.3847852460041441E-2</v>
      </c>
      <c r="AR79" s="188">
        <f t="shared" si="126"/>
        <v>6.9177849123212898E-2</v>
      </c>
      <c r="AT79" s="24">
        <f t="shared" si="92"/>
        <v>8.1613912460305471E-2</v>
      </c>
      <c r="AU79" s="24">
        <f t="shared" si="93"/>
        <v>6.9037968136240524E-2</v>
      </c>
      <c r="AV79" s="24">
        <f t="shared" si="127"/>
        <v>1.2575944324064947E-2</v>
      </c>
      <c r="AW79" s="24">
        <f t="shared" si="94"/>
        <v>8.1991528020970428E-2</v>
      </c>
      <c r="AX79" s="24">
        <f t="shared" si="95"/>
        <v>6.6752530574126556E-2</v>
      </c>
      <c r="AY79" s="24">
        <f t="shared" si="128"/>
        <v>1.5238997446843872E-2</v>
      </c>
      <c r="AZ79" s="24">
        <f t="shared" si="96"/>
        <v>8.3710374014831945E-2</v>
      </c>
      <c r="BA79" s="24">
        <f t="shared" si="97"/>
        <v>7.1975084084578533E-2</v>
      </c>
      <c r="BB79" s="24">
        <f t="shared" si="129"/>
        <v>1.1735289930253412E-2</v>
      </c>
      <c r="BC79" s="24">
        <f t="shared" si="98"/>
        <v>7.923742560260294E-2</v>
      </c>
      <c r="BD79" s="24">
        <f t="shared" si="99"/>
        <v>6.7764844413564784E-2</v>
      </c>
      <c r="BE79" s="24">
        <f t="shared" si="130"/>
        <v>1.1472581189038156E-2</v>
      </c>
      <c r="BF79" s="24">
        <f t="shared" si="100"/>
        <v>6.6585171487011818E-2</v>
      </c>
      <c r="BG79" s="24">
        <f t="shared" si="101"/>
        <v>6.201769232451082E-2</v>
      </c>
      <c r="BH79" s="24">
        <f t="shared" si="131"/>
        <v>4.5674791625009981E-3</v>
      </c>
      <c r="BI79" s="24">
        <f t="shared" si="102"/>
        <v>8.6321358081776545E-2</v>
      </c>
      <c r="BJ79" s="24">
        <f t="shared" si="103"/>
        <v>7.739297423094893E-2</v>
      </c>
      <c r="BK79" s="24">
        <f t="shared" si="132"/>
        <v>8.9283838508276148E-3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3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6">
        <f>+[1]IPCse!$DK82</f>
        <v>1552.8981376401725</v>
      </c>
      <c r="E80" s="73">
        <f>+GBA!$P81</f>
        <v>1502.3118999999999</v>
      </c>
      <c r="F80" s="73">
        <f>+GBA!$S81</f>
        <v>1587.1431163139612</v>
      </c>
      <c r="G80" s="186">
        <f>+[1]IPCse!$DE82</f>
        <v>1558.0090186411505</v>
      </c>
      <c r="H80" s="73">
        <f>+PAM!$P81</f>
        <v>1528.8988999999999</v>
      </c>
      <c r="I80" s="73">
        <f>+PAM!$S81</f>
        <v>1578.3167969541664</v>
      </c>
      <c r="J80" s="186">
        <f>+[1]IPCse!$DF82</f>
        <v>1551.9968227168149</v>
      </c>
      <c r="K80" s="73">
        <f>+NOA!$P81</f>
        <v>1553.9725000000001</v>
      </c>
      <c r="L80" s="73">
        <f>+NOA!$S81</f>
        <v>1587.6845039114494</v>
      </c>
      <c r="M80" s="186">
        <f>+[1]IPCse!$DG82</f>
        <v>1561.1901461834227</v>
      </c>
      <c r="N80" s="73">
        <f>+NEA!$P81</f>
        <v>1581.9495999999999</v>
      </c>
      <c r="O80" s="73">
        <f>+NEA!$S81</f>
        <v>1596.9323292502058</v>
      </c>
      <c r="P80" s="186">
        <f>+[1]IPCse!$DH82</f>
        <v>1573.4376496810717</v>
      </c>
      <c r="Q80" s="73">
        <f>+CUY!$P81</f>
        <v>1587.1067</v>
      </c>
      <c r="R80" s="73">
        <f>+CUY!$S81</f>
        <v>1590.4877907404634</v>
      </c>
      <c r="S80" s="186">
        <f>+[1]IPCse!$DI82</f>
        <v>1563.5816929937289</v>
      </c>
      <c r="T80" s="73">
        <f>+PAT!$P81</f>
        <v>1460.1668999999999</v>
      </c>
      <c r="U80" s="73">
        <f>+PAT!$S81</f>
        <v>1478.0551692713834</v>
      </c>
      <c r="V80" s="186">
        <f>+[1]IPCse!$DJ82</f>
        <v>1464.8215223453089</v>
      </c>
      <c r="X80" s="169">
        <f t="shared" si="106"/>
        <v>8.4006310402771511E-2</v>
      </c>
      <c r="Y80" s="169">
        <f t="shared" si="107"/>
        <v>9.4191846966215298E-2</v>
      </c>
      <c r="Z80" s="188">
        <f t="shared" si="108"/>
        <v>9.1040627739611857E-2</v>
      </c>
      <c r="AA80" s="169">
        <f t="shared" si="109"/>
        <v>8.4159340067341049E-2</v>
      </c>
      <c r="AB80" s="169">
        <f t="shared" si="110"/>
        <v>9.3711945652925843E-2</v>
      </c>
      <c r="AC80" s="188">
        <f t="shared" si="111"/>
        <v>9.0213958796300453E-2</v>
      </c>
      <c r="AD80" s="169">
        <f t="shared" si="112"/>
        <v>8.5296686069846084E-2</v>
      </c>
      <c r="AE80" s="169">
        <f t="shared" si="113"/>
        <v>9.757915788780247E-2</v>
      </c>
      <c r="AF80" s="188">
        <f t="shared" si="114"/>
        <v>9.5805409449361223E-2</v>
      </c>
      <c r="AG80" s="169">
        <f t="shared" si="115"/>
        <v>8.0566713728474681E-2</v>
      </c>
      <c r="AH80" s="169">
        <f t="shared" si="116"/>
        <v>8.4909501035610013E-2</v>
      </c>
      <c r="AI80" s="188">
        <f t="shared" si="117"/>
        <v>7.982800095005893E-2</v>
      </c>
      <c r="AJ80" s="169">
        <f t="shared" si="118"/>
        <v>8.9665147355042718E-2</v>
      </c>
      <c r="AK80" s="169">
        <f t="shared" si="119"/>
        <v>9.3532398104833936E-2</v>
      </c>
      <c r="AL80" s="188">
        <f t="shared" si="120"/>
        <v>9.1781658138084365E-2</v>
      </c>
      <c r="AM80" s="169">
        <f t="shared" si="121"/>
        <v>7.4708189281105897E-2</v>
      </c>
      <c r="AN80" s="169">
        <f t="shared" si="122"/>
        <v>8.1494605079446503E-2</v>
      </c>
      <c r="AO80" s="188">
        <f t="shared" si="123"/>
        <v>8.0809028026691765E-2</v>
      </c>
      <c r="AP80" s="169">
        <f t="shared" si="124"/>
        <v>8.3332987102094913E-2</v>
      </c>
      <c r="AQ80" s="169">
        <f t="shared" si="125"/>
        <v>8.9090525351052108E-2</v>
      </c>
      <c r="AR80" s="188">
        <f t="shared" si="126"/>
        <v>9.1926838524351018E-2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7.982800095005893E-2</v>
      </c>
      <c r="BE80" s="24">
        <f t="shared" si="130"/>
        <v>5.0815000855510828E-3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9.1926838524351018E-2</v>
      </c>
      <c r="BM80" s="24">
        <f t="shared" si="105"/>
        <v>8.3332987102094913E-2</v>
      </c>
      <c r="BN80" s="24">
        <f t="shared" si="133"/>
        <v>8.5938514222561047E-3</v>
      </c>
    </row>
    <row r="81" spans="1:66" x14ac:dyDescent="0.3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6">
        <f>+[1]IPCse!$DK83</f>
        <v>1677.805877503544</v>
      </c>
      <c r="E81" s="73">
        <f>+GBA!$P82</f>
        <v>1621.0170000000001</v>
      </c>
      <c r="F81" s="73">
        <f>+GBA!$S82</f>
        <v>1705.9960654453571</v>
      </c>
      <c r="G81" s="186">
        <f>+[1]IPCse!$DE83</f>
        <v>1686.797872452976</v>
      </c>
      <c r="H81" s="73">
        <f>+PAM!$P82</f>
        <v>1651.7257</v>
      </c>
      <c r="I81" s="73">
        <f>+PAM!$S82</f>
        <v>1689.1436309708602</v>
      </c>
      <c r="J81" s="186">
        <f>+[1]IPCse!$DF83</f>
        <v>1671.2292704924166</v>
      </c>
      <c r="K81" s="73">
        <f>+NOA!$P82</f>
        <v>1675.7876000000001</v>
      </c>
      <c r="L81" s="73">
        <f>+NOA!$S82</f>
        <v>1713.6406030829819</v>
      </c>
      <c r="M81" s="186">
        <f>+[1]IPCse!$DG83</f>
        <v>1696.9508599069595</v>
      </c>
      <c r="N81" s="73">
        <f>+NEA!$P82</f>
        <v>1696.9755</v>
      </c>
      <c r="O81" s="73">
        <f>+NEA!$S82</f>
        <v>1705.7383806921173</v>
      </c>
      <c r="P81" s="186">
        <f>+[1]IPCse!$DH83</f>
        <v>1697.2654253803416</v>
      </c>
      <c r="Q81" s="73">
        <f>+CUY!$P82</f>
        <v>1700.15</v>
      </c>
      <c r="R81" s="73">
        <f>+CUY!$S82</f>
        <v>1700.5859174869108</v>
      </c>
      <c r="S81" s="186">
        <f>+[1]IPCse!$DI83</f>
        <v>1686.8070580184055</v>
      </c>
      <c r="T81" s="73">
        <f>+PAT!$P82</f>
        <v>1566.0125</v>
      </c>
      <c r="U81" s="73">
        <f>+PAT!$S82</f>
        <v>1586.6222985669031</v>
      </c>
      <c r="V81" s="186">
        <f>+[1]IPCse!$DJ83</f>
        <v>1580.8858828410655</v>
      </c>
      <c r="X81" s="169">
        <f t="shared" si="106"/>
        <v>7.8417897296695571E-2</v>
      </c>
      <c r="Y81" s="169">
        <f t="shared" si="107"/>
        <v>7.2600641138994115E-2</v>
      </c>
      <c r="Z81" s="188">
        <f t="shared" si="108"/>
        <v>8.0435243520341038E-2</v>
      </c>
      <c r="AA81" s="169">
        <f t="shared" si="109"/>
        <v>7.9014950224384206E-2</v>
      </c>
      <c r="AB81" s="169">
        <f t="shared" si="110"/>
        <v>7.4884834209169693E-2</v>
      </c>
      <c r="AC81" s="188">
        <f t="shared" si="111"/>
        <v>8.266245719434373E-2</v>
      </c>
      <c r="AD81" s="169">
        <f t="shared" si="112"/>
        <v>8.0336770469257246E-2</v>
      </c>
      <c r="AE81" s="169">
        <f t="shared" si="113"/>
        <v>7.0218370754570492E-2</v>
      </c>
      <c r="AF81" s="188">
        <f t="shared" si="114"/>
        <v>7.6825188061198313E-2</v>
      </c>
      <c r="AG81" s="169">
        <f t="shared" si="115"/>
        <v>7.8389482439361169E-2</v>
      </c>
      <c r="AH81" s="169">
        <f t="shared" si="116"/>
        <v>7.93332043370234E-2</v>
      </c>
      <c r="AI81" s="188">
        <f t="shared" si="117"/>
        <v>8.6959755706520037E-2</v>
      </c>
      <c r="AJ81" s="169">
        <f t="shared" si="118"/>
        <v>7.2711482085143553E-2</v>
      </c>
      <c r="AK81" s="169">
        <f t="shared" si="119"/>
        <v>6.8134415872836751E-2</v>
      </c>
      <c r="AL81" s="188">
        <f t="shared" si="120"/>
        <v>7.8698876771106319E-2</v>
      </c>
      <c r="AM81" s="169">
        <f t="shared" si="121"/>
        <v>7.1226024060007997E-2</v>
      </c>
      <c r="AN81" s="169">
        <f t="shared" si="122"/>
        <v>6.9222868221572753E-2</v>
      </c>
      <c r="AO81" s="188">
        <f t="shared" si="123"/>
        <v>7.8809674976906274E-2</v>
      </c>
      <c r="AP81" s="169">
        <f t="shared" si="124"/>
        <v>7.2488699750693053E-2</v>
      </c>
      <c r="AQ81" s="169">
        <f t="shared" si="125"/>
        <v>7.3452690774078899E-2</v>
      </c>
      <c r="AR81" s="188">
        <f t="shared" si="126"/>
        <v>7.9234472408575174E-2</v>
      </c>
      <c r="AT81" s="24">
        <f t="shared" si="92"/>
        <v>8.0435243520341038E-2</v>
      </c>
      <c r="AU81" s="24">
        <f t="shared" si="93"/>
        <v>7.2600641138994115E-2</v>
      </c>
      <c r="AV81" s="24">
        <f t="shared" si="127"/>
        <v>7.8346023813469223E-3</v>
      </c>
      <c r="AW81" s="24">
        <f t="shared" si="94"/>
        <v>8.266245719434373E-2</v>
      </c>
      <c r="AX81" s="24">
        <f t="shared" si="95"/>
        <v>7.4884834209169693E-2</v>
      </c>
      <c r="AY81" s="24">
        <f t="shared" si="128"/>
        <v>7.7776229851740375E-3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8.6959755706520037E-2</v>
      </c>
      <c r="BD81" s="24">
        <f t="shared" si="99"/>
        <v>7.8389482439361169E-2</v>
      </c>
      <c r="BE81" s="24">
        <f t="shared" si="130"/>
        <v>8.5702732671588677E-3</v>
      </c>
      <c r="BF81" s="24">
        <f t="shared" si="100"/>
        <v>7.8698876771106319E-2</v>
      </c>
      <c r="BG81" s="24">
        <f t="shared" si="101"/>
        <v>6.8134415872836751E-2</v>
      </c>
      <c r="BH81" s="24">
        <f t="shared" si="131"/>
        <v>1.0564460898269568E-2</v>
      </c>
      <c r="BI81" s="24">
        <f t="shared" si="102"/>
        <v>7.8809674976906274E-2</v>
      </c>
      <c r="BJ81" s="24">
        <f t="shared" si="103"/>
        <v>6.9222868221572753E-2</v>
      </c>
      <c r="BK81" s="24">
        <f t="shared" si="132"/>
        <v>9.5868067553335212E-3</v>
      </c>
      <c r="BL81" s="24">
        <f t="shared" si="104"/>
        <v>7.9234472408575174E-2</v>
      </c>
      <c r="BM81" s="24">
        <f t="shared" si="105"/>
        <v>7.2488699750693053E-2</v>
      </c>
      <c r="BN81" s="24">
        <f t="shared" si="133"/>
        <v>6.7457726578821209E-3</v>
      </c>
    </row>
    <row r="82" spans="1:66" x14ac:dyDescent="0.3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6">
        <f>+[1]IPCse!$DK84</f>
        <v>1783.7946169952068</v>
      </c>
      <c r="E82" s="73">
        <f>+GBA!$P83</f>
        <v>1726.7701999999999</v>
      </c>
      <c r="F82" s="73">
        <f>+GBA!$S83</f>
        <v>1791.4288358654453</v>
      </c>
      <c r="G82" s="186">
        <f>+[1]IPCse!$DE84</f>
        <v>1791.1339744568847</v>
      </c>
      <c r="H82" s="73">
        <f>+PAM!$P83</f>
        <v>1760.7203999999999</v>
      </c>
      <c r="I82" s="73">
        <f>+PAM!$S83</f>
        <v>1778.7221384975842</v>
      </c>
      <c r="J82" s="186">
        <f>+[1]IPCse!$DF84</f>
        <v>1778.6416330410491</v>
      </c>
      <c r="K82" s="73">
        <f>+NOA!$P83</f>
        <v>1779.3163</v>
      </c>
      <c r="L82" s="73">
        <f>+NOA!$S83</f>
        <v>1805.947924446557</v>
      </c>
      <c r="M82" s="186">
        <f>+[1]IPCse!$DG84</f>
        <v>1805.4672208779166</v>
      </c>
      <c r="N82" s="73">
        <f>+NEA!$P83</f>
        <v>1808.068</v>
      </c>
      <c r="O82" s="73">
        <f>+NEA!$S83</f>
        <v>1802.3133563306781</v>
      </c>
      <c r="P82" s="186">
        <f>+[1]IPCse!$DH84</f>
        <v>1814.2559283918968</v>
      </c>
      <c r="Q82" s="73">
        <f>+CUY!$P83</f>
        <v>1800.5197000000001</v>
      </c>
      <c r="R82" s="73">
        <f>+CUY!$S83</f>
        <v>1781.8714495736717</v>
      </c>
      <c r="S82" s="186">
        <f>+[1]IPCse!$DI84</f>
        <v>1783.1251039504045</v>
      </c>
      <c r="T82" s="73">
        <f>+PAT!$P83</f>
        <v>1667.8398999999999</v>
      </c>
      <c r="U82" s="73">
        <f>+PAT!$S83</f>
        <v>1684.0286465530248</v>
      </c>
      <c r="V82" s="186">
        <f>+[1]IPCse!$DJ84</f>
        <v>1688.676777178895</v>
      </c>
      <c r="X82" s="169">
        <f t="shared" si="106"/>
        <v>6.4922130899684349E-2</v>
      </c>
      <c r="Y82" s="169">
        <f t="shared" si="107"/>
        <v>5.1446617734555389E-2</v>
      </c>
      <c r="Z82" s="188">
        <f t="shared" si="108"/>
        <v>6.3171038385779532E-2</v>
      </c>
      <c r="AA82" s="169">
        <f t="shared" si="109"/>
        <v>6.5238797619025402E-2</v>
      </c>
      <c r="AB82" s="169">
        <f t="shared" si="110"/>
        <v>5.0077941063589426E-2</v>
      </c>
      <c r="AC82" s="188">
        <f t="shared" si="111"/>
        <v>6.1854537350216843E-2</v>
      </c>
      <c r="AD82" s="169">
        <f t="shared" si="112"/>
        <v>6.5988378094498312E-2</v>
      </c>
      <c r="AE82" s="169">
        <f t="shared" si="113"/>
        <v>5.3031906751018765E-2</v>
      </c>
      <c r="AF82" s="188">
        <f t="shared" si="114"/>
        <v>6.4271470375207196E-2</v>
      </c>
      <c r="AG82" s="169">
        <f t="shared" si="115"/>
        <v>6.1779130004303573E-2</v>
      </c>
      <c r="AH82" s="169">
        <f t="shared" si="116"/>
        <v>5.3866208117096637E-2</v>
      </c>
      <c r="AI82" s="188">
        <f t="shared" si="117"/>
        <v>6.3947851133949074E-2</v>
      </c>
      <c r="AJ82" s="169">
        <f t="shared" si="118"/>
        <v>6.546499934736838E-2</v>
      </c>
      <c r="AK82" s="169">
        <f t="shared" si="119"/>
        <v>5.6617695146998326E-2</v>
      </c>
      <c r="AL82" s="188">
        <f t="shared" si="120"/>
        <v>6.8928820007830405E-2</v>
      </c>
      <c r="AM82" s="169">
        <f t="shared" si="121"/>
        <v>5.9035790959621082E-2</v>
      </c>
      <c r="AN82" s="169">
        <f t="shared" si="122"/>
        <v>4.7798544755023542E-2</v>
      </c>
      <c r="AO82" s="188">
        <f t="shared" si="123"/>
        <v>5.7100807987577218E-2</v>
      </c>
      <c r="AP82" s="169">
        <f t="shared" si="124"/>
        <v>6.5023363478899476E-2</v>
      </c>
      <c r="AQ82" s="169">
        <f t="shared" si="125"/>
        <v>6.1392272170952555E-2</v>
      </c>
      <c r="AR82" s="188">
        <f t="shared" si="126"/>
        <v>6.8183855335664623E-2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6.3947851133949074E-2</v>
      </c>
      <c r="BD82" s="24">
        <f t="shared" si="99"/>
        <v>5.3866208117096637E-2</v>
      </c>
      <c r="BE82" s="24">
        <f t="shared" si="130"/>
        <v>1.0081643016852437E-2</v>
      </c>
      <c r="BF82" s="24">
        <f t="shared" si="100"/>
        <v>6.8928820007830405E-2</v>
      </c>
      <c r="BG82" s="24">
        <f t="shared" si="101"/>
        <v>5.6617695146998326E-2</v>
      </c>
      <c r="BH82" s="24">
        <f t="shared" si="131"/>
        <v>1.2311124860832079E-2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6.8183855335664623E-2</v>
      </c>
      <c r="BM82" s="24">
        <f t="shared" si="105"/>
        <v>6.1392272170952555E-2</v>
      </c>
      <c r="BN82" s="24">
        <f t="shared" si="133"/>
        <v>6.7915831647120672E-3</v>
      </c>
    </row>
    <row r="83" spans="1:66" x14ac:dyDescent="0.3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6">
        <f>+[1]IPCse!$DK85</f>
        <v>1917.1178549289716</v>
      </c>
      <c r="E83" s="73">
        <f>+GBA!$P84</f>
        <v>1837.2743</v>
      </c>
      <c r="F83" s="73">
        <f>+GBA!$S84</f>
        <v>1905.4013748104867</v>
      </c>
      <c r="G83" s="186">
        <f>+[1]IPCse!$DE85</f>
        <v>1927.2115650460626</v>
      </c>
      <c r="H83" s="73">
        <f>+PAM!$P84</f>
        <v>1876.0793000000001</v>
      </c>
      <c r="I83" s="73">
        <f>+PAM!$S84</f>
        <v>1889.3888907160642</v>
      </c>
      <c r="J83" s="186">
        <f>+[1]IPCse!$DF85</f>
        <v>1911.7138204365572</v>
      </c>
      <c r="K83" s="73">
        <f>+NOA!$P84</f>
        <v>1890.681</v>
      </c>
      <c r="L83" s="73">
        <f>+NOA!$S84</f>
        <v>1908.2828901942139</v>
      </c>
      <c r="M83" s="186">
        <f>+[1]IPCse!$DG85</f>
        <v>1934.0213883405813</v>
      </c>
      <c r="N83" s="73">
        <f>+NEA!$P84</f>
        <v>1922.4458999999999</v>
      </c>
      <c r="O83" s="73">
        <f>+NEA!$S84</f>
        <v>1909.0993326833286</v>
      </c>
      <c r="P83" s="186">
        <f>+[1]IPCse!$DH85</f>
        <v>1938.9316423384453</v>
      </c>
      <c r="Q83" s="73">
        <f>+CUY!$P84</f>
        <v>1915.1279999999999</v>
      </c>
      <c r="R83" s="73">
        <f>+CUY!$S84</f>
        <v>1887.864630860134</v>
      </c>
      <c r="S83" s="186">
        <f>+[1]IPCse!$DI85</f>
        <v>1906.9759474917694</v>
      </c>
      <c r="T83" s="73">
        <f>+PAT!$P84</f>
        <v>1798.0599</v>
      </c>
      <c r="U83" s="73">
        <f>+PAT!$S84</f>
        <v>1809.2697369437324</v>
      </c>
      <c r="V83" s="186">
        <f>+[1]IPCse!$DJ85</f>
        <v>1823.4059288461085</v>
      </c>
      <c r="X83" s="169">
        <f t="shared" si="106"/>
        <v>6.4975294003420059E-2</v>
      </c>
      <c r="Y83" s="169">
        <f t="shared" si="107"/>
        <v>6.2631959343621313E-2</v>
      </c>
      <c r="Z83" s="188">
        <f t="shared" si="108"/>
        <v>7.4741361288749308E-2</v>
      </c>
      <c r="AA83" s="169">
        <f t="shared" si="109"/>
        <v>6.3994676303772202E-2</v>
      </c>
      <c r="AB83" s="169">
        <f t="shared" si="110"/>
        <v>6.3621025107581719E-2</v>
      </c>
      <c r="AC83" s="188">
        <f t="shared" si="111"/>
        <v>7.5972871113920926E-2</v>
      </c>
      <c r="AD83" s="169">
        <f t="shared" si="112"/>
        <v>6.5518011831975143E-2</v>
      </c>
      <c r="AE83" s="169">
        <f t="shared" si="113"/>
        <v>6.2216998272679014E-2</v>
      </c>
      <c r="AF83" s="188">
        <f t="shared" si="114"/>
        <v>7.4816750560362522E-2</v>
      </c>
      <c r="AG83" s="169">
        <f t="shared" si="115"/>
        <v>6.2588478507165979E-2</v>
      </c>
      <c r="AH83" s="169">
        <f t="shared" si="116"/>
        <v>5.6665513087271302E-2</v>
      </c>
      <c r="AI83" s="188">
        <f t="shared" si="117"/>
        <v>7.1202714718993754E-2</v>
      </c>
      <c r="AJ83" s="169">
        <f t="shared" si="118"/>
        <v>6.3259733594090539E-2</v>
      </c>
      <c r="AK83" s="169">
        <f t="shared" si="119"/>
        <v>5.9249395216187883E-2</v>
      </c>
      <c r="AL83" s="188">
        <f t="shared" si="120"/>
        <v>6.872002565650015E-2</v>
      </c>
      <c r="AM83" s="169">
        <f t="shared" si="121"/>
        <v>6.3652899771104998E-2</v>
      </c>
      <c r="AN83" s="169">
        <f t="shared" si="122"/>
        <v>5.9484190799410364E-2</v>
      </c>
      <c r="AO83" s="188">
        <f t="shared" si="123"/>
        <v>6.9457181252723599E-2</v>
      </c>
      <c r="AP83" s="169">
        <f t="shared" si="124"/>
        <v>7.8077038449553937E-2</v>
      </c>
      <c r="AQ83" s="169">
        <f t="shared" si="125"/>
        <v>7.4369928710570798E-2</v>
      </c>
      <c r="AR83" s="188">
        <f t="shared" si="126"/>
        <v>7.9783860054197131E-2</v>
      </c>
      <c r="AT83" s="24">
        <f t="shared" si="92"/>
        <v>7.4741361288749308E-2</v>
      </c>
      <c r="AU83" s="24">
        <f t="shared" si="93"/>
        <v>6.2631959343621313E-2</v>
      </c>
      <c r="AV83" s="24">
        <f t="shared" si="127"/>
        <v>1.2109401945127996E-2</v>
      </c>
      <c r="AW83" s="24">
        <f t="shared" si="94"/>
        <v>7.5972871113920926E-2</v>
      </c>
      <c r="AX83" s="24">
        <f t="shared" si="95"/>
        <v>6.3621025107581719E-2</v>
      </c>
      <c r="AY83" s="24">
        <f t="shared" si="128"/>
        <v>1.2351846006339207E-2</v>
      </c>
      <c r="AZ83" s="24">
        <f t="shared" si="96"/>
        <v>7.4816750560362522E-2</v>
      </c>
      <c r="BA83" s="24">
        <f t="shared" si="97"/>
        <v>6.2216998272679014E-2</v>
      </c>
      <c r="BB83" s="24">
        <f t="shared" si="129"/>
        <v>1.2599752287683508E-2</v>
      </c>
      <c r="BC83" s="24">
        <f t="shared" si="98"/>
        <v>7.1202714718993754E-2</v>
      </c>
      <c r="BD83" s="24">
        <f t="shared" si="99"/>
        <v>5.6665513087271302E-2</v>
      </c>
      <c r="BE83" s="24">
        <f t="shared" si="130"/>
        <v>1.4537201631722452E-2</v>
      </c>
      <c r="BF83" s="24">
        <f t="shared" si="100"/>
        <v>6.872002565650015E-2</v>
      </c>
      <c r="BG83" s="24">
        <f t="shared" si="101"/>
        <v>5.9249395216187883E-2</v>
      </c>
      <c r="BH83" s="24">
        <f t="shared" si="131"/>
        <v>9.4706304403122665E-3</v>
      </c>
      <c r="BI83" s="24">
        <f t="shared" si="102"/>
        <v>6.9457181252723599E-2</v>
      </c>
      <c r="BJ83" s="24">
        <f t="shared" si="103"/>
        <v>5.9484190799410364E-2</v>
      </c>
      <c r="BK83" s="24">
        <f t="shared" si="132"/>
        <v>9.9729904533132352E-3</v>
      </c>
      <c r="BL83" s="24">
        <f t="shared" si="104"/>
        <v>7.9783860054197131E-2</v>
      </c>
      <c r="BM83" s="24">
        <f t="shared" si="105"/>
        <v>7.4369928710570798E-2</v>
      </c>
      <c r="BN83" s="24">
        <f t="shared" si="133"/>
        <v>5.4139313436263325E-3</v>
      </c>
    </row>
    <row r="84" spans="1:66" x14ac:dyDescent="0.3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6">
        <f>+[1]IPCse!$DK86</f>
        <v>2169.8580086882848</v>
      </c>
      <c r="E84" s="73">
        <f>+GBA!$P85</f>
        <v>2085.5392000000002</v>
      </c>
      <c r="F84" s="73">
        <f>+GBA!$S85</f>
        <v>2145.8409841282382</v>
      </c>
      <c r="G84" s="186">
        <f>+[1]IPCse!$DE86</f>
        <v>2174.2816522076942</v>
      </c>
      <c r="H84" s="73">
        <f>+PAM!$P85</f>
        <v>2131.2298000000001</v>
      </c>
      <c r="I84" s="73">
        <f>+PAM!$S85</f>
        <v>2133.0987156538299</v>
      </c>
      <c r="J84" s="186">
        <f>+[1]IPCse!$DF86</f>
        <v>2162.4071691040417</v>
      </c>
      <c r="K84" s="73">
        <f>+NOA!$P85</f>
        <v>2179.6167</v>
      </c>
      <c r="L84" s="73">
        <f>+NOA!$S85</f>
        <v>2192.793960220019</v>
      </c>
      <c r="M84" s="186">
        <f>+[1]IPCse!$DG86</f>
        <v>2218.6737138015965</v>
      </c>
      <c r="N84" s="73">
        <f>+NEA!$P85</f>
        <v>2225.2348999999999</v>
      </c>
      <c r="O84" s="73">
        <f>+NEA!$S85</f>
        <v>2202.6770611919801</v>
      </c>
      <c r="P84" s="186">
        <f>+[1]IPCse!$DH86</f>
        <v>2234.0159118898223</v>
      </c>
      <c r="Q84" s="73">
        <f>+CUY!$P85</f>
        <v>2177.4203000000002</v>
      </c>
      <c r="R84" s="73">
        <f>+CUY!$S85</f>
        <v>2138.3851317127887</v>
      </c>
      <c r="S84" s="186">
        <f>+[1]IPCse!$DI86</f>
        <v>2161.1956674489606</v>
      </c>
      <c r="T84" s="73">
        <f>+PAT!$P85</f>
        <v>2043.0087000000001</v>
      </c>
      <c r="U84" s="73">
        <f>+PAT!$S85</f>
        <v>2039.4856019610795</v>
      </c>
      <c r="V84" s="186">
        <f>+[1]IPCse!$DJ86</f>
        <v>2055.3737159912284</v>
      </c>
      <c r="X84" s="169">
        <f t="shared" si="106"/>
        <v>0.13786681908815779</v>
      </c>
      <c r="Y84" s="169">
        <f t="shared" si="107"/>
        <v>0.12998604595468533</v>
      </c>
      <c r="Z84" s="188">
        <f t="shared" si="108"/>
        <v>0.13183339412833184</v>
      </c>
      <c r="AA84" s="169">
        <f t="shared" si="109"/>
        <v>0.13512674726903873</v>
      </c>
      <c r="AB84" s="169">
        <f t="shared" si="110"/>
        <v>0.12618843068782071</v>
      </c>
      <c r="AC84" s="188">
        <f t="shared" si="111"/>
        <v>0.12820081180642262</v>
      </c>
      <c r="AD84" s="169">
        <f t="shared" si="112"/>
        <v>0.13600198030008648</v>
      </c>
      <c r="AE84" s="169">
        <f t="shared" si="113"/>
        <v>0.12898870430290366</v>
      </c>
      <c r="AF84" s="188">
        <f t="shared" si="114"/>
        <v>0.13113539588798728</v>
      </c>
      <c r="AG84" s="169">
        <f t="shared" si="115"/>
        <v>0.15282096768307296</v>
      </c>
      <c r="AH84" s="169">
        <f t="shared" si="116"/>
        <v>0.14909271129965918</v>
      </c>
      <c r="AI84" s="188">
        <f t="shared" si="117"/>
        <v>0.14718158091584033</v>
      </c>
      <c r="AJ84" s="169">
        <f t="shared" si="118"/>
        <v>0.15750196143360906</v>
      </c>
      <c r="AK84" s="169">
        <f t="shared" si="119"/>
        <v>0.15377813164703924</v>
      </c>
      <c r="AL84" s="188">
        <f t="shared" si="120"/>
        <v>0.15218910409625952</v>
      </c>
      <c r="AM84" s="169">
        <f t="shared" si="121"/>
        <v>0.13695810410583542</v>
      </c>
      <c r="AN84" s="169">
        <f t="shared" si="122"/>
        <v>0.13270045783871409</v>
      </c>
      <c r="AO84" s="188">
        <f t="shared" si="123"/>
        <v>0.13331039664740629</v>
      </c>
      <c r="AP84" s="169">
        <f t="shared" si="124"/>
        <v>0.13622949936206252</v>
      </c>
      <c r="AQ84" s="169">
        <f t="shared" si="125"/>
        <v>0.12724242290496379</v>
      </c>
      <c r="AR84" s="188">
        <f t="shared" si="126"/>
        <v>0.12721675600337345</v>
      </c>
      <c r="AT84" s="24">
        <f t="shared" si="92"/>
        <v>0.13786681908815779</v>
      </c>
      <c r="AU84" s="24">
        <f t="shared" si="93"/>
        <v>0.12998604595468533</v>
      </c>
      <c r="AV84" s="24">
        <f t="shared" si="127"/>
        <v>7.8807731334724629E-3</v>
      </c>
      <c r="AW84" s="24">
        <f t="shared" si="94"/>
        <v>0.13512674726903873</v>
      </c>
      <c r="AX84" s="24">
        <f t="shared" si="95"/>
        <v>0.12618843068782071</v>
      </c>
      <c r="AY84" s="24">
        <f t="shared" si="128"/>
        <v>8.9383165812180199E-3</v>
      </c>
      <c r="AZ84" s="24">
        <f t="shared" si="96"/>
        <v>0.13600198030008648</v>
      </c>
      <c r="BA84" s="24">
        <f t="shared" si="97"/>
        <v>0.12898870430290366</v>
      </c>
      <c r="BB84" s="24">
        <f t="shared" si="129"/>
        <v>7.0132759971828218E-3</v>
      </c>
      <c r="BC84" s="24">
        <f t="shared" si="98"/>
        <v>0.15282096768307296</v>
      </c>
      <c r="BD84" s="24">
        <f t="shared" si="99"/>
        <v>0.14718158091584033</v>
      </c>
      <c r="BE84" s="24">
        <f t="shared" si="130"/>
        <v>5.6393867672326348E-3</v>
      </c>
      <c r="BF84" s="24">
        <f t="shared" si="100"/>
        <v>0.15750196143360906</v>
      </c>
      <c r="BG84" s="24">
        <f t="shared" si="101"/>
        <v>0.15218910409625952</v>
      </c>
      <c r="BH84" s="24">
        <f t="shared" si="131"/>
        <v>5.3128573373495414E-3</v>
      </c>
      <c r="BI84" s="24">
        <f t="shared" si="102"/>
        <v>0.13695810410583542</v>
      </c>
      <c r="BJ84" s="24">
        <f t="shared" si="103"/>
        <v>0.13270045783871409</v>
      </c>
      <c r="BK84" s="24">
        <f t="shared" si="132"/>
        <v>4.2576462671213289E-3</v>
      </c>
      <c r="BL84" s="24">
        <f t="shared" si="104"/>
        <v>0.13622949936206252</v>
      </c>
      <c r="BM84" s="24">
        <f t="shared" si="105"/>
        <v>0.12721675600337345</v>
      </c>
      <c r="BN84" s="24">
        <f t="shared" si="133"/>
        <v>9.0127433586890682E-3</v>
      </c>
    </row>
    <row r="85" spans="1:66" x14ac:dyDescent="0.3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6">
        <f>+[1]IPCse!$DK87</f>
        <v>2460.1283945231439</v>
      </c>
      <c r="E85" s="73">
        <f>+GBA!$P86</f>
        <v>2350.3791000000001</v>
      </c>
      <c r="F85" s="73">
        <f>+GBA!$S86</f>
        <v>2443.3473280006324</v>
      </c>
      <c r="G85" s="186">
        <f>+[1]IPCse!$DE87</f>
        <v>2455.2593065506858</v>
      </c>
      <c r="H85" s="73">
        <f>+PAM!$P86</f>
        <v>2424.6669000000002</v>
      </c>
      <c r="I85" s="73">
        <f>+PAM!$S86</f>
        <v>2436.74086894128</v>
      </c>
      <c r="J85" s="186">
        <f>+[1]IPCse!$DF87</f>
        <v>2457.4389414424695</v>
      </c>
      <c r="K85" s="73">
        <f>+NOA!$P86</f>
        <v>2489.2442999999998</v>
      </c>
      <c r="L85" s="73">
        <f>+NOA!$S86</f>
        <v>2492.6205501154423</v>
      </c>
      <c r="M85" s="186">
        <f>+[1]IPCse!$DG87</f>
        <v>2509.4088754528279</v>
      </c>
      <c r="N85" s="73">
        <f>+NEA!$P86</f>
        <v>2535.2314999999999</v>
      </c>
      <c r="O85" s="73">
        <f>+NEA!$S86</f>
        <v>2511.0487487228784</v>
      </c>
      <c r="P85" s="186">
        <f>+[1]IPCse!$DH87</f>
        <v>2533.8248948910905</v>
      </c>
      <c r="Q85" s="73">
        <f>+CUY!$P86</f>
        <v>2497.0817999999999</v>
      </c>
      <c r="R85" s="73">
        <f>+CUY!$S86</f>
        <v>2453.3447251757661</v>
      </c>
      <c r="S85" s="186">
        <f>+[1]IPCse!$DI87</f>
        <v>2468.086315450299</v>
      </c>
      <c r="T85" s="73">
        <f>+PAT!$P86</f>
        <v>2345.4194000000002</v>
      </c>
      <c r="U85" s="73">
        <f>+PAT!$S86</f>
        <v>2361.0863731030327</v>
      </c>
      <c r="V85" s="186">
        <f>+[1]IPCse!$DJ87</f>
        <v>2371.9033627287517</v>
      </c>
      <c r="X85" s="169">
        <f t="shared" si="106"/>
        <v>0.13428211442914151</v>
      </c>
      <c r="Y85" s="169">
        <f t="shared" si="107"/>
        <v>0.14097161769571809</v>
      </c>
      <c r="Z85" s="188">
        <f t="shared" si="108"/>
        <v>0.13377390809564194</v>
      </c>
      <c r="AA85" s="169">
        <f t="shared" si="109"/>
        <v>0.12698869433861515</v>
      </c>
      <c r="AB85" s="169">
        <f t="shared" si="110"/>
        <v>0.13864323874551121</v>
      </c>
      <c r="AC85" s="188">
        <f t="shared" si="111"/>
        <v>0.12922780912845222</v>
      </c>
      <c r="AD85" s="169">
        <f t="shared" si="112"/>
        <v>0.13768440174776098</v>
      </c>
      <c r="AE85" s="169">
        <f t="shared" si="113"/>
        <v>0.14234791435537431</v>
      </c>
      <c r="AF85" s="188">
        <f t="shared" si="114"/>
        <v>0.13643673428102332</v>
      </c>
      <c r="AG85" s="169">
        <f t="shared" si="115"/>
        <v>0.14205598626584193</v>
      </c>
      <c r="AH85" s="169">
        <f t="shared" si="116"/>
        <v>0.13673267773199238</v>
      </c>
      <c r="AI85" s="188">
        <f t="shared" si="117"/>
        <v>0.13104007130145789</v>
      </c>
      <c r="AJ85" s="169">
        <f t="shared" si="118"/>
        <v>0.13930960726887753</v>
      </c>
      <c r="AK85" s="169">
        <f t="shared" si="119"/>
        <v>0.13999859215132648</v>
      </c>
      <c r="AL85" s="188">
        <f t="shared" si="120"/>
        <v>0.13420181181594648</v>
      </c>
      <c r="AM85" s="169">
        <f t="shared" si="121"/>
        <v>0.14680743997840007</v>
      </c>
      <c r="AN85" s="169">
        <f t="shared" si="122"/>
        <v>0.14728852571599349</v>
      </c>
      <c r="AO85" s="188">
        <f t="shared" si="123"/>
        <v>0.14200039941945053</v>
      </c>
      <c r="AP85" s="169">
        <f t="shared" si="124"/>
        <v>0.14802222819707045</v>
      </c>
      <c r="AQ85" s="169">
        <f t="shared" si="125"/>
        <v>0.15768719859199587</v>
      </c>
      <c r="AR85" s="188">
        <f t="shared" si="126"/>
        <v>0.15400101902386787</v>
      </c>
      <c r="AT85" s="24">
        <f t="shared" si="92"/>
        <v>0.14097161769571809</v>
      </c>
      <c r="AU85" s="24">
        <f t="shared" si="93"/>
        <v>0.13377390809564194</v>
      </c>
      <c r="AV85" s="24">
        <f t="shared" si="127"/>
        <v>7.197709600076152E-3</v>
      </c>
      <c r="AW85" s="24">
        <f t="shared" si="94"/>
        <v>0.13864323874551121</v>
      </c>
      <c r="AX85" s="24">
        <f t="shared" si="95"/>
        <v>0.12698869433861515</v>
      </c>
      <c r="AY85" s="24">
        <f t="shared" si="128"/>
        <v>1.1654544406896061E-2</v>
      </c>
      <c r="AZ85" s="24">
        <f t="shared" si="96"/>
        <v>0.14234791435537431</v>
      </c>
      <c r="BA85" s="24">
        <f t="shared" si="97"/>
        <v>0.13643673428102332</v>
      </c>
      <c r="BB85" s="24">
        <f t="shared" si="129"/>
        <v>5.9111800743509857E-3</v>
      </c>
      <c r="BC85" s="24">
        <f t="shared" si="98"/>
        <v>0.14205598626584193</v>
      </c>
      <c r="BD85" s="24">
        <f t="shared" si="99"/>
        <v>0.13104007130145789</v>
      </c>
      <c r="BE85" s="24">
        <f t="shared" si="130"/>
        <v>1.1015914964384033E-2</v>
      </c>
      <c r="BF85" s="24">
        <f t="shared" si="100"/>
        <v>0.13999859215132648</v>
      </c>
      <c r="BG85" s="24">
        <f t="shared" si="101"/>
        <v>0.13420181181594648</v>
      </c>
      <c r="BH85" s="24">
        <f t="shared" si="131"/>
        <v>5.7967803353800029E-3</v>
      </c>
      <c r="BI85" s="24">
        <f t="shared" si="102"/>
        <v>0.14728852571599349</v>
      </c>
      <c r="BJ85" s="24">
        <f t="shared" si="103"/>
        <v>0.14200039941945053</v>
      </c>
      <c r="BK85" s="24">
        <f t="shared" si="132"/>
        <v>5.288126296542961E-3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3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6">
        <f>+[1]IPCse!$DK88</f>
        <v>2676.2568497995835</v>
      </c>
      <c r="E86" s="73">
        <f>+GBA!$P87</f>
        <v>2566.2802999999999</v>
      </c>
      <c r="F86" s="73">
        <f>+GBA!$S87</f>
        <v>2671.9307855337975</v>
      </c>
      <c r="G86" s="186">
        <f>+[1]IPCse!$DE88</f>
        <v>2682.1310818373008</v>
      </c>
      <c r="H86" s="73">
        <f>+PAM!$P87</f>
        <v>2635.5920999999998</v>
      </c>
      <c r="I86" s="73">
        <f>+PAM!$S87</f>
        <v>2645.8946052277061</v>
      </c>
      <c r="J86" s="186">
        <f>+[1]IPCse!$DF88</f>
        <v>2666.5689444643867</v>
      </c>
      <c r="K86" s="73">
        <f>+NOA!$P87</f>
        <v>2694.1102000000001</v>
      </c>
      <c r="L86" s="73">
        <f>+NOA!$S87</f>
        <v>2701.0815183349173</v>
      </c>
      <c r="M86" s="186">
        <f>+[1]IPCse!$DG88</f>
        <v>2720.0173824445114</v>
      </c>
      <c r="N86" s="73">
        <f>+NEA!$P87</f>
        <v>2733.5140999999999</v>
      </c>
      <c r="O86" s="73">
        <f>+NEA!$S87</f>
        <v>2705.3205323537491</v>
      </c>
      <c r="P86" s="186">
        <f>+[1]IPCse!$DH88</f>
        <v>2725.0841494210349</v>
      </c>
      <c r="Q86" s="73">
        <f>+CUY!$P87</f>
        <v>2700.3278</v>
      </c>
      <c r="R86" s="73">
        <f>+CUY!$S87</f>
        <v>2655.4195717726252</v>
      </c>
      <c r="S86" s="186">
        <f>+[1]IPCse!$DI88</f>
        <v>2679.071272663738</v>
      </c>
      <c r="T86" s="73">
        <f>+PAT!$P87</f>
        <v>2551.6579999999999</v>
      </c>
      <c r="U86" s="73">
        <f>+PAT!$S87</f>
        <v>2561.296178790165</v>
      </c>
      <c r="V86" s="186">
        <f>+[1]IPCse!$DJ88</f>
        <v>2574.0610602939746</v>
      </c>
      <c r="X86" s="169">
        <f t="shared" si="106"/>
        <v>8.8110343354632192E-2</v>
      </c>
      <c r="Y86" s="169">
        <f t="shared" si="107"/>
        <v>8.8902078532239415E-2</v>
      </c>
      <c r="Z86" s="188">
        <f t="shared" si="108"/>
        <v>8.7852510363928715E-2</v>
      </c>
      <c r="AA86" s="169">
        <f t="shared" si="109"/>
        <v>9.1858032604187123E-2</v>
      </c>
      <c r="AB86" s="169">
        <f t="shared" si="110"/>
        <v>9.3553403117768275E-2</v>
      </c>
      <c r="AC86" s="188">
        <f t="shared" si="111"/>
        <v>9.2402368532446211E-2</v>
      </c>
      <c r="AD86" s="169">
        <f t="shared" si="112"/>
        <v>8.699141312977865E-2</v>
      </c>
      <c r="AE86" s="169">
        <f t="shared" si="113"/>
        <v>8.5833392853668311E-2</v>
      </c>
      <c r="AF86" s="188">
        <f t="shared" si="114"/>
        <v>8.5100793144899933E-2</v>
      </c>
      <c r="AG86" s="169">
        <f t="shared" si="115"/>
        <v>8.2300439535002656E-2</v>
      </c>
      <c r="AH86" s="169">
        <f t="shared" si="116"/>
        <v>8.3631248330124031E-2</v>
      </c>
      <c r="AI86" s="188">
        <f t="shared" si="117"/>
        <v>8.3927537298471799E-2</v>
      </c>
      <c r="AJ86" s="169">
        <f t="shared" si="118"/>
        <v>7.8210845833999842E-2</v>
      </c>
      <c r="AK86" s="169">
        <f t="shared" si="119"/>
        <v>7.7366790959226606E-2</v>
      </c>
      <c r="AL86" s="188">
        <f t="shared" si="120"/>
        <v>7.5482427738229774E-2</v>
      </c>
      <c r="AM86" s="169">
        <f t="shared" si="121"/>
        <v>8.1393408898338793E-2</v>
      </c>
      <c r="AN86" s="169">
        <f t="shared" si="122"/>
        <v>8.2367082180993423E-2</v>
      </c>
      <c r="AO86" s="188">
        <f t="shared" si="123"/>
        <v>8.5485242510631165E-2</v>
      </c>
      <c r="AP86" s="169">
        <f t="shared" si="124"/>
        <v>8.7932503670771878E-2</v>
      </c>
      <c r="AQ86" s="169">
        <f t="shared" si="125"/>
        <v>8.4795629659244032E-2</v>
      </c>
      <c r="AR86" s="188">
        <f t="shared" si="126"/>
        <v>8.5230157662347095E-2</v>
      </c>
      <c r="AT86" s="24">
        <f t="shared" si="92"/>
        <v>8.8902078532239415E-2</v>
      </c>
      <c r="AU86" s="24">
        <f t="shared" si="93"/>
        <v>8.7852510363928715E-2</v>
      </c>
      <c r="AV86" s="24">
        <f t="shared" si="127"/>
        <v>1.0495681683106994E-3</v>
      </c>
      <c r="AW86" s="24">
        <f t="shared" si="94"/>
        <v>9.3553403117768275E-2</v>
      </c>
      <c r="AX86" s="24">
        <f t="shared" si="95"/>
        <v>9.1858032604187123E-2</v>
      </c>
      <c r="AY86" s="24">
        <f t="shared" si="128"/>
        <v>1.6953705135811514E-3</v>
      </c>
      <c r="AZ86" s="24">
        <f t="shared" si="96"/>
        <v>8.699141312977865E-2</v>
      </c>
      <c r="BA86" s="24">
        <f t="shared" si="97"/>
        <v>8.5100793144899933E-2</v>
      </c>
      <c r="BB86" s="24">
        <f t="shared" si="129"/>
        <v>1.8906199848787164E-3</v>
      </c>
      <c r="BC86" s="24">
        <f t="shared" si="98"/>
        <v>8.3927537298471799E-2</v>
      </c>
      <c r="BD86" s="24">
        <f t="shared" si="99"/>
        <v>8.2300439535002656E-2</v>
      </c>
      <c r="BE86" s="24">
        <f t="shared" si="130"/>
        <v>1.627097763469143E-3</v>
      </c>
      <c r="BF86" s="24">
        <f t="shared" si="100"/>
        <v>7.8210845833999842E-2</v>
      </c>
      <c r="BG86" s="24">
        <f t="shared" si="101"/>
        <v>7.5482427738229774E-2</v>
      </c>
      <c r="BH86" s="24">
        <f t="shared" si="131"/>
        <v>2.7284180957700688E-3</v>
      </c>
      <c r="BI86" s="24">
        <f t="shared" si="102"/>
        <v>8.5485242510631165E-2</v>
      </c>
      <c r="BJ86" s="24">
        <f t="shared" si="103"/>
        <v>8.1393408898338793E-2</v>
      </c>
      <c r="BK86" s="24">
        <f t="shared" si="132"/>
        <v>4.0918336122923726E-3</v>
      </c>
      <c r="BL86" s="24">
        <f t="shared" si="104"/>
        <v>8.7932503670771878E-2</v>
      </c>
      <c r="BM86" s="24">
        <f t="shared" si="105"/>
        <v>8.4795629659244032E-2</v>
      </c>
      <c r="BN86" s="24">
        <f t="shared" si="133"/>
        <v>3.136874011527846E-3</v>
      </c>
    </row>
    <row r="87" spans="1:66" x14ac:dyDescent="0.3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6">
        <f>+[1]IPCse!$DK89</f>
        <v>3043.2476473196061</v>
      </c>
      <c r="E87" s="73">
        <f>+GBA!$P88</f>
        <v>2921.1626999999999</v>
      </c>
      <c r="F87" s="73">
        <f>+GBA!$S88</f>
        <v>3034.7832239734685</v>
      </c>
      <c r="G87" s="186">
        <f>+[1]IPCse!$DE89</f>
        <v>3061.2153069935916</v>
      </c>
      <c r="H87" s="73">
        <f>+PAM!$P88</f>
        <v>2988.1599000000001</v>
      </c>
      <c r="I87" s="73">
        <f>+PAM!$S88</f>
        <v>3005.0975159906288</v>
      </c>
      <c r="J87" s="186">
        <f>+[1]IPCse!$DF89</f>
        <v>3031.1170150644325</v>
      </c>
      <c r="K87" s="73">
        <f>+NOA!$P88</f>
        <v>3027.3269</v>
      </c>
      <c r="L87" s="73">
        <f>+NOA!$S88</f>
        <v>3025.6444191905466</v>
      </c>
      <c r="M87" s="186">
        <f>+[1]IPCse!$DG89</f>
        <v>3058.2702577042401</v>
      </c>
      <c r="N87" s="73">
        <f>+NEA!$P88</f>
        <v>3099.69</v>
      </c>
      <c r="O87" s="73">
        <f>+NEA!$S88</f>
        <v>3068.002844163691</v>
      </c>
      <c r="P87" s="186">
        <f>+[1]IPCse!$DH89</f>
        <v>3094.4898702788855</v>
      </c>
      <c r="Q87" s="73">
        <f>+CUY!$P88</f>
        <v>3036.6395000000002</v>
      </c>
      <c r="R87" s="73">
        <f>+CUY!$S88</f>
        <v>2996.284870037397</v>
      </c>
      <c r="S87" s="186">
        <f>+[1]IPCse!$DI89</f>
        <v>3033.271857787156</v>
      </c>
      <c r="T87" s="73">
        <f>+PAT!$P88</f>
        <v>2862.6158</v>
      </c>
      <c r="U87" s="73">
        <f>+PAT!$S88</f>
        <v>2881.8789946296579</v>
      </c>
      <c r="V87" s="186">
        <f>+[1]IPCse!$DJ89</f>
        <v>2896.4965672217777</v>
      </c>
      <c r="X87" s="169">
        <f t="shared" si="106"/>
        <v>0.134036155012214</v>
      </c>
      <c r="Y87" s="169">
        <f t="shared" si="107"/>
        <v>0.13374371914370564</v>
      </c>
      <c r="Z87" s="188">
        <f t="shared" si="108"/>
        <v>0.13712839167417923</v>
      </c>
      <c r="AA87" s="169">
        <f t="shared" si="109"/>
        <v>0.13828668676605593</v>
      </c>
      <c r="AB87" s="169">
        <f t="shared" si="110"/>
        <v>0.13580158603067272</v>
      </c>
      <c r="AC87" s="188">
        <f t="shared" si="111"/>
        <v>0.14133694945908926</v>
      </c>
      <c r="AD87" s="169">
        <f t="shared" si="112"/>
        <v>0.13377176232999033</v>
      </c>
      <c r="AE87" s="169">
        <f t="shared" si="113"/>
        <v>0.1357585861708992</v>
      </c>
      <c r="AF87" s="188">
        <f t="shared" si="114"/>
        <v>0.13671053634552455</v>
      </c>
      <c r="AG87" s="169">
        <f t="shared" si="115"/>
        <v>0.12368339646982518</v>
      </c>
      <c r="AH87" s="169">
        <f t="shared" si="116"/>
        <v>0.1201603500866224</v>
      </c>
      <c r="AI87" s="188">
        <f t="shared" si="117"/>
        <v>0.12435688001219192</v>
      </c>
      <c r="AJ87" s="169">
        <f t="shared" si="118"/>
        <v>0.13395793348934992</v>
      </c>
      <c r="AK87" s="169">
        <f t="shared" si="119"/>
        <v>0.13406260273875659</v>
      </c>
      <c r="AL87" s="188">
        <f t="shared" si="120"/>
        <v>0.13555754633717787</v>
      </c>
      <c r="AM87" s="169">
        <f t="shared" si="121"/>
        <v>0.12454476823147176</v>
      </c>
      <c r="AN87" s="169">
        <f t="shared" si="122"/>
        <v>0.12836589060659342</v>
      </c>
      <c r="AO87" s="188">
        <f t="shared" si="123"/>
        <v>0.13221021356824325</v>
      </c>
      <c r="AP87" s="169">
        <f t="shared" si="124"/>
        <v>0.12186499914957261</v>
      </c>
      <c r="AQ87" s="169">
        <f t="shared" si="125"/>
        <v>0.12516428927439427</v>
      </c>
      <c r="AR87" s="188">
        <f t="shared" si="126"/>
        <v>0.12526334821714702</v>
      </c>
      <c r="AT87" s="24">
        <f t="shared" si="92"/>
        <v>0.13712839167417923</v>
      </c>
      <c r="AU87" s="24">
        <f t="shared" si="93"/>
        <v>0.13374371914370564</v>
      </c>
      <c r="AV87" s="24">
        <f t="shared" si="127"/>
        <v>3.384672530473587E-3</v>
      </c>
      <c r="AW87" s="24">
        <f t="shared" si="94"/>
        <v>0.14133694945908926</v>
      </c>
      <c r="AX87" s="24">
        <f t="shared" si="95"/>
        <v>0.13580158603067272</v>
      </c>
      <c r="AY87" s="24">
        <f t="shared" si="128"/>
        <v>5.5353634284165398E-3</v>
      </c>
      <c r="AZ87" s="24">
        <f t="shared" si="96"/>
        <v>0.13671053634552455</v>
      </c>
      <c r="BA87" s="24">
        <f t="shared" si="97"/>
        <v>0.13377176232999033</v>
      </c>
      <c r="BB87" s="24">
        <f t="shared" si="129"/>
        <v>2.9387740155342179E-3</v>
      </c>
      <c r="BC87" s="24">
        <f t="shared" si="98"/>
        <v>0.12435688001219192</v>
      </c>
      <c r="BD87" s="24">
        <f t="shared" si="99"/>
        <v>0.1201603500866224</v>
      </c>
      <c r="BE87" s="24">
        <f t="shared" si="130"/>
        <v>4.1965299255695143E-3</v>
      </c>
      <c r="BF87" s="24">
        <f t="shared" si="100"/>
        <v>0.13555754633717787</v>
      </c>
      <c r="BG87" s="24">
        <f t="shared" si="101"/>
        <v>0.13395793348934992</v>
      </c>
      <c r="BH87" s="24">
        <f t="shared" si="131"/>
        <v>1.599612847827947E-3</v>
      </c>
      <c r="BI87" s="24">
        <f t="shared" si="102"/>
        <v>0.13221021356824325</v>
      </c>
      <c r="BJ87" s="24">
        <f t="shared" si="103"/>
        <v>0.12454476823147176</v>
      </c>
      <c r="BK87" s="24">
        <f t="shared" si="132"/>
        <v>7.6654453367714925E-3</v>
      </c>
      <c r="BL87" s="24">
        <f t="shared" si="104"/>
        <v>0.12526334821714702</v>
      </c>
      <c r="BM87" s="24">
        <f t="shared" si="105"/>
        <v>0.12186499914957261</v>
      </c>
      <c r="BN87" s="24">
        <f t="shared" si="133"/>
        <v>3.3983490675744132E-3</v>
      </c>
    </row>
    <row r="88" spans="1:66" x14ac:dyDescent="0.3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6">
        <f>+[1]IPCse!$DK90</f>
        <v>3801.2632401694195</v>
      </c>
      <c r="E88" s="73">
        <f>+GBA!$P89</f>
        <v>3753.6556999999998</v>
      </c>
      <c r="F88" s="73">
        <f>+GBA!$S89</f>
        <v>3811.7738685091608</v>
      </c>
      <c r="G88" s="186">
        <f>+[1]IPCse!$DE90</f>
        <v>3832.0350994078058</v>
      </c>
      <c r="H88" s="73">
        <f>+PAM!$P89</f>
        <v>3826.0671000000002</v>
      </c>
      <c r="I88" s="73">
        <f>+PAM!$S89</f>
        <v>3764.9719702445454</v>
      </c>
      <c r="J88" s="186">
        <f>+[1]IPCse!$DF90</f>
        <v>3778.1028519476608</v>
      </c>
      <c r="K88" s="73">
        <f>+NOA!$P89</f>
        <v>3875.9578999999999</v>
      </c>
      <c r="L88" s="73">
        <f>+NOA!$S89</f>
        <v>3786.6725311829418</v>
      </c>
      <c r="M88" s="186">
        <f>+[1]IPCse!$DG90</f>
        <v>3799.1971336584916</v>
      </c>
      <c r="N88" s="73">
        <f>+NEA!$P89</f>
        <v>4016.5990000000002</v>
      </c>
      <c r="O88" s="73">
        <f>+NEA!$S89</f>
        <v>3935.2710685525954</v>
      </c>
      <c r="P88" s="186">
        <f>+[1]IPCse!$DH90</f>
        <v>3917.6085075819906</v>
      </c>
      <c r="Q88" s="73">
        <f>+CUY!$P89</f>
        <v>3894.9068000000002</v>
      </c>
      <c r="R88" s="73">
        <f>+CUY!$S89</f>
        <v>3750.4567175317875</v>
      </c>
      <c r="S88" s="186">
        <f>+[1]IPCse!$DI90</f>
        <v>3774.1559960326804</v>
      </c>
      <c r="T88" s="73">
        <f>+PAT!$P89</f>
        <v>3619.7905000000001</v>
      </c>
      <c r="U88" s="73">
        <f>+PAT!$S89</f>
        <v>3584.0561059737524</v>
      </c>
      <c r="V88" s="186">
        <f>+[1]IPCse!$DJ90</f>
        <v>3592.7704398446926</v>
      </c>
      <c r="X88" s="169">
        <f t="shared" si="106"/>
        <v>0.28258759870910533</v>
      </c>
      <c r="Y88" s="169">
        <f t="shared" si="107"/>
        <v>0.25518771551305086</v>
      </c>
      <c r="Z88" s="188">
        <f t="shared" si="108"/>
        <v>0.24908113985315938</v>
      </c>
      <c r="AA88" s="169">
        <f t="shared" si="109"/>
        <v>0.28498686499043679</v>
      </c>
      <c r="AB88" s="169">
        <f t="shared" si="110"/>
        <v>0.25602838397082328</v>
      </c>
      <c r="AC88" s="188">
        <f t="shared" si="111"/>
        <v>0.25180188752264976</v>
      </c>
      <c r="AD88" s="169">
        <f t="shared" si="112"/>
        <v>0.28040909055770413</v>
      </c>
      <c r="AE88" s="169">
        <f t="shared" si="113"/>
        <v>0.25286182901236876</v>
      </c>
      <c r="AF88" s="188">
        <f t="shared" si="114"/>
        <v>0.24643912893192921</v>
      </c>
      <c r="AG88" s="169">
        <f t="shared" si="115"/>
        <v>0.28032354219823441</v>
      </c>
      <c r="AH88" s="169">
        <f t="shared" si="116"/>
        <v>0.25152595829353719</v>
      </c>
      <c r="AI88" s="188">
        <f t="shared" si="117"/>
        <v>0.24226991518743191</v>
      </c>
      <c r="AJ88" s="169">
        <f t="shared" si="118"/>
        <v>0.29580667744193767</v>
      </c>
      <c r="AK88" s="169">
        <f t="shared" si="119"/>
        <v>0.28268168852539444</v>
      </c>
      <c r="AL88" s="188">
        <f t="shared" si="120"/>
        <v>0.26599493674507424</v>
      </c>
      <c r="AM88" s="169">
        <f t="shared" si="121"/>
        <v>0.28263720471264375</v>
      </c>
      <c r="AN88" s="169">
        <f t="shared" si="122"/>
        <v>0.25170231810601429</v>
      </c>
      <c r="AO88" s="188">
        <f t="shared" si="123"/>
        <v>0.24425246828552227</v>
      </c>
      <c r="AP88" s="169">
        <f t="shared" si="124"/>
        <v>0.26450447873584704</v>
      </c>
      <c r="AQ88" s="169">
        <f t="shared" si="125"/>
        <v>0.24365253109259344</v>
      </c>
      <c r="AR88" s="188">
        <f t="shared" si="126"/>
        <v>0.24038484302115282</v>
      </c>
      <c r="AT88" s="24">
        <f t="shared" si="92"/>
        <v>0.28258759870910533</v>
      </c>
      <c r="AU88" s="24">
        <f t="shared" si="93"/>
        <v>0.24908113985315938</v>
      </c>
      <c r="AV88" s="24">
        <f t="shared" si="127"/>
        <v>3.3506458855945942E-2</v>
      </c>
      <c r="AW88" s="24">
        <f t="shared" si="94"/>
        <v>0.28498686499043679</v>
      </c>
      <c r="AX88" s="24">
        <f t="shared" si="95"/>
        <v>0.25180188752264976</v>
      </c>
      <c r="AY88" s="24">
        <f t="shared" si="128"/>
        <v>3.3184977467787036E-2</v>
      </c>
      <c r="AZ88" s="24">
        <f t="shared" si="96"/>
        <v>0.28040909055770413</v>
      </c>
      <c r="BA88" s="24">
        <f t="shared" si="97"/>
        <v>0.24643912893192921</v>
      </c>
      <c r="BB88" s="24">
        <f t="shared" si="129"/>
        <v>3.3969961625774925E-2</v>
      </c>
      <c r="BC88" s="24">
        <f t="shared" si="98"/>
        <v>0.28032354219823441</v>
      </c>
      <c r="BD88" s="24">
        <f t="shared" si="99"/>
        <v>0.24226991518743191</v>
      </c>
      <c r="BE88" s="24">
        <f t="shared" si="130"/>
        <v>3.8053627010802504E-2</v>
      </c>
      <c r="BF88" s="24">
        <f t="shared" si="100"/>
        <v>0.29580667744193767</v>
      </c>
      <c r="BG88" s="24">
        <f t="shared" si="101"/>
        <v>0.26599493674507424</v>
      </c>
      <c r="BH88" s="24">
        <f t="shared" si="131"/>
        <v>2.9811740696863431E-2</v>
      </c>
      <c r="BI88" s="24">
        <f t="shared" si="102"/>
        <v>0.28263720471264375</v>
      </c>
      <c r="BJ88" s="24">
        <f t="shared" si="103"/>
        <v>0.24425246828552227</v>
      </c>
      <c r="BK88" s="24">
        <f t="shared" si="132"/>
        <v>3.838473642712148E-2</v>
      </c>
      <c r="BL88" s="24">
        <f t="shared" si="104"/>
        <v>0.26450447873584704</v>
      </c>
      <c r="BM88" s="24">
        <f t="shared" si="105"/>
        <v>0.24038484302115282</v>
      </c>
      <c r="BN88" s="24">
        <f t="shared" si="133"/>
        <v>2.4119635714694221E-2</v>
      </c>
    </row>
    <row r="89" spans="1:66" x14ac:dyDescent="0.3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6">
        <f>+[1]IPCse!$DK91</f>
        <v>4559.050481357951</v>
      </c>
      <c r="E89" s="73">
        <f>+GBA!$P90</f>
        <v>4466.8319000000001</v>
      </c>
      <c r="F89" s="73">
        <f>+GBA!$S90</f>
        <v>4574.2064019583086</v>
      </c>
      <c r="G89" s="186">
        <f>+[1]IPCse!$DE91</f>
        <v>4579.741889125653</v>
      </c>
      <c r="H89" s="73">
        <f>+PAM!$P90</f>
        <v>4618.6466</v>
      </c>
      <c r="I89" s="73">
        <f>+PAM!$S90</f>
        <v>4555.9656845804666</v>
      </c>
      <c r="J89" s="186">
        <f>+[1]IPCse!$DF91</f>
        <v>4538.2650867927377</v>
      </c>
      <c r="K89" s="73">
        <f>+NOA!$P90</f>
        <v>4729.8356999999996</v>
      </c>
      <c r="L89" s="73">
        <f>+NOA!$S90</f>
        <v>4591.8835550454969</v>
      </c>
      <c r="M89" s="186">
        <f>+[1]IPCse!$DG91</f>
        <v>4577.741316021139</v>
      </c>
      <c r="N89" s="73">
        <f>+NEA!$P90</f>
        <v>4809.8046999999997</v>
      </c>
      <c r="O89" s="73">
        <f>+NEA!$S90</f>
        <v>4675.4766508239491</v>
      </c>
      <c r="P89" s="186">
        <f>+[1]IPCse!$DH91</f>
        <v>4628.7723496287254</v>
      </c>
      <c r="Q89" s="73">
        <f>+CUY!$P90</f>
        <v>4741.3152</v>
      </c>
      <c r="R89" s="73">
        <f>+CUY!$S90</f>
        <v>4557.5227295587129</v>
      </c>
      <c r="S89" s="186">
        <f>+[1]IPCse!$DI91</f>
        <v>4548.7980752585217</v>
      </c>
      <c r="T89" s="73">
        <f>+PAT!$P90</f>
        <v>4505.8181000000004</v>
      </c>
      <c r="U89" s="73">
        <f>+PAT!$S90</f>
        <v>4441.2822936491184</v>
      </c>
      <c r="V89" s="186">
        <f>+[1]IPCse!$DJ91</f>
        <v>4426.9796608792922</v>
      </c>
      <c r="X89" s="169">
        <f t="shared" si="106"/>
        <v>0.2021648871207129</v>
      </c>
      <c r="Y89" s="169">
        <f t="shared" si="107"/>
        <v>0.20611105794683526</v>
      </c>
      <c r="Z89" s="188">
        <f t="shared" si="108"/>
        <v>0.19935142433196962</v>
      </c>
      <c r="AA89" s="169">
        <f t="shared" si="109"/>
        <v>0.18999510264087371</v>
      </c>
      <c r="AB89" s="169">
        <f t="shared" si="110"/>
        <v>0.20002039988467257</v>
      </c>
      <c r="AC89" s="188">
        <f t="shared" si="111"/>
        <v>0.19512002638843162</v>
      </c>
      <c r="AD89" s="169">
        <f t="shared" si="112"/>
        <v>0.20715253530185085</v>
      </c>
      <c r="AE89" s="169">
        <f t="shared" si="113"/>
        <v>0.21009285609224437</v>
      </c>
      <c r="AF89" s="188">
        <f t="shared" si="114"/>
        <v>0.20120210185733911</v>
      </c>
      <c r="AG89" s="169">
        <f t="shared" si="115"/>
        <v>0.220301102857696</v>
      </c>
      <c r="AH89" s="169">
        <f t="shared" si="116"/>
        <v>0.21264342697492511</v>
      </c>
      <c r="AI89" s="188">
        <f t="shared" si="117"/>
        <v>0.20492334432062953</v>
      </c>
      <c r="AJ89" s="169">
        <f t="shared" si="118"/>
        <v>0.19748192438428624</v>
      </c>
      <c r="AK89" s="169">
        <f t="shared" si="119"/>
        <v>0.18809519582690482</v>
      </c>
      <c r="AL89" s="188">
        <f t="shared" si="120"/>
        <v>0.18153009435995848</v>
      </c>
      <c r="AM89" s="169">
        <f t="shared" si="121"/>
        <v>0.21731159266763456</v>
      </c>
      <c r="AN89" s="169">
        <f t="shared" si="122"/>
        <v>0.21519139475846649</v>
      </c>
      <c r="AO89" s="188">
        <f t="shared" si="123"/>
        <v>0.20524908881353343</v>
      </c>
      <c r="AP89" s="169">
        <f t="shared" si="124"/>
        <v>0.24477317126502229</v>
      </c>
      <c r="AQ89" s="169">
        <f t="shared" si="125"/>
        <v>0.23917766974869004</v>
      </c>
      <c r="AR89" s="188">
        <f t="shared" si="126"/>
        <v>0.23219107232207703</v>
      </c>
      <c r="AT89" s="24">
        <f t="shared" si="92"/>
        <v>0.20611105794683526</v>
      </c>
      <c r="AU89" s="24">
        <f t="shared" si="93"/>
        <v>0.19935142433196962</v>
      </c>
      <c r="AV89" s="24">
        <f t="shared" si="127"/>
        <v>6.7596336148656455E-3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0.21009285609224437</v>
      </c>
      <c r="BA89" s="24">
        <f t="shared" si="97"/>
        <v>0.20120210185733911</v>
      </c>
      <c r="BB89" s="24">
        <f t="shared" si="129"/>
        <v>8.8907542349052626E-3</v>
      </c>
      <c r="BC89" s="24">
        <f t="shared" si="98"/>
        <v>0.220301102857696</v>
      </c>
      <c r="BD89" s="24">
        <f t="shared" si="99"/>
        <v>0.20492334432062953</v>
      </c>
      <c r="BE89" s="24">
        <f t="shared" si="130"/>
        <v>1.5377758537066466E-2</v>
      </c>
      <c r="BF89" s="24">
        <f t="shared" si="100"/>
        <v>0.19748192438428624</v>
      </c>
      <c r="BG89" s="24">
        <f t="shared" si="101"/>
        <v>0.18153009435995848</v>
      </c>
      <c r="BH89" s="24">
        <f t="shared" si="131"/>
        <v>1.5951830024327762E-2</v>
      </c>
      <c r="BI89" s="24">
        <f t="shared" si="102"/>
        <v>0.21731159266763456</v>
      </c>
      <c r="BJ89" s="24">
        <f t="shared" si="103"/>
        <v>0.20524908881353343</v>
      </c>
      <c r="BK89" s="24">
        <f t="shared" si="132"/>
        <v>1.2062503854101125E-2</v>
      </c>
      <c r="BL89" s="24">
        <f t="shared" si="104"/>
        <v>0.24477317126502229</v>
      </c>
      <c r="BM89" s="24">
        <f t="shared" si="105"/>
        <v>0.23219107232207703</v>
      </c>
      <c r="BN89" s="24">
        <f t="shared" si="133"/>
        <v>1.2582098942945263E-2</v>
      </c>
    </row>
    <row r="90" spans="1:66" x14ac:dyDescent="0.3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6">
        <f>+[1]IPCse!$DK92</f>
        <v>5043.6989615708262</v>
      </c>
      <c r="E90" s="73">
        <f>+GBA!$P91</f>
        <v>5042.3311999999996</v>
      </c>
      <c r="F90" s="73">
        <f>+GBA!$S91</f>
        <v>5092.9812828016438</v>
      </c>
      <c r="G90" s="186">
        <f>+[1]IPCse!$DE92</f>
        <v>5075.8471298303848</v>
      </c>
      <c r="H90" s="73">
        <f>+PAM!$P91</f>
        <v>5179.1719000000003</v>
      </c>
      <c r="I90" s="73">
        <f>+PAM!$S91</f>
        <v>5055.2039042905271</v>
      </c>
      <c r="J90" s="186">
        <f>+[1]IPCse!$DF92</f>
        <v>5023.7420175979796</v>
      </c>
      <c r="K90" s="73">
        <f>+NOA!$P91</f>
        <v>5239.4148999999998</v>
      </c>
      <c r="L90" s="73">
        <f>+NOA!$S91</f>
        <v>5052.2971228575307</v>
      </c>
      <c r="M90" s="186">
        <f>+[1]IPCse!$DG92</f>
        <v>5009.7543068503928</v>
      </c>
      <c r="N90" s="73">
        <f>+NEA!$P91</f>
        <v>5303.1268</v>
      </c>
      <c r="O90" s="73">
        <f>+NEA!$S91</f>
        <v>5133.8531484344958</v>
      </c>
      <c r="P90" s="186">
        <f>+[1]IPCse!$DH92</f>
        <v>5076.7159540343946</v>
      </c>
      <c r="Q90" s="73">
        <f>+CUY!$P91</f>
        <v>5354.9974000000002</v>
      </c>
      <c r="R90" s="73">
        <f>+CUY!$S91</f>
        <v>5109.8345204188463</v>
      </c>
      <c r="S90" s="186">
        <f>+[1]IPCse!$DI92</f>
        <v>5063.2719856198464</v>
      </c>
      <c r="T90" s="73">
        <f>+PAT!$P91</f>
        <v>5022.7575999999999</v>
      </c>
      <c r="U90" s="73">
        <f>+PAT!$S91</f>
        <v>4912.7856501282258</v>
      </c>
      <c r="V90" s="186">
        <f>+[1]IPCse!$DJ92</f>
        <v>4875.1023668594726</v>
      </c>
      <c r="X90" s="169">
        <f t="shared" si="106"/>
        <v>0.12290140839705677</v>
      </c>
      <c r="Y90" s="169">
        <f t="shared" si="107"/>
        <v>0.11140499498428214</v>
      </c>
      <c r="Z90" s="188">
        <f t="shared" si="108"/>
        <v>0.1063046970404502</v>
      </c>
      <c r="AA90" s="169">
        <f t="shared" si="109"/>
        <v>0.12883836080780187</v>
      </c>
      <c r="AB90" s="169">
        <f t="shared" si="110"/>
        <v>0.11341308967195651</v>
      </c>
      <c r="AC90" s="188">
        <f t="shared" si="111"/>
        <v>0.1083260263821213</v>
      </c>
      <c r="AD90" s="169">
        <f t="shared" si="112"/>
        <v>0.12136137456370877</v>
      </c>
      <c r="AE90" s="169">
        <f t="shared" si="113"/>
        <v>0.10957901228266875</v>
      </c>
      <c r="AF90" s="188">
        <f t="shared" si="114"/>
        <v>0.106974123706012</v>
      </c>
      <c r="AG90" s="169">
        <f t="shared" si="115"/>
        <v>0.10773718841861668</v>
      </c>
      <c r="AH90" s="169">
        <f t="shared" si="116"/>
        <v>0.10026682129300468</v>
      </c>
      <c r="AI90" s="188">
        <f t="shared" si="117"/>
        <v>9.4372521513458762E-2</v>
      </c>
      <c r="AJ90" s="169">
        <f t="shared" si="118"/>
        <v>0.10256593162711991</v>
      </c>
      <c r="AK90" s="169">
        <f t="shared" si="119"/>
        <v>9.8038452941427545E-2</v>
      </c>
      <c r="AL90" s="188">
        <f t="shared" si="120"/>
        <v>9.6773738384779096E-2</v>
      </c>
      <c r="AM90" s="169">
        <f t="shared" si="121"/>
        <v>0.12943290503023297</v>
      </c>
      <c r="AN90" s="169">
        <f t="shared" si="122"/>
        <v>0.12118684286048786</v>
      </c>
      <c r="AO90" s="188">
        <f t="shared" si="123"/>
        <v>0.1131010657869409</v>
      </c>
      <c r="AP90" s="169">
        <f t="shared" si="124"/>
        <v>0.11472711248596545</v>
      </c>
      <c r="AQ90" s="169">
        <f t="shared" si="125"/>
        <v>0.10616378903753554</v>
      </c>
      <c r="AR90" s="188">
        <f t="shared" si="126"/>
        <v>0.10122538170667217</v>
      </c>
      <c r="AT90" s="24">
        <f t="shared" si="92"/>
        <v>0.12290140839705677</v>
      </c>
      <c r="AU90" s="24">
        <f t="shared" si="93"/>
        <v>0.1063046970404502</v>
      </c>
      <c r="AV90" s="24">
        <f t="shared" si="127"/>
        <v>1.6596711356606564E-2</v>
      </c>
      <c r="AW90" s="24">
        <f t="shared" si="94"/>
        <v>0.12883836080780187</v>
      </c>
      <c r="AX90" s="24">
        <f t="shared" si="95"/>
        <v>0.1083260263821213</v>
      </c>
      <c r="AY90" s="24">
        <f t="shared" si="128"/>
        <v>2.0512334425680567E-2</v>
      </c>
      <c r="AZ90" s="24">
        <f t="shared" si="96"/>
        <v>0.12136137456370877</v>
      </c>
      <c r="BA90" s="24">
        <f t="shared" si="97"/>
        <v>0.106974123706012</v>
      </c>
      <c r="BB90" s="24">
        <f t="shared" si="129"/>
        <v>1.4387250857696765E-2</v>
      </c>
      <c r="BC90" s="24">
        <f t="shared" si="98"/>
        <v>0.10773718841861668</v>
      </c>
      <c r="BD90" s="24">
        <f t="shared" si="99"/>
        <v>9.4372521513458762E-2</v>
      </c>
      <c r="BE90" s="24">
        <f t="shared" si="130"/>
        <v>1.3364666905157918E-2</v>
      </c>
      <c r="BF90" s="24">
        <f t="shared" si="100"/>
        <v>0.10256593162711991</v>
      </c>
      <c r="BG90" s="24">
        <f t="shared" si="101"/>
        <v>9.6773738384779096E-2</v>
      </c>
      <c r="BH90" s="24">
        <f t="shared" si="131"/>
        <v>5.7921932423408151E-3</v>
      </c>
      <c r="BI90" s="24">
        <f t="shared" si="102"/>
        <v>0.12943290503023297</v>
      </c>
      <c r="BJ90" s="24">
        <f t="shared" si="103"/>
        <v>0.1131010657869409</v>
      </c>
      <c r="BK90" s="24">
        <f t="shared" si="132"/>
        <v>1.6331839243292068E-2</v>
      </c>
      <c r="BL90" s="24">
        <f t="shared" si="104"/>
        <v>0.11472711248596545</v>
      </c>
      <c r="BM90" s="24">
        <f t="shared" si="105"/>
        <v>0.10122538170667217</v>
      </c>
      <c r="BN90" s="24">
        <f t="shared" si="133"/>
        <v>1.3501730779293286E-2</v>
      </c>
    </row>
    <row r="91" spans="1:66" x14ac:dyDescent="0.3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6">
        <f>+[1]IPCse!$DK93</f>
        <v>5466.3046831981937</v>
      </c>
      <c r="E91" s="73">
        <f>+GBA!$P92</f>
        <v>5530.6354000000001</v>
      </c>
      <c r="F91" s="73">
        <f>+GBA!$S92</f>
        <v>5596.0785071541386</v>
      </c>
      <c r="G91" s="186">
        <f>+[1]IPCse!$DE93</f>
        <v>5506.6912732142409</v>
      </c>
      <c r="H91" s="73">
        <f>+PAM!$P92</f>
        <v>5679.6896999999999</v>
      </c>
      <c r="I91" s="73">
        <f>+PAM!$S92</f>
        <v>5549.1754315565995</v>
      </c>
      <c r="J91" s="186">
        <f>+[1]IPCse!$DF93</f>
        <v>5458.4159747176718</v>
      </c>
      <c r="K91" s="73">
        <f>+NOA!$P92</f>
        <v>5653.9534999999996</v>
      </c>
      <c r="L91" s="73">
        <f>+NOA!$S92</f>
        <v>5432.729284639413</v>
      </c>
      <c r="M91" s="186">
        <f>+[1]IPCse!$DG93</f>
        <v>5358.6163231526243</v>
      </c>
      <c r="N91" s="73">
        <f>+NEA!$P92</f>
        <v>5737.4418999999998</v>
      </c>
      <c r="O91" s="73">
        <f>+NEA!$S92</f>
        <v>5526.1059142268605</v>
      </c>
      <c r="P91" s="186">
        <f>+[1]IPCse!$DH93</f>
        <v>5450.2565697732589</v>
      </c>
      <c r="Q91" s="73">
        <f>+CUY!$P92</f>
        <v>5823.9408999999996</v>
      </c>
      <c r="R91" s="73">
        <f>+CUY!$S92</f>
        <v>5555.6262520418832</v>
      </c>
      <c r="S91" s="186">
        <f>+[1]IPCse!$DI93</f>
        <v>5458.8202755560233</v>
      </c>
      <c r="T91" s="73">
        <f>+PAT!$P92</f>
        <v>5486.3941000000004</v>
      </c>
      <c r="U91" s="73">
        <f>+PAT!$S92</f>
        <v>5382.8475700407307</v>
      </c>
      <c r="V91" s="186">
        <f>+[1]IPCse!$DJ93</f>
        <v>5317.0022996486823</v>
      </c>
      <c r="X91" s="169">
        <f t="shared" si="106"/>
        <v>9.4120479753699193E-2</v>
      </c>
      <c r="Y91" s="169">
        <f t="shared" si="107"/>
        <v>9.5798540734777671E-2</v>
      </c>
      <c r="Z91" s="188">
        <f t="shared" si="108"/>
        <v>8.3788847202678873E-2</v>
      </c>
      <c r="AA91" s="169">
        <f t="shared" si="109"/>
        <v>9.6840961180812757E-2</v>
      </c>
      <c r="AB91" s="169">
        <f t="shared" si="110"/>
        <v>9.8782460884235146E-2</v>
      </c>
      <c r="AC91" s="188">
        <f t="shared" si="111"/>
        <v>8.4881229155191917E-2</v>
      </c>
      <c r="AD91" s="169">
        <f t="shared" si="112"/>
        <v>9.6640507336703596E-2</v>
      </c>
      <c r="AE91" s="169">
        <f t="shared" si="113"/>
        <v>9.7715450576943308E-2</v>
      </c>
      <c r="AF91" s="188">
        <f t="shared" si="114"/>
        <v>8.6523940838730606E-2</v>
      </c>
      <c r="AG91" s="169">
        <f t="shared" si="115"/>
        <v>7.9119254327425059E-2</v>
      </c>
      <c r="AH91" s="169">
        <f t="shared" si="116"/>
        <v>7.5298849717435834E-2</v>
      </c>
      <c r="AI91" s="188">
        <f t="shared" si="117"/>
        <v>6.9636552001201668E-2</v>
      </c>
      <c r="AJ91" s="169">
        <f t="shared" si="118"/>
        <v>8.1897928595635383E-2</v>
      </c>
      <c r="AK91" s="169">
        <f t="shared" si="119"/>
        <v>7.6405139463713967E-2</v>
      </c>
      <c r="AL91" s="188">
        <f t="shared" si="120"/>
        <v>7.3579183692957351E-2</v>
      </c>
      <c r="AM91" s="169">
        <f t="shared" si="121"/>
        <v>8.7571190977608904E-2</v>
      </c>
      <c r="AN91" s="169">
        <f t="shared" si="122"/>
        <v>8.7241911619966972E-2</v>
      </c>
      <c r="AO91" s="188">
        <f t="shared" si="123"/>
        <v>7.8121082781958062E-2</v>
      </c>
      <c r="AP91" s="169">
        <f t="shared" si="124"/>
        <v>9.230716210553358E-2</v>
      </c>
      <c r="AQ91" s="169">
        <f t="shared" si="125"/>
        <v>9.5681341175598789E-2</v>
      </c>
      <c r="AR91" s="188">
        <f t="shared" si="126"/>
        <v>9.0644236681717283E-2</v>
      </c>
      <c r="AT91" s="24">
        <f t="shared" si="92"/>
        <v>9.5798540734777671E-2</v>
      </c>
      <c r="AU91" s="24">
        <f t="shared" si="93"/>
        <v>8.3788847202678873E-2</v>
      </c>
      <c r="AV91" s="24">
        <f t="shared" si="127"/>
        <v>1.2009693532098797E-2</v>
      </c>
      <c r="AW91" s="24">
        <f t="shared" si="94"/>
        <v>9.8782460884235146E-2</v>
      </c>
      <c r="AX91" s="24">
        <f t="shared" si="95"/>
        <v>8.4881229155191917E-2</v>
      </c>
      <c r="AY91" s="24">
        <f t="shared" si="128"/>
        <v>1.3901231729043229E-2</v>
      </c>
      <c r="AZ91" s="24">
        <f t="shared" si="96"/>
        <v>9.7715450576943308E-2</v>
      </c>
      <c r="BA91" s="24">
        <f t="shared" si="97"/>
        <v>8.6523940838730606E-2</v>
      </c>
      <c r="BB91" s="24">
        <f t="shared" si="129"/>
        <v>1.1191509738212702E-2</v>
      </c>
      <c r="BC91" s="24">
        <f t="shared" si="98"/>
        <v>7.9119254327425059E-2</v>
      </c>
      <c r="BD91" s="24">
        <f t="shared" si="99"/>
        <v>6.9636552001201668E-2</v>
      </c>
      <c r="BE91" s="24">
        <f t="shared" si="130"/>
        <v>9.4827023262233912E-3</v>
      </c>
      <c r="BF91" s="24">
        <f t="shared" si="100"/>
        <v>8.1897928595635383E-2</v>
      </c>
      <c r="BG91" s="24">
        <f t="shared" si="101"/>
        <v>7.3579183692957351E-2</v>
      </c>
      <c r="BH91" s="24">
        <f t="shared" si="131"/>
        <v>8.3187449026780325E-3</v>
      </c>
      <c r="BI91" s="24">
        <f t="shared" si="102"/>
        <v>8.7571190977608904E-2</v>
      </c>
      <c r="BJ91" s="24">
        <f t="shared" si="103"/>
        <v>7.8121082781958062E-2</v>
      </c>
      <c r="BK91" s="24">
        <f t="shared" si="132"/>
        <v>9.4501081956508415E-3</v>
      </c>
      <c r="BL91" s="24">
        <f t="shared" si="104"/>
        <v>9.5681341175598789E-2</v>
      </c>
      <c r="BM91" s="24">
        <f t="shared" si="105"/>
        <v>9.0644236681717283E-2</v>
      </c>
      <c r="BN91" s="24">
        <f t="shared" si="133"/>
        <v>5.0371044938815057E-3</v>
      </c>
    </row>
    <row r="92" spans="1:66" x14ac:dyDescent="0.3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6">
        <f>+[1]IPCse!$DK94</f>
        <v>5828.7382769243895</v>
      </c>
      <c r="E92" s="73">
        <f>+GBA!$P93</f>
        <v>5884.3477999999996</v>
      </c>
      <c r="F92" s="73">
        <f>+GBA!$S93</f>
        <v>5975.71435930196</v>
      </c>
      <c r="G92" s="186">
        <f>+[1]IPCse!$DE94</f>
        <v>5866.5485046570057</v>
      </c>
      <c r="H92" s="73">
        <f>+PAM!$P93</f>
        <v>6044.5825000000004</v>
      </c>
      <c r="I92" s="73">
        <f>+PAM!$S93</f>
        <v>5927.0713089324945</v>
      </c>
      <c r="J92" s="186">
        <f>+[1]IPCse!$DF94</f>
        <v>5826.1632594595767</v>
      </c>
      <c r="K92" s="73">
        <f>+NOA!$P93</f>
        <v>6030.9297999999999</v>
      </c>
      <c r="L92" s="73">
        <f>+NOA!$S93</f>
        <v>5854.8349668477513</v>
      </c>
      <c r="M92" s="186">
        <f>+[1]IPCse!$DG94</f>
        <v>5753.1507538632841</v>
      </c>
      <c r="N92" s="73">
        <f>+NEA!$P93</f>
        <v>6015.1639999999998</v>
      </c>
      <c r="O92" s="73">
        <f>+NEA!$S93</f>
        <v>5835.8604633342502</v>
      </c>
      <c r="P92" s="186">
        <f>+[1]IPCse!$DH94</f>
        <v>5748.5686468231625</v>
      </c>
      <c r="Q92" s="73">
        <f>+CUY!$P93</f>
        <v>6165.4781999999996</v>
      </c>
      <c r="R92" s="73">
        <f>+CUY!$S93</f>
        <v>5925.7932857890792</v>
      </c>
      <c r="S92" s="186">
        <f>+[1]IPCse!$DI94</f>
        <v>5822.9489845123699</v>
      </c>
      <c r="T92" s="73">
        <f>+PAT!$P93</f>
        <v>5807.0343000000003</v>
      </c>
      <c r="U92" s="73">
        <f>+PAT!$S93</f>
        <v>5731.9669754714141</v>
      </c>
      <c r="V92" s="186">
        <f>+[1]IPCse!$DJ94</f>
        <v>5677.8964168406283</v>
      </c>
      <c r="X92" s="169">
        <f t="shared" si="106"/>
        <v>6.2984383986520287E-2</v>
      </c>
      <c r="Y92" s="169">
        <f t="shared" si="107"/>
        <v>6.7740822828161518E-2</v>
      </c>
      <c r="Z92" s="188">
        <f t="shared" si="108"/>
        <v>6.6303218486925886E-2</v>
      </c>
      <c r="AA92" s="169">
        <f t="shared" si="109"/>
        <v>6.3955110835908657E-2</v>
      </c>
      <c r="AB92" s="169">
        <f t="shared" si="110"/>
        <v>6.7839622275221334E-2</v>
      </c>
      <c r="AC92" s="188">
        <f t="shared" si="111"/>
        <v>6.5349084157521053E-2</v>
      </c>
      <c r="AD92" s="169">
        <f t="shared" si="112"/>
        <v>6.4245199874211512E-2</v>
      </c>
      <c r="AE92" s="169">
        <f t="shared" si="113"/>
        <v>6.80994648730886E-2</v>
      </c>
      <c r="AF92" s="188">
        <f t="shared" si="114"/>
        <v>6.7372528302210632E-2</v>
      </c>
      <c r="AG92" s="169">
        <f t="shared" si="115"/>
        <v>6.6674814357776446E-2</v>
      </c>
      <c r="AH92" s="169">
        <f t="shared" si="116"/>
        <v>7.7696800280810274E-2</v>
      </c>
      <c r="AI92" s="188">
        <f t="shared" si="117"/>
        <v>7.3626176407894706E-2</v>
      </c>
      <c r="AJ92" s="169">
        <f t="shared" si="118"/>
        <v>4.8405213480244624E-2</v>
      </c>
      <c r="AK92" s="169">
        <f t="shared" si="119"/>
        <v>5.6052951918625471E-2</v>
      </c>
      <c r="AL92" s="188">
        <f t="shared" si="120"/>
        <v>5.4733584232405041E-2</v>
      </c>
      <c r="AM92" s="169">
        <f t="shared" si="121"/>
        <v>5.8643675453506017E-2</v>
      </c>
      <c r="AN92" s="169">
        <f t="shared" si="122"/>
        <v>6.6629218193204887E-2</v>
      </c>
      <c r="AO92" s="188">
        <f t="shared" si="123"/>
        <v>6.6704652392912456E-2</v>
      </c>
      <c r="AP92" s="169">
        <f t="shared" si="124"/>
        <v>5.8442793965530093E-2</v>
      </c>
      <c r="AQ92" s="169">
        <f t="shared" si="125"/>
        <v>6.4857754355478026E-2</v>
      </c>
      <c r="AR92" s="188">
        <f t="shared" si="126"/>
        <v>6.7875486383707662E-2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5.6052951918625471E-2</v>
      </c>
      <c r="BG92" s="24">
        <f t="shared" si="101"/>
        <v>4.8405213480244624E-2</v>
      </c>
      <c r="BH92" s="24">
        <f t="shared" si="131"/>
        <v>7.6477384383808467E-3</v>
      </c>
      <c r="BI92" s="24">
        <f t="shared" si="102"/>
        <v>6.6704652392912456E-2</v>
      </c>
      <c r="BJ92" s="24">
        <f t="shared" si="103"/>
        <v>5.8643675453506017E-2</v>
      </c>
      <c r="BK92" s="24">
        <f t="shared" si="132"/>
        <v>8.060976939406439E-3</v>
      </c>
      <c r="BL92" s="24">
        <f t="shared" si="104"/>
        <v>6.7875486383707662E-2</v>
      </c>
      <c r="BM92" s="24">
        <f t="shared" si="105"/>
        <v>5.8442793965530093E-2</v>
      </c>
      <c r="BN92" s="24">
        <f t="shared" si="133"/>
        <v>9.4326924181775684E-3</v>
      </c>
    </row>
    <row r="93" spans="1:66" x14ac:dyDescent="0.3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6">
        <f>+[1]IPCse!$DK95</f>
        <v>6141.2618051582849</v>
      </c>
      <c r="E93" s="73">
        <f>+GBA!$P94</f>
        <v>6114.3774000000003</v>
      </c>
      <c r="F93" s="73">
        <f>+GBA!$S94</f>
        <v>6270.022630274796</v>
      </c>
      <c r="G93" s="186">
        <f>+[1]IPCse!$DE95</f>
        <v>6197.8765646930478</v>
      </c>
      <c r="H93" s="73">
        <f>+PAM!$P94</f>
        <v>6271.7434000000003</v>
      </c>
      <c r="I93" s="73">
        <f>+PAM!$S94</f>
        <v>6199.2366209108222</v>
      </c>
      <c r="J93" s="186">
        <f>+[1]IPCse!$DF95</f>
        <v>6130.6150997692812</v>
      </c>
      <c r="K93" s="73">
        <f>+NOA!$P94</f>
        <v>6238.8406999999997</v>
      </c>
      <c r="L93" s="73">
        <f>+NOA!$S94</f>
        <v>6115.7771753768848</v>
      </c>
      <c r="M93" s="186">
        <f>+[1]IPCse!$DG95</f>
        <v>6051.5252578303307</v>
      </c>
      <c r="N93" s="73">
        <f>+NEA!$P94</f>
        <v>6188.5459000000001</v>
      </c>
      <c r="O93" s="73">
        <f>+NEA!$S94</f>
        <v>6034.3811607388079</v>
      </c>
      <c r="P93" s="186">
        <f>+[1]IPCse!$DH95</f>
        <v>6003.7806332834289</v>
      </c>
      <c r="Q93" s="73">
        <f>+CUY!$P94</f>
        <v>6357.8564999999999</v>
      </c>
      <c r="R93" s="73">
        <f>+CUY!$S94</f>
        <v>6161.477441869858</v>
      </c>
      <c r="S93" s="186">
        <f>+[1]IPCse!$DI95</f>
        <v>6109.4402773737347</v>
      </c>
      <c r="T93" s="73">
        <f>+PAT!$P94</f>
        <v>6032.3671000000004</v>
      </c>
      <c r="U93" s="73">
        <f>+PAT!$S94</f>
        <v>5997.2238935284367</v>
      </c>
      <c r="V93" s="186">
        <f>+[1]IPCse!$DJ95</f>
        <v>5974.3674054926596</v>
      </c>
      <c r="X93" s="169">
        <f t="shared" si="106"/>
        <v>3.7342274649731388E-2</v>
      </c>
      <c r="Y93" s="169">
        <f t="shared" si="107"/>
        <v>4.6302738757263429E-2</v>
      </c>
      <c r="Z93" s="188">
        <f t="shared" si="108"/>
        <v>5.3617697928067365E-2</v>
      </c>
      <c r="AA93" s="169">
        <f t="shared" si="109"/>
        <v>3.9091774962724202E-2</v>
      </c>
      <c r="AB93" s="169">
        <f t="shared" si="110"/>
        <v>4.9250726068374995E-2</v>
      </c>
      <c r="AC93" s="188">
        <f t="shared" si="111"/>
        <v>5.6477511397549307E-2</v>
      </c>
      <c r="AD93" s="169">
        <f t="shared" si="112"/>
        <v>3.7580908193411089E-2</v>
      </c>
      <c r="AE93" s="169">
        <f t="shared" si="113"/>
        <v>4.5919021012646999E-2</v>
      </c>
      <c r="AF93" s="188">
        <f t="shared" si="114"/>
        <v>5.2255974773000924E-2</v>
      </c>
      <c r="AG93" s="169">
        <f t="shared" si="115"/>
        <v>3.4474103810659518E-2</v>
      </c>
      <c r="AH93" s="169">
        <f t="shared" si="116"/>
        <v>4.4568670168618763E-2</v>
      </c>
      <c r="AI93" s="188">
        <f t="shared" si="117"/>
        <v>5.1862799487165434E-2</v>
      </c>
      <c r="AJ93" s="169">
        <f t="shared" si="118"/>
        <v>2.8824135135800066E-2</v>
      </c>
      <c r="AK93" s="169">
        <f t="shared" si="119"/>
        <v>3.4017382466875468E-2</v>
      </c>
      <c r="AL93" s="188">
        <f t="shared" si="120"/>
        <v>4.4395744774015089E-2</v>
      </c>
      <c r="AM93" s="169">
        <f t="shared" si="121"/>
        <v>3.1202494560762517E-2</v>
      </c>
      <c r="AN93" s="169">
        <f t="shared" si="122"/>
        <v>3.9772591569466886E-2</v>
      </c>
      <c r="AO93" s="188">
        <f t="shared" si="123"/>
        <v>4.9200378300301439E-2</v>
      </c>
      <c r="AP93" s="169">
        <f t="shared" si="124"/>
        <v>3.8803421567528806E-2</v>
      </c>
      <c r="AQ93" s="169">
        <f t="shared" si="125"/>
        <v>4.6276770119598742E-2</v>
      </c>
      <c r="AR93" s="188">
        <f t="shared" si="126"/>
        <v>5.2214934350105269E-2</v>
      </c>
      <c r="AT93" s="24">
        <f t="shared" si="92"/>
        <v>5.3617697928067365E-2</v>
      </c>
      <c r="AU93" s="24">
        <f t="shared" si="93"/>
        <v>3.7342274649731388E-2</v>
      </c>
      <c r="AV93" s="24">
        <f t="shared" si="127"/>
        <v>1.6275423278335976E-2</v>
      </c>
      <c r="AW93" s="24">
        <f t="shared" si="94"/>
        <v>5.6477511397549307E-2</v>
      </c>
      <c r="AX93" s="24">
        <f t="shared" si="95"/>
        <v>3.9091774962724202E-2</v>
      </c>
      <c r="AY93" s="24">
        <f t="shared" si="128"/>
        <v>1.7385736434825105E-2</v>
      </c>
      <c r="AZ93" s="24">
        <f t="shared" si="96"/>
        <v>5.2255974773000924E-2</v>
      </c>
      <c r="BA93" s="24">
        <f t="shared" si="97"/>
        <v>3.7580908193411089E-2</v>
      </c>
      <c r="BB93" s="24">
        <f t="shared" si="129"/>
        <v>1.4675066579589835E-2</v>
      </c>
      <c r="BC93" s="24">
        <f t="shared" si="98"/>
        <v>5.1862799487165434E-2</v>
      </c>
      <c r="BD93" s="24">
        <f t="shared" si="99"/>
        <v>3.4474103810659518E-2</v>
      </c>
      <c r="BE93" s="24">
        <f t="shared" si="130"/>
        <v>1.7388695676505916E-2</v>
      </c>
      <c r="BF93" s="24">
        <f t="shared" si="100"/>
        <v>4.4395744774015089E-2</v>
      </c>
      <c r="BG93" s="24">
        <f t="shared" si="101"/>
        <v>2.8824135135800066E-2</v>
      </c>
      <c r="BH93" s="24">
        <f t="shared" si="131"/>
        <v>1.5571609638215023E-2</v>
      </c>
      <c r="BI93" s="24">
        <f t="shared" si="102"/>
        <v>4.9200378300301439E-2</v>
      </c>
      <c r="BJ93" s="24">
        <f t="shared" si="103"/>
        <v>3.1202494560762517E-2</v>
      </c>
      <c r="BK93" s="24">
        <f t="shared" si="132"/>
        <v>1.7997883739538922E-2</v>
      </c>
      <c r="BL93" s="24">
        <f t="shared" si="104"/>
        <v>5.2214934350105269E-2</v>
      </c>
      <c r="BM93" s="24">
        <f t="shared" si="105"/>
        <v>3.8803421567528806E-2</v>
      </c>
      <c r="BN93" s="24">
        <f t="shared" si="133"/>
        <v>1.3411512782576462E-2</v>
      </c>
    </row>
    <row r="94" spans="1:66" s="83" customFormat="1" x14ac:dyDescent="0.3">
      <c r="A94" s="81">
        <f>+NAC!A95</f>
        <v>45444</v>
      </c>
      <c r="B94" s="189">
        <f>+NAC!P95</f>
        <v>6414.6575000000003</v>
      </c>
      <c r="C94" s="189">
        <f>+NAC!S95</f>
        <v>6435.5236340424299</v>
      </c>
      <c r="D94" s="190">
        <f>+[1]IPCse!$DK96</f>
        <v>6433.9661121606669</v>
      </c>
      <c r="E94" s="189">
        <f>+GBA!$P95</f>
        <v>6350.2435999999998</v>
      </c>
      <c r="F94" s="189">
        <f>+GBA!$S95</f>
        <v>6483.421569741</v>
      </c>
      <c r="G94" s="190">
        <f>+[1]IPCse!$DE96</f>
        <v>6483.815224299974</v>
      </c>
      <c r="H94" s="189">
        <f>+PAM!$P95</f>
        <v>6503.4826000000003</v>
      </c>
      <c r="I94" s="189">
        <f>+PAM!$S95</f>
        <v>6444.4303137208972</v>
      </c>
      <c r="J94" s="190">
        <f>+[1]IPCse!$DF96</f>
        <v>6445.101041345496</v>
      </c>
      <c r="K94" s="189">
        <f>+NOA!$P95</f>
        <v>6428.7070999999996</v>
      </c>
      <c r="L94" s="189">
        <f>+NOA!$S95</f>
        <v>6319.1214609262524</v>
      </c>
      <c r="M94" s="190">
        <f>+[1]IPCse!$DG96</f>
        <v>6316.7070671400115</v>
      </c>
      <c r="N94" s="189">
        <f>+NEA!$P95</f>
        <v>6380.1203999999998</v>
      </c>
      <c r="O94" s="189">
        <f>+NEA!$S95</f>
        <v>6238.7405519774775</v>
      </c>
      <c r="P94" s="190">
        <f>+[1]IPCse!$DH96</f>
        <v>6278.1356490550779</v>
      </c>
      <c r="Q94" s="189">
        <f>+CUY!$P95</f>
        <v>6557.5713999999998</v>
      </c>
      <c r="R94" s="189">
        <f>+CUY!$S95</f>
        <v>6380.4598539117414</v>
      </c>
      <c r="S94" s="190">
        <f>+[1]IPCse!$DI96</f>
        <v>6385.0485007549205</v>
      </c>
      <c r="T94" s="189">
        <f>+PAT!$P95</f>
        <v>6236.8553000000002</v>
      </c>
      <c r="U94" s="189">
        <f>+PAT!$S95</f>
        <v>6230.7945464474287</v>
      </c>
      <c r="V94" s="190">
        <f>+[1]IPCse!$DJ96</f>
        <v>6249.1669387116181</v>
      </c>
      <c r="X94" s="170">
        <f t="shared" si="106"/>
        <v>3.6515891953954771E-2</v>
      </c>
      <c r="Y94" s="170">
        <f t="shared" si="107"/>
        <v>3.5389321576794863E-2</v>
      </c>
      <c r="Z94" s="191">
        <f t="shared" si="108"/>
        <v>4.7661916441427143E-2</v>
      </c>
      <c r="AA94" s="170">
        <f t="shared" si="109"/>
        <v>3.8575669208773311E-2</v>
      </c>
      <c r="AB94" s="170">
        <f t="shared" si="110"/>
        <v>3.4034795733560497E-2</v>
      </c>
      <c r="AC94" s="191">
        <f t="shared" si="111"/>
        <v>4.6134939381627937E-2</v>
      </c>
      <c r="AD94" s="170">
        <f t="shared" si="112"/>
        <v>3.6949725972526215E-2</v>
      </c>
      <c r="AE94" s="170">
        <f t="shared" si="113"/>
        <v>3.9552239703676495E-2</v>
      </c>
      <c r="AF94" s="191">
        <f t="shared" si="114"/>
        <v>5.1297616382416589E-2</v>
      </c>
      <c r="AG94" s="170">
        <f t="shared" si="115"/>
        <v>3.0432961687898219E-2</v>
      </c>
      <c r="AH94" s="170">
        <f t="shared" si="116"/>
        <v>3.3249132484431287E-2</v>
      </c>
      <c r="AI94" s="191">
        <f t="shared" si="117"/>
        <v>4.3820656447983941E-2</v>
      </c>
      <c r="AJ94" s="170">
        <f t="shared" si="118"/>
        <v>3.0956302675237524E-2</v>
      </c>
      <c r="AK94" s="170">
        <f t="shared" si="119"/>
        <v>3.3865840720881613E-2</v>
      </c>
      <c r="AL94" s="191">
        <f t="shared" si="120"/>
        <v>4.5697042002283528E-2</v>
      </c>
      <c r="AM94" s="170">
        <f t="shared" si="121"/>
        <v>3.1412300670831339E-2</v>
      </c>
      <c r="AN94" s="170">
        <f t="shared" si="122"/>
        <v>3.5540568655466398E-2</v>
      </c>
      <c r="AO94" s="191">
        <f t="shared" si="123"/>
        <v>4.5111861458388969E-2</v>
      </c>
      <c r="AP94" s="170">
        <f t="shared" si="124"/>
        <v>3.3898500639989226E-2</v>
      </c>
      <c r="AQ94" s="170">
        <f t="shared" si="125"/>
        <v>3.8946462074066712E-2</v>
      </c>
      <c r="AR94" s="191">
        <f t="shared" si="126"/>
        <v>4.5996423481809323E-2</v>
      </c>
      <c r="AT94" s="82">
        <f t="shared" si="92"/>
        <v>4.7661916441427143E-2</v>
      </c>
      <c r="AU94" s="82">
        <f t="shared" si="93"/>
        <v>3.5389321576794863E-2</v>
      </c>
      <c r="AV94" s="82">
        <f t="shared" si="127"/>
        <v>1.227259486463228E-2</v>
      </c>
      <c r="AW94" s="82">
        <f t="shared" si="94"/>
        <v>4.6134939381627937E-2</v>
      </c>
      <c r="AX94" s="82">
        <f t="shared" si="95"/>
        <v>3.4034795733560497E-2</v>
      </c>
      <c r="AY94" s="82">
        <f t="shared" si="128"/>
        <v>1.2100143648067441E-2</v>
      </c>
      <c r="AZ94" s="82">
        <f t="shared" si="96"/>
        <v>5.1297616382416589E-2</v>
      </c>
      <c r="BA94" s="82">
        <f t="shared" si="97"/>
        <v>3.6949725972526215E-2</v>
      </c>
      <c r="BB94" s="82">
        <f t="shared" si="129"/>
        <v>1.4347890409890374E-2</v>
      </c>
      <c r="BC94" s="82">
        <f t="shared" si="98"/>
        <v>4.3820656447983941E-2</v>
      </c>
      <c r="BD94" s="82">
        <f t="shared" si="99"/>
        <v>3.0432961687898219E-2</v>
      </c>
      <c r="BE94" s="82">
        <f t="shared" si="130"/>
        <v>1.3387694760085722E-2</v>
      </c>
      <c r="BF94" s="82">
        <f t="shared" si="100"/>
        <v>4.5697042002283528E-2</v>
      </c>
      <c r="BG94" s="82">
        <f t="shared" si="101"/>
        <v>3.0956302675237524E-2</v>
      </c>
      <c r="BH94" s="82">
        <f t="shared" si="131"/>
        <v>1.4740739327046004E-2</v>
      </c>
      <c r="BI94" s="82">
        <f t="shared" si="102"/>
        <v>4.5111861458388969E-2</v>
      </c>
      <c r="BJ94" s="82">
        <f t="shared" si="103"/>
        <v>3.1412300670831339E-2</v>
      </c>
      <c r="BK94" s="82">
        <f t="shared" si="132"/>
        <v>1.369956078755763E-2</v>
      </c>
      <c r="BL94" s="82">
        <f t="shared" si="104"/>
        <v>4.5996423481809323E-2</v>
      </c>
      <c r="BM94" s="82">
        <f t="shared" si="105"/>
        <v>3.3898500639989226E-2</v>
      </c>
      <c r="BN94" s="82">
        <f t="shared" si="133"/>
        <v>1.2097922841820097E-2</v>
      </c>
    </row>
    <row r="95" spans="1:66" s="83" customFormat="1" x14ac:dyDescent="0.3">
      <c r="A95" s="81">
        <f>+NAC!A96</f>
        <v>45474</v>
      </c>
      <c r="B95" s="189">
        <f>+NAC!P96</f>
        <v>6657.49</v>
      </c>
      <c r="C95" s="189">
        <f>+NAC!S96</f>
        <v>6682.5399109253831</v>
      </c>
      <c r="D95" s="190">
        <f>+[1]IPCse!$DK97</f>
        <v>6756.228527512747</v>
      </c>
      <c r="E95" s="189">
        <f>+GBA!$P96</f>
        <v>6597.5519000000004</v>
      </c>
      <c r="F95" s="189">
        <f>+GBA!$S96</f>
        <v>6750.5347744788396</v>
      </c>
      <c r="G95" s="190">
        <f>+[1]IPCse!$DE97</f>
        <v>6826.1441953203412</v>
      </c>
      <c r="H95" s="189">
        <f>+PAM!$P96</f>
        <v>6744.5447000000004</v>
      </c>
      <c r="I95" s="189">
        <f>+PAM!$S96</f>
        <v>6679.8970202079372</v>
      </c>
      <c r="J95" s="190">
        <f>+[1]IPCse!$DF97</f>
        <v>6760.0304202009429</v>
      </c>
      <c r="K95" s="189">
        <f>+NOA!$P96</f>
        <v>6654.2232000000004</v>
      </c>
      <c r="L95" s="189">
        <f>+NOA!$S96</f>
        <v>6521.4080978812981</v>
      </c>
      <c r="M95" s="190">
        <f>+[1]IPCse!$DG97</f>
        <v>6607.9445969274784</v>
      </c>
      <c r="N95" s="189">
        <f>+NEA!$P96</f>
        <v>6589.3829999999998</v>
      </c>
      <c r="O95" s="189">
        <f>+NEA!$S96</f>
        <v>6432.813339659434</v>
      </c>
      <c r="P95" s="190">
        <f>+[1]IPCse!$DH97</f>
        <v>6531.7121639212037</v>
      </c>
      <c r="Q95" s="189">
        <f>+CUY!$P96</f>
        <v>6836.7214999999997</v>
      </c>
      <c r="R95" s="189">
        <f>+CUY!$S96</f>
        <v>6644.5309171877334</v>
      </c>
      <c r="S95" s="190">
        <f>+[1]IPCse!$DI97</f>
        <v>6713.1080510305937</v>
      </c>
      <c r="T95" s="189">
        <f>+PAT!$P96</f>
        <v>6467.4624000000003</v>
      </c>
      <c r="U95" s="189">
        <f>+PAT!$S96</f>
        <v>6484.0791951878118</v>
      </c>
      <c r="V95" s="190">
        <f>+[1]IPCse!$DJ97</f>
        <v>6538.0680720264172</v>
      </c>
      <c r="X95" s="170">
        <f t="shared" si="106"/>
        <v>3.7855879288956507E-2</v>
      </c>
      <c r="Y95" s="170">
        <f t="shared" si="107"/>
        <v>3.8383244461459798E-2</v>
      </c>
      <c r="Z95" s="191">
        <f t="shared" si="108"/>
        <v>5.0087676828602046E-2</v>
      </c>
      <c r="AA95" s="170">
        <f t="shared" si="109"/>
        <v>3.8944694972016691E-2</v>
      </c>
      <c r="AB95" s="170">
        <f t="shared" si="110"/>
        <v>4.1199419452298658E-2</v>
      </c>
      <c r="AC95" s="191">
        <f t="shared" si="111"/>
        <v>5.2797459393566726E-2</v>
      </c>
      <c r="AD95" s="170">
        <f t="shared" si="112"/>
        <v>3.7066617199836838E-2</v>
      </c>
      <c r="AE95" s="170">
        <f t="shared" si="113"/>
        <v>3.6538017330361328E-2</v>
      </c>
      <c r="AF95" s="191">
        <f t="shared" si="114"/>
        <v>4.8863373411086375E-2</v>
      </c>
      <c r="AG95" s="170">
        <f t="shared" si="115"/>
        <v>3.507954188797946E-2</v>
      </c>
      <c r="AH95" s="170">
        <f t="shared" si="116"/>
        <v>3.2011829208516973E-2</v>
      </c>
      <c r="AI95" s="191">
        <f t="shared" si="117"/>
        <v>4.6105910356759594E-2</v>
      </c>
      <c r="AJ95" s="170">
        <f t="shared" si="118"/>
        <v>3.2799161595759241E-2</v>
      </c>
      <c r="AK95" s="170">
        <f t="shared" si="119"/>
        <v>3.1107686890496256E-2</v>
      </c>
      <c r="AL95" s="191">
        <f t="shared" si="120"/>
        <v>4.0390416684337183E-2</v>
      </c>
      <c r="AM95" s="170">
        <f t="shared" si="121"/>
        <v>4.2569128564883041E-2</v>
      </c>
      <c r="AN95" s="170">
        <f t="shared" si="122"/>
        <v>4.1387465687773961E-2</v>
      </c>
      <c r="AO95" s="191">
        <f t="shared" si="123"/>
        <v>5.1379335683493288E-2</v>
      </c>
      <c r="AP95" s="170">
        <f t="shared" si="124"/>
        <v>3.6974899834536723E-2</v>
      </c>
      <c r="AQ95" s="170">
        <f t="shared" si="125"/>
        <v>4.0650457474126878E-2</v>
      </c>
      <c r="AR95" s="191">
        <f t="shared" si="126"/>
        <v>4.6230343363872661E-2</v>
      </c>
      <c r="AT95" s="82">
        <f t="shared" si="92"/>
        <v>5.0087676828602046E-2</v>
      </c>
      <c r="AU95" s="82">
        <f t="shared" si="93"/>
        <v>3.7855879288956507E-2</v>
      </c>
      <c r="AV95" s="82">
        <f t="shared" si="127"/>
        <v>1.2231797539645539E-2</v>
      </c>
      <c r="AW95" s="82">
        <f t="shared" si="94"/>
        <v>5.2797459393566726E-2</v>
      </c>
      <c r="AX95" s="82">
        <f t="shared" si="95"/>
        <v>3.8944694972016691E-2</v>
      </c>
      <c r="AY95" s="82">
        <f t="shared" si="128"/>
        <v>1.3852764421550035E-2</v>
      </c>
      <c r="AZ95" s="82">
        <f t="shared" si="96"/>
        <v>4.8863373411086375E-2</v>
      </c>
      <c r="BA95" s="82">
        <f t="shared" si="97"/>
        <v>3.6538017330361328E-2</v>
      </c>
      <c r="BB95" s="82">
        <f t="shared" si="129"/>
        <v>1.2325356080725047E-2</v>
      </c>
      <c r="BC95" s="82">
        <f t="shared" si="98"/>
        <v>4.6105910356759594E-2</v>
      </c>
      <c r="BD95" s="82">
        <f t="shared" si="99"/>
        <v>3.2011829208516973E-2</v>
      </c>
      <c r="BE95" s="82">
        <f t="shared" si="130"/>
        <v>1.4094081148242621E-2</v>
      </c>
      <c r="BF95" s="82">
        <f t="shared" si="100"/>
        <v>4.0390416684337183E-2</v>
      </c>
      <c r="BG95" s="82">
        <f t="shared" si="101"/>
        <v>3.1107686890496256E-2</v>
      </c>
      <c r="BH95" s="82">
        <f t="shared" si="131"/>
        <v>9.282729793840927E-3</v>
      </c>
      <c r="BI95" s="82">
        <f t="shared" si="102"/>
        <v>5.1379335683493288E-2</v>
      </c>
      <c r="BJ95" s="82">
        <f t="shared" si="103"/>
        <v>4.1387465687773961E-2</v>
      </c>
      <c r="BK95" s="82">
        <f t="shared" si="132"/>
        <v>9.9918699957193269E-3</v>
      </c>
      <c r="BL95" s="82">
        <f t="shared" si="104"/>
        <v>4.6230343363872661E-2</v>
      </c>
      <c r="BM95" s="82">
        <f t="shared" si="105"/>
        <v>3.6974899834536723E-2</v>
      </c>
      <c r="BN95" s="82">
        <f t="shared" si="133"/>
        <v>9.2554435293359383E-3</v>
      </c>
    </row>
    <row r="96" spans="1:66" s="83" customFormat="1" x14ac:dyDescent="0.3">
      <c r="A96" s="81">
        <f>+NAC!A97</f>
        <v>45505</v>
      </c>
      <c r="B96" s="189">
        <f>+NAC!P97</f>
        <v>6931.7975999999999</v>
      </c>
      <c r="C96" s="189">
        <f>+NAC!S97</f>
        <v>6920.6694817626749</v>
      </c>
      <c r="D96" s="190">
        <f>+[1]IPCse!$DK98</f>
        <v>7009.3643135026368</v>
      </c>
      <c r="E96" s="189">
        <f>+GBA!$P97</f>
        <v>6880.7826999999997</v>
      </c>
      <c r="F96" s="189">
        <f>+GBA!$S97</f>
        <v>6968.6446217466846</v>
      </c>
      <c r="G96" s="190">
        <f>+[1]IPCse!$DE98</f>
        <v>7062.1907654359356</v>
      </c>
      <c r="H96" s="189">
        <f>+PAM!$P97</f>
        <v>7016.4718999999996</v>
      </c>
      <c r="I96" s="189">
        <f>+PAM!$S97</f>
        <v>6920.5418047737594</v>
      </c>
      <c r="J96" s="190">
        <f>+[1]IPCse!$DF98</f>
        <v>7018.7415457888765</v>
      </c>
      <c r="K96" s="189">
        <f>+NOA!$P97</f>
        <v>6893.5545000000002</v>
      </c>
      <c r="L96" s="189">
        <f>+NOA!$S97</f>
        <v>6792.0547910634241</v>
      </c>
      <c r="M96" s="190">
        <f>+[1]IPCse!$DG98</f>
        <v>6873.5740981761046</v>
      </c>
      <c r="N96" s="189">
        <f>+NEA!$P97</f>
        <v>6850.5465000000004</v>
      </c>
      <c r="O96" s="189">
        <f>+NEA!$S97</f>
        <v>6722.2929845372146</v>
      </c>
      <c r="P96" s="190">
        <f>+[1]IPCse!$DH98</f>
        <v>6816.3897434167829</v>
      </c>
      <c r="Q96" s="189">
        <f>+CUY!$P97</f>
        <v>7104.0812999999998</v>
      </c>
      <c r="R96" s="189">
        <f>+CUY!$S97</f>
        <v>6934.8107692595349</v>
      </c>
      <c r="S96" s="190">
        <f>+[1]IPCse!$DI98</f>
        <v>7007.141355427374</v>
      </c>
      <c r="T96" s="189">
        <f>+PAT!$P97</f>
        <v>6745.4682000000003</v>
      </c>
      <c r="U96" s="189">
        <f>+PAT!$S97</f>
        <v>6764.3630120380139</v>
      </c>
      <c r="V96" s="190">
        <f>+[1]IPCse!$DJ98</f>
        <v>6820.2399668147937</v>
      </c>
      <c r="X96" s="170">
        <f t="shared" si="106"/>
        <v>4.1202855730913646E-2</v>
      </c>
      <c r="Y96" s="170">
        <f t="shared" si="107"/>
        <v>3.5634590142584965E-2</v>
      </c>
      <c r="Z96" s="191">
        <f t="shared" si="108"/>
        <v>3.7467025420923727E-2</v>
      </c>
      <c r="AA96" s="170">
        <f t="shared" si="109"/>
        <v>4.2929681235247097E-2</v>
      </c>
      <c r="AB96" s="170">
        <f t="shared" si="110"/>
        <v>3.2310010177628357E-2</v>
      </c>
      <c r="AC96" s="191">
        <f t="shared" si="111"/>
        <v>3.4579780819370409E-2</v>
      </c>
      <c r="AD96" s="170">
        <f t="shared" si="112"/>
        <v>4.0318095897562856E-2</v>
      </c>
      <c r="AE96" s="170">
        <f t="shared" si="113"/>
        <v>3.6025223717944588E-2</v>
      </c>
      <c r="AF96" s="191">
        <f t="shared" si="114"/>
        <v>3.8270704346955231E-2</v>
      </c>
      <c r="AG96" s="170">
        <f t="shared" si="115"/>
        <v>3.5966827803431745E-2</v>
      </c>
      <c r="AH96" s="170">
        <f t="shared" si="116"/>
        <v>4.1501266156009242E-2</v>
      </c>
      <c r="AI96" s="191">
        <f t="shared" si="117"/>
        <v>4.0198506109166976E-2</v>
      </c>
      <c r="AJ96" s="170">
        <f t="shared" si="118"/>
        <v>3.9633983940529971E-2</v>
      </c>
      <c r="AK96" s="170">
        <f t="shared" si="119"/>
        <v>4.5000473291069598E-2</v>
      </c>
      <c r="AL96" s="191">
        <f t="shared" si="120"/>
        <v>4.358391373521231E-2</v>
      </c>
      <c r="AM96" s="170">
        <f t="shared" si="121"/>
        <v>3.9106434275551605E-2</v>
      </c>
      <c r="AN96" s="170">
        <f t="shared" si="122"/>
        <v>4.3687034598773655E-2</v>
      </c>
      <c r="AO96" s="191">
        <f t="shared" si="123"/>
        <v>4.3799876623710876E-2</v>
      </c>
      <c r="AP96" s="170">
        <f t="shared" si="124"/>
        <v>4.298529822144781E-2</v>
      </c>
      <c r="AQ96" s="170">
        <f t="shared" si="125"/>
        <v>4.3226464145937005E-2</v>
      </c>
      <c r="AR96" s="191">
        <f t="shared" si="126"/>
        <v>4.315829870228316E-2</v>
      </c>
      <c r="AT96" s="82">
        <f t="shared" si="92"/>
        <v>4.1202855730913646E-2</v>
      </c>
      <c r="AU96" s="82">
        <f t="shared" si="93"/>
        <v>3.5634590142584965E-2</v>
      </c>
      <c r="AV96" s="82">
        <f t="shared" si="127"/>
        <v>5.5682655883286802E-3</v>
      </c>
      <c r="AW96" s="82">
        <f t="shared" si="94"/>
        <v>4.2929681235247097E-2</v>
      </c>
      <c r="AX96" s="82">
        <f t="shared" si="95"/>
        <v>3.2310010177628357E-2</v>
      </c>
      <c r="AY96" s="82">
        <f t="shared" si="128"/>
        <v>1.061967105761874E-2</v>
      </c>
      <c r="AZ96" s="82">
        <f t="shared" si="96"/>
        <v>4.0318095897562856E-2</v>
      </c>
      <c r="BA96" s="82">
        <f t="shared" si="97"/>
        <v>3.6025223717944588E-2</v>
      </c>
      <c r="BB96" s="82">
        <f t="shared" si="129"/>
        <v>4.2928721796182678E-3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4.3799876623710876E-2</v>
      </c>
      <c r="BJ96" s="82">
        <f t="shared" si="103"/>
        <v>3.9106434275551605E-2</v>
      </c>
      <c r="BK96" s="82">
        <f t="shared" si="132"/>
        <v>4.6934423481592713E-3</v>
      </c>
      <c r="BL96" s="82">
        <f t="shared" si="104"/>
        <v>4.3226464145937005E-2</v>
      </c>
      <c r="BM96" s="82">
        <f t="shared" si="105"/>
        <v>4.298529822144781E-2</v>
      </c>
      <c r="BN96" s="82">
        <f t="shared" si="133"/>
        <v>2.4116592448919505E-4</v>
      </c>
    </row>
    <row r="97" spans="1:66" s="83" customFormat="1" x14ac:dyDescent="0.3">
      <c r="A97" s="81">
        <f>+NAC!A98</f>
        <v>45536</v>
      </c>
      <c r="B97" s="189">
        <f>+NAC!P98</f>
        <v>7157.9270999999999</v>
      </c>
      <c r="C97" s="189">
        <f>+NAC!S98</f>
        <v>7131.2818417454146</v>
      </c>
      <c r="D97" s="190">
        <f>+[1]IPCse!$DK99</f>
        <v>7180.9273276722361</v>
      </c>
      <c r="E97" s="189">
        <f>+GBA!$P98</f>
        <v>7117.1826000000001</v>
      </c>
      <c r="F97" s="189">
        <f>+GBA!$S98</f>
        <v>7194.5574090176888</v>
      </c>
      <c r="G97" s="190">
        <f>+[1]IPCse!$DE99</f>
        <v>7238.1291610896087</v>
      </c>
      <c r="H97" s="189">
        <f>+PAM!$P98</f>
        <v>7238.5775999999996</v>
      </c>
      <c r="I97" s="189">
        <f>+PAM!$S98</f>
        <v>7121.5897340166948</v>
      </c>
      <c r="J97" s="190">
        <f>+[1]IPCse!$DF99</f>
        <v>7188.30528353707</v>
      </c>
      <c r="K97" s="189">
        <f>+NOA!$P98</f>
        <v>7102.4164000000001</v>
      </c>
      <c r="L97" s="189">
        <f>+NOA!$S98</f>
        <v>6981.1062489881842</v>
      </c>
      <c r="M97" s="190">
        <f>+[1]IPCse!$DG99</f>
        <v>7033.0558472166722</v>
      </c>
      <c r="N97" s="189">
        <f>+NEA!$P98</f>
        <v>7062.5909000000001</v>
      </c>
      <c r="O97" s="189">
        <f>+NEA!$S98</f>
        <v>6913.330490332326</v>
      </c>
      <c r="P97" s="190">
        <f>+[1]IPCse!$DH99</f>
        <v>6975.8481615103929</v>
      </c>
      <c r="Q97" s="189">
        <f>+CUY!$P98</f>
        <v>7312.5110999999997</v>
      </c>
      <c r="R97" s="189">
        <f>+CUY!$S98</f>
        <v>7118.0014739865364</v>
      </c>
      <c r="S97" s="190">
        <f>+[1]IPCse!$DI99</f>
        <v>7165.0979670966999</v>
      </c>
      <c r="T97" s="189">
        <f>+PAT!$P98</f>
        <v>6960.7093999999997</v>
      </c>
      <c r="U97" s="189">
        <f>+PAT!$S98</f>
        <v>6976.0614776436869</v>
      </c>
      <c r="V97" s="190">
        <f>+[1]IPCse!$DJ99</f>
        <v>7009.5489256881419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1">
        <f t="shared" ref="Z97" si="136">+D97/D96-1</f>
        <v>2.4476258687125885E-2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1">
        <f t="shared" ref="AC97" si="139">+G97/G96-1</f>
        <v>2.491272205712125E-2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1">
        <f t="shared" ref="AF97" si="142">+J97/J96-1</f>
        <v>2.4158709455533112E-2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1">
        <f t="shared" ref="AI97" si="145">+M97/M96-1</f>
        <v>2.3202157532990819E-2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1">
        <f t="shared" ref="AL97" si="148">+P97/P96-1</f>
        <v>2.3393383315209348E-2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1">
        <f t="shared" ref="AO97" si="151">+S97/S96-1</f>
        <v>2.254223279611467E-2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1">
        <f t="shared" ref="AR97" si="154">+V97/V96-1</f>
        <v>2.7756935209680034E-2</v>
      </c>
      <c r="AT97" s="82">
        <f t="shared" ref="AT97" si="155">+MAX(X97:Z97)</f>
        <v>3.262205751650904E-2</v>
      </c>
      <c r="AU97" s="82">
        <f t="shared" ref="AU97" si="156">+MIN(X97:Z97)</f>
        <v>2.4476258687125885E-2</v>
      </c>
      <c r="AV97" s="82">
        <f t="shared" ref="AV97" si="157">+AT97-AU97</f>
        <v>8.1457988293831551E-3</v>
      </c>
      <c r="AW97" s="82">
        <f t="shared" ref="AW97" si="158">+MAX(AA97:AC97)</f>
        <v>3.435654202537175E-2</v>
      </c>
      <c r="AX97" s="82">
        <f t="shared" ref="AX97" si="159">+MIN(AA97:AC97)</f>
        <v>2.491272205712125E-2</v>
      </c>
      <c r="AY97" s="82">
        <f t="shared" ref="AY97" si="160">+AW97-AX97</f>
        <v>9.4438199682504997E-3</v>
      </c>
      <c r="AZ97" s="82">
        <f t="shared" ref="AZ97" si="161">+MAX(AD97:AF97)</f>
        <v>3.1654897670152504E-2</v>
      </c>
      <c r="BA97" s="82">
        <f t="shared" ref="BA97" si="162">+MIN(AD97:AF97)</f>
        <v>2.4158709455533112E-2</v>
      </c>
      <c r="BB97" s="82">
        <f t="shared" ref="BB97" si="163">+AZ97-BA97</f>
        <v>7.4961882146193926E-3</v>
      </c>
      <c r="BC97" s="82">
        <f t="shared" ref="BC97" si="164">+MAX(AG97:AI97)</f>
        <v>3.0298142997201127E-2</v>
      </c>
      <c r="BD97" s="82">
        <f t="shared" ref="BD97" si="165">+MIN(AG97:AI97)</f>
        <v>2.3202157532990819E-2</v>
      </c>
      <c r="BE97" s="82">
        <f t="shared" ref="BE97" si="166">+BC97-BD97</f>
        <v>7.0959854642103082E-3</v>
      </c>
      <c r="BF97" s="82">
        <f t="shared" ref="BF97" si="167">+MAX(AJ97:AL97)</f>
        <v>3.0952917405932423E-2</v>
      </c>
      <c r="BG97" s="82">
        <f t="shared" ref="BG97" si="168">+MIN(AJ97:AL97)</f>
        <v>2.3393383315209348E-2</v>
      </c>
      <c r="BH97" s="82">
        <f t="shared" ref="BH97" si="169">+BF97-BG97</f>
        <v>7.5595340907230746E-3</v>
      </c>
      <c r="BI97" s="82">
        <f t="shared" ref="BI97" si="170">+MAX(AM97:AO97)</f>
        <v>2.9339444637267897E-2</v>
      </c>
      <c r="BJ97" s="82">
        <f t="shared" ref="BJ97" si="171">+MIN(AM97:AO97)</f>
        <v>2.254223279611467E-2</v>
      </c>
      <c r="BK97" s="82">
        <f t="shared" ref="BK97" si="172">+BI97-BJ97</f>
        <v>6.7972118411532279E-3</v>
      </c>
      <c r="BL97" s="82">
        <f t="shared" ref="BL97" si="173">+MAX(AP97:AR97)</f>
        <v>3.1909008184190846E-2</v>
      </c>
      <c r="BM97" s="82">
        <f t="shared" ref="BM97" si="174">+MIN(AP97:AR97)</f>
        <v>2.7756935209680034E-2</v>
      </c>
      <c r="BN97" s="82">
        <f t="shared" ref="BN97" si="175">+BL97-BM97</f>
        <v>4.152072974510812E-3</v>
      </c>
    </row>
    <row r="98" spans="1:66" s="83" customFormat="1" x14ac:dyDescent="0.3">
      <c r="A98" s="81">
        <f>+NAC!A99</f>
        <v>45566</v>
      </c>
      <c r="B98" s="189">
        <f>+NAC!P99</f>
        <v>7366.7822999999999</v>
      </c>
      <c r="C98" s="189">
        <f>+NAC!S99</f>
        <v>7310.4665367414773</v>
      </c>
      <c r="D98" s="190">
        <f>+[1]IPCse!$DK100</f>
        <v>7355.6304962443674</v>
      </c>
      <c r="E98" s="189">
        <f>+GBA!$P99</f>
        <v>7336.5033000000003</v>
      </c>
      <c r="F98" s="189">
        <f>+GBA!$S99</f>
        <v>7387.2954026531916</v>
      </c>
      <c r="G98" s="190">
        <f>+[1]IPCse!$DE100</f>
        <v>7422.4816296279569</v>
      </c>
      <c r="H98" s="189">
        <f>+PAM!$P99</f>
        <v>7440.4641000000001</v>
      </c>
      <c r="I98" s="189">
        <f>+PAM!$S99</f>
        <v>7295.1147784155819</v>
      </c>
      <c r="J98" s="190">
        <f>+[1]IPCse!$DF100</f>
        <v>7357.8280674413354</v>
      </c>
      <c r="K98" s="189">
        <f>+NOA!$P99</f>
        <v>7285.5011000000004</v>
      </c>
      <c r="L98" s="189">
        <f>+NOA!$S99</f>
        <v>7137.2878269455387</v>
      </c>
      <c r="M98" s="190">
        <f>+[1]IPCse!$DG100</f>
        <v>7192.5393881761293</v>
      </c>
      <c r="N98" s="189">
        <f>+NEA!$P99</f>
        <v>7240.3346000000001</v>
      </c>
      <c r="O98" s="189">
        <f>+NEA!$S99</f>
        <v>7069.6516123317761</v>
      </c>
      <c r="P98" s="190">
        <f>+[1]IPCse!$DH100</f>
        <v>7123.4126287091949</v>
      </c>
      <c r="Q98" s="189">
        <f>+CUY!$P99</f>
        <v>7511.1797999999999</v>
      </c>
      <c r="R98" s="189">
        <f>+CUY!$S99</f>
        <v>7232.9233615856383</v>
      </c>
      <c r="S98" s="190">
        <f>+[1]IPCse!$DI100</f>
        <v>7303.1503174809641</v>
      </c>
      <c r="T98" s="189">
        <f>+PAT!$P99</f>
        <v>7200.3347000000003</v>
      </c>
      <c r="U98" s="189">
        <f>+PAT!$S99</f>
        <v>7182.5792197767396</v>
      </c>
      <c r="V98" s="190">
        <f>+[1]IPCse!$DJ100</f>
        <v>7219.9284491148901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1">
        <f t="shared" ref="Z98:Z99" si="178">+D98/D97-1</f>
        <v>2.4328775463149377E-2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1">
        <f t="shared" ref="AC98:AC99" si="181">+G98/G97-1</f>
        <v>2.5469629573534158E-2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1">
        <f t="shared" ref="AF98:AF99" si="184">+J98/J97-1</f>
        <v>2.3583136388560577E-2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1">
        <f t="shared" ref="AI98:AI99" si="187">+M98/M97-1</f>
        <v>2.2676279617852346E-2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1">
        <f t="shared" ref="AL98:AL99" si="190">+P98/P97-1</f>
        <v>2.1153623728939142E-2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1">
        <f t="shared" ref="AO98:AO99" si="193">+S98/S97-1</f>
        <v>1.9267336052936512E-2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1">
        <f t="shared" ref="AR98:AR99" si="196">+V98/V97-1</f>
        <v>3.001327555554445E-2</v>
      </c>
      <c r="AT98" s="82">
        <f t="shared" ref="AT98:AT99" si="197">+MAX(X98:Z98)</f>
        <v>2.9178168076062105E-2</v>
      </c>
      <c r="AU98" s="82">
        <f t="shared" ref="AU98:AU99" si="198">+MIN(X98:Z98)</f>
        <v>2.4328775463149377E-2</v>
      </c>
      <c r="AV98" s="82">
        <f t="shared" ref="AV98:AV99" si="199">+AT98-AU98</f>
        <v>4.8493926129127285E-3</v>
      </c>
      <c r="AW98" s="82">
        <f t="shared" ref="AW98:AW99" si="200">+MAX(AA98:AC98)</f>
        <v>3.0815662928193044E-2</v>
      </c>
      <c r="AX98" s="82">
        <f t="shared" ref="AX98:AX99" si="201">+MIN(AA98:AC98)</f>
        <v>2.5469629573534158E-2</v>
      </c>
      <c r="AY98" s="82">
        <f t="shared" ref="AY98:AY99" si="202">+AW98-AX98</f>
        <v>5.3460333546588856E-3</v>
      </c>
      <c r="AZ98" s="82">
        <f t="shared" ref="AZ98:AZ99" si="203">+MAX(AD98:AF98)</f>
        <v>2.7890355143806334E-2</v>
      </c>
      <c r="BA98" s="82">
        <f t="shared" ref="BA98:BA99" si="204">+MIN(AD98:AF98)</f>
        <v>2.3583136388560577E-2</v>
      </c>
      <c r="BB98" s="82">
        <f t="shared" ref="BB98:BB99" si="205">+AZ98-BA98</f>
        <v>4.3072187552457564E-3</v>
      </c>
      <c r="BC98" s="82">
        <f t="shared" ref="BC98:BC99" si="206">+MAX(AG98:AI98)</f>
        <v>2.5777804297703488E-2</v>
      </c>
      <c r="BD98" s="82">
        <f t="shared" ref="BD98:BD99" si="207">+MIN(AG98:AI98)</f>
        <v>2.237203852612768E-2</v>
      </c>
      <c r="BE98" s="82">
        <f t="shared" ref="BE98:BE99" si="208">+BC98-BD98</f>
        <v>3.4057657715758083E-3</v>
      </c>
      <c r="BF98" s="82">
        <f t="shared" ref="BF98:BF99" si="209">+MAX(AJ98:AL98)</f>
        <v>2.5166925639144688E-2</v>
      </c>
      <c r="BG98" s="82">
        <f t="shared" ref="BG98:BG99" si="210">+MIN(AJ98:AL98)</f>
        <v>2.1153623728939142E-2</v>
      </c>
      <c r="BH98" s="82">
        <f t="shared" ref="BH98:BH99" si="211">+BF98-BG98</f>
        <v>4.0133019102055467E-3</v>
      </c>
      <c r="BI98" s="82">
        <f t="shared" ref="BI98:BI99" si="212">+MAX(AM98:AO98)</f>
        <v>2.7168327990640506E-2</v>
      </c>
      <c r="BJ98" s="82">
        <f t="shared" ref="BJ98:BJ99" si="213">+MIN(AM98:AO98)</f>
        <v>1.6145246389607459E-2</v>
      </c>
      <c r="BK98" s="82">
        <f t="shared" ref="BK98:BK99" si="214">+BI98-BJ98</f>
        <v>1.1023081601033047E-2</v>
      </c>
      <c r="BL98" s="82">
        <f t="shared" ref="BL98:BL99" si="215">+MAX(AP98:AR98)</f>
        <v>3.4425413593620391E-2</v>
      </c>
      <c r="BM98" s="82">
        <f t="shared" ref="BM98:BM99" si="216">+MIN(AP98:AR98)</f>
        <v>2.9603773245818532E-2</v>
      </c>
      <c r="BN98" s="82">
        <f t="shared" ref="BN98:BN99" si="217">+BL98-BM98</f>
        <v>4.8216403478018588E-3</v>
      </c>
    </row>
    <row r="99" spans="1:66" s="83" customFormat="1" x14ac:dyDescent="0.3">
      <c r="A99" s="81">
        <f>+NAC!A100</f>
        <v>45597</v>
      </c>
      <c r="B99" s="189">
        <f>+NAC!P100</f>
        <v>7566.7781999999997</v>
      </c>
      <c r="C99" s="189">
        <f>+NAC!S100</f>
        <v>7448.9688422056897</v>
      </c>
      <c r="D99" s="190">
        <f>+[1]IPCse!$DK101</f>
        <v>7512.6517965934272</v>
      </c>
      <c r="E99" s="189">
        <f>+GBA!$P100</f>
        <v>7543.8585000000003</v>
      </c>
      <c r="F99" s="189">
        <f>+GBA!$S100</f>
        <v>7526.6259474099834</v>
      </c>
      <c r="G99" s="190">
        <f>+[1]IPCse!$DE101</f>
        <v>7593.8920748522914</v>
      </c>
      <c r="H99" s="189">
        <f>+PAM!$P100</f>
        <v>7635.6219000000001</v>
      </c>
      <c r="I99" s="189">
        <f>+PAM!$S100</f>
        <v>7433.7227167667315</v>
      </c>
      <c r="J99" s="190">
        <f>+[1]IPCse!$DF101</f>
        <v>7503.1859181035152</v>
      </c>
      <c r="K99" s="189">
        <f>+NOA!$P100</f>
        <v>7488.3968999999997</v>
      </c>
      <c r="L99" s="189">
        <f>+NOA!$S100</f>
        <v>7254.8105034496812</v>
      </c>
      <c r="M99" s="190">
        <f>+[1]IPCse!$DG101</f>
        <v>7335.8224142756762</v>
      </c>
      <c r="N99" s="189">
        <f>+NEA!$P100</f>
        <v>7407.2565999999997</v>
      </c>
      <c r="O99" s="189">
        <f>+NEA!$S100</f>
        <v>7179.3231138972815</v>
      </c>
      <c r="P99" s="190">
        <f>+[1]IPCse!$DH101</f>
        <v>7240.7655833943772</v>
      </c>
      <c r="Q99" s="189">
        <f>+CUY!$P100</f>
        <v>7682.8535000000002</v>
      </c>
      <c r="R99" s="189">
        <f>+CUY!$S100</f>
        <v>7340.9036990875093</v>
      </c>
      <c r="S99" s="190">
        <f>+[1]IPCse!$DI101</f>
        <v>7436.7966068735241</v>
      </c>
      <c r="T99" s="189">
        <f>+PAT!$P100</f>
        <v>7425.1370999999999</v>
      </c>
      <c r="U99" s="189">
        <f>+PAT!$S100</f>
        <v>7371.0130156433861</v>
      </c>
      <c r="V99" s="190">
        <f>+[1]IPCse!$DJ101</f>
        <v>7409.8854968931</v>
      </c>
      <c r="X99" s="170">
        <f t="shared" si="176"/>
        <v>2.7148338562957175E-2</v>
      </c>
      <c r="Y99" s="170">
        <f t="shared" si="177"/>
        <v>1.8945754661226832E-2</v>
      </c>
      <c r="Z99" s="191">
        <f t="shared" si="178"/>
        <v>2.1347089203193725E-2</v>
      </c>
      <c r="AA99" s="170">
        <f t="shared" si="179"/>
        <v>2.8263491682747555E-2</v>
      </c>
      <c r="AB99" s="170">
        <f t="shared" si="180"/>
        <v>1.8860832979110453E-2</v>
      </c>
      <c r="AC99" s="191">
        <f t="shared" si="181"/>
        <v>2.3093414544823387E-2</v>
      </c>
      <c r="AD99" s="170">
        <f t="shared" si="182"/>
        <v>2.6229250941483651E-2</v>
      </c>
      <c r="AE99" s="170">
        <f t="shared" si="183"/>
        <v>1.9000103845008054E-2</v>
      </c>
      <c r="AF99" s="191">
        <f t="shared" si="184"/>
        <v>1.9755537820378422E-2</v>
      </c>
      <c r="AG99" s="170">
        <f t="shared" si="185"/>
        <v>2.7849258028387336E-2</v>
      </c>
      <c r="AH99" s="170">
        <f t="shared" si="186"/>
        <v>1.6466013330786122E-2</v>
      </c>
      <c r="AI99" s="191">
        <f t="shared" si="187"/>
        <v>1.9921062418523761E-2</v>
      </c>
      <c r="AJ99" s="170">
        <f t="shared" si="188"/>
        <v>2.3054459389211024E-2</v>
      </c>
      <c r="AK99" s="170">
        <f t="shared" si="189"/>
        <v>1.5512999448827447E-2</v>
      </c>
      <c r="AL99" s="191">
        <f t="shared" si="190"/>
        <v>1.6474260414484521E-2</v>
      </c>
      <c r="AM99" s="170">
        <f t="shared" si="191"/>
        <v>2.2855756961110085E-2</v>
      </c>
      <c r="AN99" s="170">
        <f t="shared" si="192"/>
        <v>1.4929003406196628E-2</v>
      </c>
      <c r="AO99" s="191">
        <f t="shared" si="193"/>
        <v>1.8299813584921276E-2</v>
      </c>
      <c r="AP99" s="170">
        <f t="shared" si="194"/>
        <v>3.1221104207836303E-2</v>
      </c>
      <c r="AQ99" s="170">
        <f t="shared" si="195"/>
        <v>2.6234837110853837E-2</v>
      </c>
      <c r="AR99" s="191">
        <f t="shared" si="196"/>
        <v>2.6310101148093512E-2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  <row r="100" spans="1:66" s="83" customFormat="1" x14ac:dyDescent="0.3">
      <c r="A100" s="81">
        <f>+NAC!A101</f>
        <v>45627</v>
      </c>
      <c r="B100" s="189">
        <f>+NAC!P101</f>
        <v>7808.7093999999997</v>
      </c>
      <c r="C100" s="189">
        <f>+NAC!S101</f>
        <v>7629.7604121820768</v>
      </c>
      <c r="D100" s="190">
        <f>+[1]IPCse!$DK102</f>
        <v>7657.0517899810884</v>
      </c>
      <c r="E100" s="189">
        <f>+GBA!$P101</f>
        <v>7806.1018000000004</v>
      </c>
      <c r="F100" s="189">
        <f>+GBA!$S101</f>
        <v>7727.9819142135193</v>
      </c>
      <c r="G100" s="190">
        <f>+[1]IPCse!$DE102</f>
        <v>7769.2935912265084</v>
      </c>
      <c r="H100" s="189">
        <f>+PAM!$P101</f>
        <v>7860.3392000000003</v>
      </c>
      <c r="I100" s="189">
        <f>+PAM!$S101</f>
        <v>7595.8185825743167</v>
      </c>
      <c r="J100" s="190">
        <f>+[1]IPCse!$DF102</f>
        <v>7621.3966835212977</v>
      </c>
      <c r="K100" s="189">
        <f>+NOA!$P101</f>
        <v>7718.4291000000003</v>
      </c>
      <c r="L100" s="189">
        <f>+NOA!$S101</f>
        <v>7433.3314885236978</v>
      </c>
      <c r="M100" s="190">
        <f>+[1]IPCse!$DG102</f>
        <v>7456.6047729745196</v>
      </c>
      <c r="N100" s="189">
        <f>+NEA!$P101</f>
        <v>7608.2974000000004</v>
      </c>
      <c r="O100" s="189">
        <f>+NEA!$S101</f>
        <v>7349.349582751991</v>
      </c>
      <c r="P100" s="190">
        <f>+[1]IPCse!$DH102</f>
        <v>7317.2882232405218</v>
      </c>
      <c r="Q100" s="189">
        <f>+CUY!$P101</f>
        <v>7934.7347</v>
      </c>
      <c r="R100" s="189">
        <f>+CUY!$S101</f>
        <v>7513.9604678234855</v>
      </c>
      <c r="S100" s="190">
        <f>+[1]IPCse!$DI102</f>
        <v>7562.3644610998908</v>
      </c>
      <c r="T100" s="189">
        <f>+PAT!$P101</f>
        <v>7643.2277000000004</v>
      </c>
      <c r="U100" s="189">
        <f>+PAT!$S101</f>
        <v>7552.4336726052197</v>
      </c>
      <c r="V100" s="190">
        <f>+[1]IPCse!$DJ102</f>
        <v>7571.0772505581335</v>
      </c>
      <c r="X100" s="170">
        <f t="shared" ref="X100" si="218">+B100/B99-1</f>
        <v>3.1972815061501292E-2</v>
      </c>
      <c r="Y100" s="170">
        <f t="shared" ref="Y100" si="219">+C100/C99-1</f>
        <v>2.4270684145170085E-2</v>
      </c>
      <c r="Z100" s="191">
        <f t="shared" ref="Z100" si="220">+D100/D99-1</f>
        <v>1.9220908581592866E-2</v>
      </c>
      <c r="AA100" s="170">
        <f t="shared" ref="AA100" si="221">+E100/E99-1</f>
        <v>3.4762489248704842E-2</v>
      </c>
      <c r="AB100" s="170">
        <f t="shared" ref="AB100" si="222">+F100/F99-1</f>
        <v>2.6752487530328883E-2</v>
      </c>
      <c r="AC100" s="191">
        <f t="shared" ref="AC100" si="223">+G100/G99-1</f>
        <v>2.3097709928624255E-2</v>
      </c>
      <c r="AD100" s="170">
        <f t="shared" ref="AD100" si="224">+H100/H99-1</f>
        <v>2.9430124087207687E-2</v>
      </c>
      <c r="AE100" s="170">
        <f t="shared" ref="AE100" si="225">+I100/I99-1</f>
        <v>2.1805476473043317E-2</v>
      </c>
      <c r="AF100" s="191">
        <f t="shared" ref="AF100" si="226">+J100/J99-1</f>
        <v>1.5754742946268552E-2</v>
      </c>
      <c r="AG100" s="170">
        <f t="shared" ref="AG100" si="227">+K100/K99-1</f>
        <v>3.071848395215282E-2</v>
      </c>
      <c r="AH100" s="170">
        <f t="shared" ref="AH100" si="228">+L100/L99-1</f>
        <v>2.4607256797283705E-2</v>
      </c>
      <c r="AI100" s="191">
        <f t="shared" ref="AI100" si="229">+M100/M99-1</f>
        <v>1.6464733178900071E-2</v>
      </c>
      <c r="AJ100" s="170">
        <f t="shared" ref="AJ100" si="230">+N100/N99-1</f>
        <v>2.7141060564852104E-2</v>
      </c>
      <c r="AK100" s="170">
        <f t="shared" ref="AK100" si="231">+O100/O99-1</f>
        <v>2.3682799361068207E-2</v>
      </c>
      <c r="AL100" s="191">
        <f t="shared" ref="AL100" si="232">+P100/P99-1</f>
        <v>1.0568307862588222E-2</v>
      </c>
      <c r="AM100" s="170">
        <f t="shared" ref="AM100" si="233">+Q100/Q99-1</f>
        <v>3.278485005603704E-2</v>
      </c>
      <c r="AN100" s="170">
        <f t="shared" ref="AN100" si="234">+R100/R99-1</f>
        <v>2.3574313985005313E-2</v>
      </c>
      <c r="AO100" s="191">
        <f t="shared" ref="AO100" si="235">+S100/S99-1</f>
        <v>1.6884669685642617E-2</v>
      </c>
      <c r="AP100" s="170">
        <f t="shared" ref="AP100" si="236">+T100/T99-1</f>
        <v>2.9371929038185751E-2</v>
      </c>
      <c r="AQ100" s="170">
        <f t="shared" ref="AQ100" si="237">+U100/U99-1</f>
        <v>2.4612716946341928E-2</v>
      </c>
      <c r="AR100" s="191">
        <f t="shared" ref="AR100" si="238">+V100/V99-1</f>
        <v>2.1753609247082029E-2</v>
      </c>
      <c r="AT100" s="82">
        <f t="shared" ref="AT100" si="239">+MAX(X100:Z100)</f>
        <v>3.1972815061501292E-2</v>
      </c>
      <c r="AU100" s="82">
        <f t="shared" ref="AU100" si="240">+MIN(X100:Z100)</f>
        <v>1.9220908581592866E-2</v>
      </c>
      <c r="AV100" s="82">
        <f t="shared" ref="AV100" si="241">+AT100-AU100</f>
        <v>1.2751906479908426E-2</v>
      </c>
      <c r="AW100" s="82">
        <f t="shared" ref="AW100" si="242">+MAX(AA100:AC100)</f>
        <v>3.4762489248704842E-2</v>
      </c>
      <c r="AX100" s="82">
        <f t="shared" ref="AX100" si="243">+MIN(AA100:AC100)</f>
        <v>2.3097709928624255E-2</v>
      </c>
      <c r="AY100" s="82">
        <f t="shared" ref="AY100" si="244">+AW100-AX100</f>
        <v>1.1664779320080587E-2</v>
      </c>
      <c r="AZ100" s="82">
        <f t="shared" ref="AZ100" si="245">+MAX(AD100:AF100)</f>
        <v>2.9430124087207687E-2</v>
      </c>
      <c r="BA100" s="82">
        <f t="shared" ref="BA100" si="246">+MIN(AD100:AF100)</f>
        <v>1.5754742946268552E-2</v>
      </c>
      <c r="BB100" s="82">
        <f t="shared" ref="BB100" si="247">+AZ100-BA100</f>
        <v>1.3675381140939136E-2</v>
      </c>
      <c r="BC100" s="82">
        <f t="shared" ref="BC100" si="248">+MAX(AG100:AI100)</f>
        <v>3.071848395215282E-2</v>
      </c>
      <c r="BD100" s="82">
        <f t="shared" ref="BD100" si="249">+MIN(AG100:AI100)</f>
        <v>1.6464733178900071E-2</v>
      </c>
      <c r="BE100" s="82">
        <f t="shared" ref="BE100" si="250">+BC100-BD100</f>
        <v>1.4253750773252749E-2</v>
      </c>
      <c r="BF100" s="82">
        <f t="shared" ref="BF100" si="251">+MAX(AJ100:AL100)</f>
        <v>2.7141060564852104E-2</v>
      </c>
      <c r="BG100" s="82">
        <f t="shared" ref="BG100" si="252">+MIN(AJ100:AL100)</f>
        <v>1.0568307862588222E-2</v>
      </c>
      <c r="BH100" s="82">
        <f t="shared" ref="BH100" si="253">+BF100-BG100</f>
        <v>1.6572752702263882E-2</v>
      </c>
      <c r="BI100" s="82">
        <f t="shared" ref="BI100" si="254">+MAX(AM100:AO100)</f>
        <v>3.278485005603704E-2</v>
      </c>
      <c r="BJ100" s="82">
        <f t="shared" ref="BJ100" si="255">+MIN(AM100:AO100)</f>
        <v>1.6884669685642617E-2</v>
      </c>
      <c r="BK100" s="82">
        <f t="shared" ref="BK100" si="256">+BI100-BJ100</f>
        <v>1.5900180370394423E-2</v>
      </c>
      <c r="BL100" s="82">
        <f t="shared" ref="BL100" si="257">+MAX(AP100:AR100)</f>
        <v>2.9371929038185751E-2</v>
      </c>
      <c r="BM100" s="82">
        <f t="shared" ref="BM100" si="258">+MIN(AP100:AR100)</f>
        <v>2.1753609247082029E-2</v>
      </c>
      <c r="BN100" s="82">
        <f t="shared" ref="BN100" si="259">+BL100-BM100</f>
        <v>7.6183197911037226E-3</v>
      </c>
    </row>
    <row r="101" spans="1:66" s="83" customFormat="1" x14ac:dyDescent="0.3">
      <c r="A101" s="81">
        <f>+NAC!A102</f>
        <v>45658</v>
      </c>
      <c r="B101" s="189">
        <f>+NAC!P102</f>
        <v>7995.9380000000001</v>
      </c>
      <c r="C101" s="189">
        <f>+NAC!S102</f>
        <v>7793.2766391776122</v>
      </c>
      <c r="D101" s="190">
        <f>+[1]IPCse!$DK103</f>
        <v>7776.8498769930584</v>
      </c>
      <c r="E101" s="189">
        <f>+GBA!$P102</f>
        <v>7982.0484999999999</v>
      </c>
      <c r="F101" s="189">
        <f>+GBA!$S102</f>
        <v>7896.186485170565</v>
      </c>
      <c r="G101" s="190">
        <f>+[1]IPCse!$DE103</f>
        <v>7901.7923554563195</v>
      </c>
      <c r="H101" s="189">
        <f>+PAM!$P102</f>
        <v>8047.6306000000004</v>
      </c>
      <c r="I101" s="189">
        <f>+PAM!$S102</f>
        <v>7759.7710363010692</v>
      </c>
      <c r="J101" s="190">
        <f>+[1]IPCse!$DF103</f>
        <v>7728.3300115535831</v>
      </c>
      <c r="K101" s="189">
        <f>+NOA!$P102</f>
        <v>7934.7160000000003</v>
      </c>
      <c r="L101" s="189">
        <f>+NOA!$S102</f>
        <v>7602.9520434469641</v>
      </c>
      <c r="M101" s="190">
        <f>+[1]IPCse!$DG103</f>
        <v>7579.3807168198446</v>
      </c>
      <c r="N101" s="189">
        <f>+NEA!$P102</f>
        <v>7815.1526000000003</v>
      </c>
      <c r="O101" s="189">
        <f>+NEA!$S102</f>
        <v>7493.9176118099422</v>
      </c>
      <c r="P101" s="190">
        <f>+[1]IPCse!$DH103</f>
        <v>7419.9323700505001</v>
      </c>
      <c r="Q101" s="189">
        <f>+CUY!$P102</f>
        <v>8120.7181</v>
      </c>
      <c r="R101" s="189">
        <f>+CUY!$S102</f>
        <v>7670.2133056095727</v>
      </c>
      <c r="S101" s="190">
        <f>+[1]IPCse!$DI103</f>
        <v>7652.9229936624997</v>
      </c>
      <c r="T101" s="189">
        <f>+PAT!$P102</f>
        <v>7879.1752999999999</v>
      </c>
      <c r="U101" s="189">
        <f>+PAT!$S102</f>
        <v>7733.1659583044211</v>
      </c>
      <c r="V101" s="190">
        <f>+[1]IPCse!$DJ103</f>
        <v>7708.5655707297719</v>
      </c>
      <c r="X101" s="170">
        <f t="shared" ref="X101" si="260">+B101/B100-1</f>
        <v>2.3976894312394359E-2</v>
      </c>
      <c r="Y101" s="170">
        <f t="shared" ref="Y101" si="261">+C101/C100-1</f>
        <v>2.1431371125947285E-2</v>
      </c>
      <c r="Z101" s="191">
        <f t="shared" ref="Z101" si="262">+D101/D100-1</f>
        <v>1.5645458630529463E-2</v>
      </c>
      <c r="AA101" s="170">
        <f t="shared" ref="AA101" si="263">+E101/E100-1</f>
        <v>2.2539636877397573E-2</v>
      </c>
      <c r="AB101" s="170">
        <f t="shared" ref="AB101" si="264">+F101/F100-1</f>
        <v>2.1765652769926813E-2</v>
      </c>
      <c r="AC101" s="191">
        <f t="shared" ref="AC101" si="265">+G101/G100-1</f>
        <v>1.7054158486099036E-2</v>
      </c>
      <c r="AD101" s="170">
        <f t="shared" ref="AD101" si="266">+H101/H100-1</f>
        <v>2.3827394115510936E-2</v>
      </c>
      <c r="AE101" s="170">
        <f t="shared" ref="AE101" si="267">+I101/I100-1</f>
        <v>2.1584566817179907E-2</v>
      </c>
      <c r="AF101" s="191">
        <f t="shared" ref="AF101" si="268">+J101/J100-1</f>
        <v>1.4030673441193908E-2</v>
      </c>
      <c r="AG101" s="170">
        <f t="shared" ref="AG101" si="269">+K101/K100-1</f>
        <v>2.8022139893725262E-2</v>
      </c>
      <c r="AH101" s="170">
        <f t="shared" ref="AH101" si="270">+L101/L100-1</f>
        <v>2.2818914397285228E-2</v>
      </c>
      <c r="AI101" s="191">
        <f t="shared" ref="AI101" si="271">+M101/M100-1</f>
        <v>1.646539512061973E-2</v>
      </c>
      <c r="AJ101" s="170">
        <f t="shared" ref="AJ101" si="272">+N101/N100-1</f>
        <v>2.7188106500673825E-2</v>
      </c>
      <c r="AK101" s="170">
        <f t="shared" ref="AK101" si="273">+O101/O100-1</f>
        <v>1.9670860316297167E-2</v>
      </c>
      <c r="AL101" s="191">
        <f t="shared" ref="AL101" si="274">+P101/P100-1</f>
        <v>1.4027621118431366E-2</v>
      </c>
      <c r="AM101" s="170">
        <f t="shared" ref="AM101" si="275">+Q101/Q100-1</f>
        <v>2.3439145356680902E-2</v>
      </c>
      <c r="AN101" s="170">
        <f t="shared" ref="AN101" si="276">+R101/R100-1</f>
        <v>2.0795003973629766E-2</v>
      </c>
      <c r="AO101" s="191">
        <f t="shared" ref="AO101" si="277">+S101/S100-1</f>
        <v>1.1974896611824715E-2</v>
      </c>
      <c r="AP101" s="170">
        <f t="shared" ref="AP101" si="278">+T101/T100-1</f>
        <v>3.0870151886224662E-2</v>
      </c>
      <c r="AQ101" s="170">
        <f t="shared" ref="AQ101" si="279">+U101/U100-1</f>
        <v>2.39303373632751E-2</v>
      </c>
      <c r="AR101" s="191">
        <f t="shared" ref="AR101" si="280">+V101/V100-1</f>
        <v>1.8159677364473215E-2</v>
      </c>
      <c r="AT101" s="82">
        <f t="shared" ref="AT101" si="281">+MAX(X101:Z101)</f>
        <v>2.3976894312394359E-2</v>
      </c>
      <c r="AU101" s="82">
        <f t="shared" ref="AU101" si="282">+MIN(X101:Z101)</f>
        <v>1.5645458630529463E-2</v>
      </c>
      <c r="AV101" s="82">
        <f t="shared" ref="AV101" si="283">+AT101-AU101</f>
        <v>8.331435681864896E-3</v>
      </c>
      <c r="AW101" s="82">
        <f t="shared" ref="AW101" si="284">+MAX(AA101:AC101)</f>
        <v>2.2539636877397573E-2</v>
      </c>
      <c r="AX101" s="82">
        <f t="shared" ref="AX101" si="285">+MIN(AA101:AC101)</f>
        <v>1.7054158486099036E-2</v>
      </c>
      <c r="AY101" s="82">
        <f t="shared" ref="AY101" si="286">+AW101-AX101</f>
        <v>5.4854783912985372E-3</v>
      </c>
      <c r="AZ101" s="82">
        <f t="shared" ref="AZ101" si="287">+MAX(AD101:AF101)</f>
        <v>2.3827394115510936E-2</v>
      </c>
      <c r="BA101" s="82">
        <f t="shared" ref="BA101" si="288">+MIN(AD101:AF101)</f>
        <v>1.4030673441193908E-2</v>
      </c>
      <c r="BB101" s="82">
        <f t="shared" ref="BB101" si="289">+AZ101-BA101</f>
        <v>9.7967206743170276E-3</v>
      </c>
      <c r="BC101" s="82">
        <f t="shared" ref="BC101" si="290">+MAX(AG101:AI101)</f>
        <v>2.8022139893725262E-2</v>
      </c>
      <c r="BD101" s="82">
        <f t="shared" ref="BD101" si="291">+MIN(AG101:AI101)</f>
        <v>1.646539512061973E-2</v>
      </c>
      <c r="BE101" s="82">
        <f t="shared" ref="BE101" si="292">+BC101-BD101</f>
        <v>1.1556744773105532E-2</v>
      </c>
      <c r="BF101" s="82">
        <f t="shared" ref="BF101" si="293">+MAX(AJ101:AL101)</f>
        <v>2.7188106500673825E-2</v>
      </c>
      <c r="BG101" s="82">
        <f t="shared" ref="BG101" si="294">+MIN(AJ101:AL101)</f>
        <v>1.4027621118431366E-2</v>
      </c>
      <c r="BH101" s="82">
        <f t="shared" ref="BH101" si="295">+BF101-BG101</f>
        <v>1.3160485382242459E-2</v>
      </c>
      <c r="BI101" s="82">
        <f t="shared" ref="BI101" si="296">+MAX(AM101:AO101)</f>
        <v>2.3439145356680902E-2</v>
      </c>
      <c r="BJ101" s="82">
        <f t="shared" ref="BJ101" si="297">+MIN(AM101:AO101)</f>
        <v>1.1974896611824715E-2</v>
      </c>
      <c r="BK101" s="82">
        <f t="shared" ref="BK101" si="298">+BI101-BJ101</f>
        <v>1.1464248744856187E-2</v>
      </c>
      <c r="BL101" s="82">
        <f t="shared" ref="BL101" si="299">+MAX(AP101:AR101)</f>
        <v>3.0870151886224662E-2</v>
      </c>
      <c r="BM101" s="82">
        <f t="shared" ref="BM101" si="300">+MIN(AP101:AR101)</f>
        <v>1.8159677364473215E-2</v>
      </c>
      <c r="BN101" s="82">
        <f t="shared" ref="BN101" si="301">+BL101-BM101</f>
        <v>1.2710474521751447E-2</v>
      </c>
    </row>
    <row r="102" spans="1:66" s="83" customFormat="1" x14ac:dyDescent="0.3">
      <c r="A102" s="81">
        <f>+NAC!A103</f>
        <v>45689</v>
      </c>
      <c r="B102" s="189">
        <f>+NAC!P103</f>
        <v>8229.4475999999995</v>
      </c>
      <c r="C102" s="189">
        <f>+NAC!S103</f>
        <v>7980.1292483724619</v>
      </c>
      <c r="D102" s="190">
        <f>+[1]IPCse!$DK104</f>
        <v>7933.5405737375913</v>
      </c>
      <c r="E102" s="189">
        <f>+GBA!$P103</f>
        <v>8201.6452000000008</v>
      </c>
      <c r="F102" s="189">
        <f>+GBA!$S103</f>
        <v>8076.0920396241336</v>
      </c>
      <c r="G102" s="190">
        <f>+[1]IPCse!$DE104</f>
        <v>8047.9598422224235</v>
      </c>
      <c r="H102" s="189">
        <f>+PAM!$P103</f>
        <v>8295.8935000000001</v>
      </c>
      <c r="I102" s="189">
        <f>+PAM!$S103</f>
        <v>7951.6146967052291</v>
      </c>
      <c r="J102" s="190">
        <f>+[1]IPCse!$DF104</f>
        <v>7900.5952868713021</v>
      </c>
      <c r="K102" s="189">
        <f>+NOA!$P103</f>
        <v>8168.4840000000004</v>
      </c>
      <c r="L102" s="189">
        <f>+NOA!$S103</f>
        <v>7805.0603534293086</v>
      </c>
      <c r="M102" s="190">
        <f>+[1]IPCse!$DG104</f>
        <v>7739.4932151653047</v>
      </c>
      <c r="N102" s="189">
        <f>+NEA!$P103</f>
        <v>7988.4576999999999</v>
      </c>
      <c r="O102" s="189">
        <f>+NEA!$S103</f>
        <v>7620.8354928316385</v>
      </c>
      <c r="P102" s="190">
        <f>+[1]IPCse!$DH104</f>
        <v>7537.4399527570549</v>
      </c>
      <c r="Q102" s="189">
        <f>+CUY!$P103</f>
        <v>8391.5004000000008</v>
      </c>
      <c r="R102" s="189">
        <f>+CUY!$S103</f>
        <v>7868.4372626626755</v>
      </c>
      <c r="S102" s="190">
        <f>+[1]IPCse!$DI104</f>
        <v>7793.4581634233755</v>
      </c>
      <c r="T102" s="189">
        <f>+PAT!$P103</f>
        <v>8157.7367999999997</v>
      </c>
      <c r="U102" s="189">
        <f>+PAT!$S103</f>
        <v>7964.2283959269889</v>
      </c>
      <c r="V102" s="190">
        <f>+[1]IPCse!$DJ104</f>
        <v>7903.4261640588775</v>
      </c>
      <c r="X102" s="170">
        <f t="shared" ref="X102" si="302">+B102/B101-1</f>
        <v>2.9203528091388264E-2</v>
      </c>
      <c r="Y102" s="170">
        <f t="shared" ref="Y102" si="303">+C102/C101-1</f>
        <v>2.397612940563687E-2</v>
      </c>
      <c r="Z102" s="191">
        <f t="shared" ref="Z102" si="304">+D102/D101-1</f>
        <v>2.0148350453322417E-2</v>
      </c>
      <c r="AA102" s="170">
        <f t="shared" ref="AA102" si="305">+E102/E101-1</f>
        <v>2.7511321185282211E-2</v>
      </c>
      <c r="AB102" s="170">
        <f t="shared" ref="AB102" si="306">+F102/F101-1</f>
        <v>2.2783853293161238E-2</v>
      </c>
      <c r="AC102" s="191">
        <f t="shared" ref="AC102" si="307">+G102/G101-1</f>
        <v>1.849801667658002E-2</v>
      </c>
      <c r="AD102" s="170">
        <f t="shared" ref="AD102" si="308">+H102/H101-1</f>
        <v>3.0849191810568444E-2</v>
      </c>
      <c r="AE102" s="170">
        <f t="shared" ref="AE102" si="309">+I102/I101-1</f>
        <v>2.4722850649419259E-2</v>
      </c>
      <c r="AF102" s="191">
        <f t="shared" ref="AF102" si="310">+J102/J101-1</f>
        <v>2.2290103432460517E-2</v>
      </c>
      <c r="AG102" s="170">
        <f t="shared" ref="AG102" si="311">+K102/K101-1</f>
        <v>2.9461419917234499E-2</v>
      </c>
      <c r="AH102" s="170">
        <f t="shared" ref="AH102" si="312">+L102/L101-1</f>
        <v>2.658287318233743E-2</v>
      </c>
      <c r="AI102" s="191">
        <f t="shared" ref="AI102" si="313">+M102/M101-1</f>
        <v>2.1124746773855119E-2</v>
      </c>
      <c r="AJ102" s="170">
        <f t="shared" ref="AJ102" si="314">+N102/N101-1</f>
        <v>2.2175523482420578E-2</v>
      </c>
      <c r="AK102" s="170">
        <f t="shared" ref="AK102" si="315">+O102/O101-1</f>
        <v>1.6936119076313538E-2</v>
      </c>
      <c r="AL102" s="191">
        <f t="shared" ref="AL102" si="316">+P102/P101-1</f>
        <v>1.5836745787718653E-2</v>
      </c>
      <c r="AM102" s="170">
        <f t="shared" ref="AM102" si="317">+Q102/Q101-1</f>
        <v>3.3344625027680763E-2</v>
      </c>
      <c r="AN102" s="170">
        <f t="shared" ref="AN102" si="318">+R102/R101-1</f>
        <v>2.5843343484089676E-2</v>
      </c>
      <c r="AO102" s="191">
        <f t="shared" ref="AO102" si="319">+S102/S101-1</f>
        <v>1.8363593868284678E-2</v>
      </c>
      <c r="AP102" s="170">
        <f t="shared" ref="AP102" si="320">+T102/T101-1</f>
        <v>3.5354144233851414E-2</v>
      </c>
      <c r="AQ102" s="170">
        <f t="shared" ref="AQ102" si="321">+U102/U101-1</f>
        <v>2.9879410175393417E-2</v>
      </c>
      <c r="AR102" s="191">
        <f t="shared" ref="AR102" si="322">+V102/V101-1</f>
        <v>2.5278450516009299E-2</v>
      </c>
      <c r="AT102" s="82">
        <f t="shared" ref="AT102" si="323">+MAX(X102:Z102)</f>
        <v>2.9203528091388264E-2</v>
      </c>
      <c r="AU102" s="82">
        <f t="shared" ref="AU102" si="324">+MIN(X102:Z102)</f>
        <v>2.0148350453322417E-2</v>
      </c>
      <c r="AV102" s="82">
        <f t="shared" ref="AV102" si="325">+AT102-AU102</f>
        <v>9.0551776380658477E-3</v>
      </c>
      <c r="AW102" s="82">
        <f t="shared" ref="AW102" si="326">+MAX(AA102:AC102)</f>
        <v>2.7511321185282211E-2</v>
      </c>
      <c r="AX102" s="82">
        <f t="shared" ref="AX102" si="327">+MIN(AA102:AC102)</f>
        <v>1.849801667658002E-2</v>
      </c>
      <c r="AY102" s="82">
        <f t="shared" ref="AY102" si="328">+AW102-AX102</f>
        <v>9.0133045087021912E-3</v>
      </c>
      <c r="AZ102" s="82">
        <f t="shared" ref="AZ102" si="329">+MAX(AD102:AF102)</f>
        <v>3.0849191810568444E-2</v>
      </c>
      <c r="BA102" s="82">
        <f t="shared" ref="BA102" si="330">+MIN(AD102:AF102)</f>
        <v>2.2290103432460517E-2</v>
      </c>
      <c r="BB102" s="82">
        <f t="shared" ref="BB102" si="331">+AZ102-BA102</f>
        <v>8.5590883781079263E-3</v>
      </c>
      <c r="BC102" s="82">
        <f t="shared" ref="BC102" si="332">+MAX(AG102:AI102)</f>
        <v>2.9461419917234499E-2</v>
      </c>
      <c r="BD102" s="82">
        <f t="shared" ref="BD102" si="333">+MIN(AG102:AI102)</f>
        <v>2.1124746773855119E-2</v>
      </c>
      <c r="BE102" s="82">
        <f t="shared" ref="BE102" si="334">+BC102-BD102</f>
        <v>8.3366731433793806E-3</v>
      </c>
      <c r="BF102" s="82">
        <f t="shared" ref="BF102" si="335">+MAX(AJ102:AL102)</f>
        <v>2.2175523482420578E-2</v>
      </c>
      <c r="BG102" s="82">
        <f t="shared" ref="BG102" si="336">+MIN(AJ102:AL102)</f>
        <v>1.5836745787718653E-2</v>
      </c>
      <c r="BH102" s="82">
        <f t="shared" ref="BH102" si="337">+BF102-BG102</f>
        <v>6.3387776947019248E-3</v>
      </c>
      <c r="BI102" s="82">
        <f t="shared" ref="BI102" si="338">+MAX(AM102:AO102)</f>
        <v>3.3344625027680763E-2</v>
      </c>
      <c r="BJ102" s="82">
        <f t="shared" ref="BJ102" si="339">+MIN(AM102:AO102)</f>
        <v>1.8363593868284678E-2</v>
      </c>
      <c r="BK102" s="82">
        <f t="shared" ref="BK102" si="340">+BI102-BJ102</f>
        <v>1.4981031159396085E-2</v>
      </c>
      <c r="BL102" s="82">
        <f t="shared" ref="BL102" si="341">+MAX(AP102:AR102)</f>
        <v>3.5354144233851414E-2</v>
      </c>
      <c r="BM102" s="82">
        <f t="shared" ref="BM102" si="342">+MIN(AP102:AR102)</f>
        <v>2.5278450516009299E-2</v>
      </c>
      <c r="BN102" s="82">
        <f t="shared" ref="BN102" si="343">+BL102-BM102</f>
        <v>1.0075693717842116E-2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68" zoomScaleNormal="85" workbookViewId="0">
      <pane xSplit="4" ySplit="31" topLeftCell="E125" activePane="bottomRight" state="frozen"/>
      <selection pane="topRight" activeCell="E1" sqref="E1"/>
      <selection pane="bottomLeft" activeCell="A19" sqref="A19"/>
      <selection pane="bottomRight" activeCell="A130" sqref="A130:XFD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0" customFormat="1" x14ac:dyDescent="0.3">
      <c r="E1" s="223" t="s">
        <v>189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3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3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3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3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3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3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3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3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3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3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3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3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3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3">
      <c r="B16" s="224" t="s">
        <v>59</v>
      </c>
      <c r="C16" s="224"/>
      <c r="D16" s="224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3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3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3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3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3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3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3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3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3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3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3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" thickBot="1" x14ac:dyDescent="0.35">
      <c r="D28" s="97"/>
    </row>
    <row r="29" spans="1:49" s="90" customFormat="1" x14ac:dyDescent="0.3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" thickBot="1" x14ac:dyDescent="0.35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3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+SUMPRODUCT($E$30:$N$30/100,$E32:$N32)/$D$14*100</f>
        <v>100</v>
      </c>
      <c r="AS32" s="35">
        <f t="shared" ref="AS32:AS81" si="42">+D32</f>
        <v>42705</v>
      </c>
      <c r="AT32" s="19">
        <f>+E32</f>
        <v>100</v>
      </c>
      <c r="AU32" s="19">
        <f>+N32</f>
        <v>100</v>
      </c>
    </row>
    <row r="33" spans="2:49" x14ac:dyDescent="0.3">
      <c r="B33" s="112">
        <f t="shared" ref="B33:B96" si="43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+SUMPRODUCT($E$30:$N$30/100,$E33:$N33)/$D$14*100</f>
        <v>101.31276302999999</v>
      </c>
      <c r="Q33" s="24">
        <f t="shared" ref="Q33:AA33" si="44">+E33/E32-1</f>
        <v>1.1367453088437562E-2</v>
      </c>
      <c r="R33" s="24">
        <f t="shared" si="44"/>
        <v>1.1758596874500427E-2</v>
      </c>
      <c r="S33" s="24">
        <f t="shared" si="44"/>
        <v>1.1411488876197584E-2</v>
      </c>
      <c r="T33" s="24">
        <f t="shared" si="44"/>
        <v>1.2570200611861981E-2</v>
      </c>
      <c r="U33" s="24">
        <f t="shared" si="44"/>
        <v>1.2710338823339828E-2</v>
      </c>
      <c r="V33" s="24">
        <f t="shared" si="44"/>
        <v>1.2526137281760441E-2</v>
      </c>
      <c r="W33" s="24">
        <f t="shared" si="44"/>
        <v>1.3295959284433723E-2</v>
      </c>
      <c r="X33" s="24">
        <f t="shared" si="44"/>
        <v>1.3176672482174467E-2</v>
      </c>
      <c r="Y33" s="24">
        <f t="shared" si="44"/>
        <v>1.3620382467446124E-2</v>
      </c>
      <c r="Z33" s="24">
        <f t="shared" si="44"/>
        <v>1.4240815648171035E-2</v>
      </c>
      <c r="AA33" s="24">
        <f t="shared" si="44"/>
        <v>1.312763029999986E-2</v>
      </c>
      <c r="AB33" s="24">
        <f>+GBA!Y6</f>
        <v>1.3130000000000086E-2</v>
      </c>
      <c r="AQ33" s="24">
        <f t="shared" ref="AQ33:AQ64" si="45">+Q33-Z33</f>
        <v>-2.8733625597334722E-3</v>
      </c>
      <c r="AS33" s="35">
        <f t="shared" si="42"/>
        <v>42736</v>
      </c>
      <c r="AT33" s="19">
        <f t="shared" ref="AT33:AT96" si="46">+E33</f>
        <v>101.13674530884376</v>
      </c>
      <c r="AU33" s="19">
        <f t="shared" ref="AU33:AU96" si="47">+N33</f>
        <v>101.4240815648171</v>
      </c>
      <c r="AV33" s="53">
        <f>+($AT33/$AT$32)-($AU33/$AU$32)</f>
        <v>-2.8733625597334722E-3</v>
      </c>
      <c r="AW33" s="53"/>
    </row>
    <row r="34" spans="2:49" x14ac:dyDescent="0.3">
      <c r="B34" s="112">
        <f t="shared" si="43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+SUMPRODUCT($E$30:$N$30/100,$E34:$N34)/$D$14*100</f>
        <v>103.80789272</v>
      </c>
      <c r="Q34" s="24">
        <f t="shared" ref="Q34:Q97" si="48">+E34/E33-1</f>
        <v>2.4927670950263714E-2</v>
      </c>
      <c r="R34" s="24">
        <f t="shared" ref="R34:R97" si="49">+F34/F33-1</f>
        <v>2.3646209825585851E-2</v>
      </c>
      <c r="S34" s="24">
        <f t="shared" ref="S34:S65" si="50">+G34/G33-1</f>
        <v>2.5964264909065227E-2</v>
      </c>
      <c r="T34" s="24">
        <f t="shared" ref="T34:T65" si="51">+H34/H33-1</f>
        <v>2.448644395161681E-2</v>
      </c>
      <c r="U34" s="24">
        <f t="shared" ref="U34:U65" si="52">+I34/I33-1</f>
        <v>2.4676678789591344E-2</v>
      </c>
      <c r="V34" s="24">
        <f t="shared" ref="V34:V65" si="53">+J34/J33-1</f>
        <v>2.5066976329484847E-2</v>
      </c>
      <c r="W34" s="24">
        <f t="shared" ref="W34:W65" si="54">+K34/K33-1</f>
        <v>2.3765959932750214E-2</v>
      </c>
      <c r="X34" s="24">
        <f t="shared" ref="X34:X65" si="55">+L34/L33-1</f>
        <v>2.4615201965396682E-2</v>
      </c>
      <c r="Y34" s="24">
        <f t="shared" ref="Y34:Y65" si="56">+M34/M33-1</f>
        <v>2.5234163463830672E-2</v>
      </c>
      <c r="Z34" s="24">
        <f t="shared" ref="Z34:Z65" si="57">+N34/N33-1</f>
        <v>2.4273757967481435E-2</v>
      </c>
      <c r="AA34" s="24">
        <f t="shared" ref="AA34:AA65" si="58">+O34/O33-1</f>
        <v>2.4627989755458213E-2</v>
      </c>
      <c r="AB34" s="24">
        <f>+GBA!Y7</f>
        <v>2.4631587259285492E-2</v>
      </c>
      <c r="AQ34" s="24">
        <f t="shared" si="45"/>
        <v>6.5391298278227872E-4</v>
      </c>
      <c r="AS34" s="35">
        <f t="shared" si="42"/>
        <v>42767</v>
      </c>
      <c r="AT34" s="19">
        <f t="shared" si="46"/>
        <v>103.65784881688323</v>
      </c>
      <c r="AU34" s="19">
        <f t="shared" si="47"/>
        <v>103.88602517279557</v>
      </c>
      <c r="AV34" s="53">
        <f t="shared" ref="AV34:AV97" si="59">+($AT34/$AT$32)-($AU34/$AU$32)</f>
        <v>-2.281763559123462E-3</v>
      </c>
    </row>
    <row r="35" spans="2:49" x14ac:dyDescent="0.3">
      <c r="B35" s="112">
        <f t="shared" si="43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+SUMPRODUCT($E$30:$N$30/100,$E35:$N35)/$D$14*100</f>
        <v>106.26238164999999</v>
      </c>
      <c r="Q35" s="24">
        <f t="shared" si="48"/>
        <v>2.6586948368906294E-2</v>
      </c>
      <c r="R35" s="24">
        <f t="shared" si="49"/>
        <v>2.6165635188310166E-2</v>
      </c>
      <c r="S35" s="24">
        <f t="shared" si="50"/>
        <v>2.608678962684019E-2</v>
      </c>
      <c r="T35" s="24">
        <f t="shared" si="51"/>
        <v>2.4236767356483835E-2</v>
      </c>
      <c r="U35" s="24">
        <f t="shared" si="52"/>
        <v>2.4765857529239987E-2</v>
      </c>
      <c r="V35" s="24">
        <f t="shared" si="53"/>
        <v>2.5378774564506879E-2</v>
      </c>
      <c r="W35" s="24">
        <f t="shared" si="54"/>
        <v>2.3596380474813605E-2</v>
      </c>
      <c r="X35" s="24">
        <f t="shared" si="55"/>
        <v>2.3436657787053283E-2</v>
      </c>
      <c r="Y35" s="24">
        <f t="shared" si="56"/>
        <v>2.3137469909418895E-2</v>
      </c>
      <c r="Z35" s="24">
        <f t="shared" si="57"/>
        <v>2.1318280311734217E-2</v>
      </c>
      <c r="AA35" s="24">
        <f t="shared" si="58"/>
        <v>2.3644530928110363E-2</v>
      </c>
      <c r="AB35" s="24">
        <f>+GBA!Y8</f>
        <v>2.3641609309449585E-2</v>
      </c>
      <c r="AQ35" s="24">
        <f t="shared" si="45"/>
        <v>5.2686680571720768E-3</v>
      </c>
      <c r="AS35" s="35">
        <f t="shared" si="42"/>
        <v>42795</v>
      </c>
      <c r="AT35" s="19">
        <f t="shared" si="46"/>
        <v>106.41379469140961</v>
      </c>
      <c r="AU35" s="19">
        <f t="shared" si="47"/>
        <v>106.1006965779011</v>
      </c>
      <c r="AV35" s="53">
        <f t="shared" si="59"/>
        <v>3.1309811350850314E-3</v>
      </c>
    </row>
    <row r="36" spans="2:49" x14ac:dyDescent="0.3">
      <c r="B36" s="112">
        <f t="shared" si="43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+SUMPRODUCT($E$30:$N$30/100,$E36:$N36)/$D$14*100</f>
        <v>109.06103542000002</v>
      </c>
      <c r="Q36" s="24">
        <f t="shared" si="48"/>
        <v>2.7755745589866709E-2</v>
      </c>
      <c r="R36" s="24">
        <f t="shared" si="49"/>
        <v>2.749789093483046E-2</v>
      </c>
      <c r="S36" s="24">
        <f t="shared" si="50"/>
        <v>2.8277309098245773E-2</v>
      </c>
      <c r="T36" s="24">
        <f t="shared" si="51"/>
        <v>2.6396384841165466E-2</v>
      </c>
      <c r="U36" s="24">
        <f t="shared" si="52"/>
        <v>2.7377422078775915E-2</v>
      </c>
      <c r="V36" s="24">
        <f t="shared" si="53"/>
        <v>2.7486906754143448E-2</v>
      </c>
      <c r="W36" s="24">
        <f t="shared" si="54"/>
        <v>2.6069655658222723E-2</v>
      </c>
      <c r="X36" s="24">
        <f t="shared" si="55"/>
        <v>2.603054955216888E-2</v>
      </c>
      <c r="Y36" s="24">
        <f t="shared" si="56"/>
        <v>2.596963439133293E-2</v>
      </c>
      <c r="Z36" s="24">
        <f t="shared" si="57"/>
        <v>2.5109571188292046E-2</v>
      </c>
      <c r="AA36" s="24">
        <f t="shared" si="58"/>
        <v>2.6337201618706896E-2</v>
      </c>
      <c r="AB36" s="24">
        <f>+GBA!Y9</f>
        <v>2.633661670557963E-2</v>
      </c>
      <c r="AQ36" s="24">
        <f t="shared" si="45"/>
        <v>2.6461744015746635E-3</v>
      </c>
      <c r="AS36" s="35">
        <f t="shared" si="42"/>
        <v>42826</v>
      </c>
      <c r="AT36" s="19">
        <f t="shared" si="46"/>
        <v>109.36738890411668</v>
      </c>
      <c r="AU36" s="19">
        <f t="shared" si="47"/>
        <v>108.7648395717513</v>
      </c>
      <c r="AV36" s="53">
        <f t="shared" si="59"/>
        <v>6.0254933236538744E-3</v>
      </c>
    </row>
    <row r="37" spans="2:49" x14ac:dyDescent="0.3">
      <c r="B37" s="112">
        <f t="shared" si="43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+SUMPRODUCT($E$30:$N$30/100,$E37:$N37)/$D$14*100</f>
        <v>110.46045342000002</v>
      </c>
      <c r="Q37" s="24">
        <f t="shared" si="48"/>
        <v>1.2226620505387586E-2</v>
      </c>
      <c r="R37" s="24">
        <f t="shared" si="49"/>
        <v>1.2085483998807156E-2</v>
      </c>
      <c r="S37" s="24">
        <f t="shared" si="50"/>
        <v>1.2426330035838928E-2</v>
      </c>
      <c r="T37" s="24">
        <f t="shared" si="51"/>
        <v>1.2694335508203203E-2</v>
      </c>
      <c r="U37" s="24">
        <f t="shared" si="52"/>
        <v>1.2355218791858968E-2</v>
      </c>
      <c r="V37" s="24">
        <f t="shared" si="53"/>
        <v>1.2612848001639199E-2</v>
      </c>
      <c r="W37" s="24">
        <f t="shared" si="54"/>
        <v>1.2429387841246253E-2</v>
      </c>
      <c r="X37" s="24">
        <f t="shared" si="55"/>
        <v>1.2754556529991357E-2</v>
      </c>
      <c r="Y37" s="24">
        <f t="shared" si="56"/>
        <v>1.3139222448522503E-2</v>
      </c>
      <c r="Z37" s="24">
        <f t="shared" si="57"/>
        <v>1.3469522491663E-2</v>
      </c>
      <c r="AA37" s="24">
        <f t="shared" si="58"/>
        <v>1.2831512140066836E-2</v>
      </c>
      <c r="AB37" s="24">
        <f>+GBA!Y10</f>
        <v>1.2831315966341794E-2</v>
      </c>
      <c r="AQ37" s="24">
        <f t="shared" si="45"/>
        <v>-1.2429019862754132E-3</v>
      </c>
      <c r="AS37" s="35">
        <f t="shared" si="42"/>
        <v>42856</v>
      </c>
      <c r="AT37" s="19">
        <f t="shared" si="46"/>
        <v>110.70458246391246</v>
      </c>
      <c r="AU37" s="19">
        <f t="shared" si="47"/>
        <v>110.22985002466513</v>
      </c>
      <c r="AV37" s="53">
        <f t="shared" si="59"/>
        <v>4.7473243924733843E-3</v>
      </c>
    </row>
    <row r="38" spans="2:49" x14ac:dyDescent="0.3">
      <c r="B38" s="112">
        <f t="shared" si="43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+SUMPRODUCT($E$30:$N$30/100,$E38:$N38)/$D$14*100</f>
        <v>111.99394493000001</v>
      </c>
      <c r="Q38" s="24">
        <f t="shared" si="48"/>
        <v>1.3795610478938958E-2</v>
      </c>
      <c r="R38" s="24">
        <f t="shared" si="49"/>
        <v>1.3800576057052094E-2</v>
      </c>
      <c r="S38" s="24">
        <f t="shared" si="50"/>
        <v>1.3958609507741304E-2</v>
      </c>
      <c r="T38" s="24">
        <f t="shared" si="51"/>
        <v>1.3353456119919782E-2</v>
      </c>
      <c r="U38" s="24">
        <f t="shared" si="52"/>
        <v>1.4055757920437228E-2</v>
      </c>
      <c r="V38" s="24">
        <f t="shared" si="53"/>
        <v>1.3807344498586449E-2</v>
      </c>
      <c r="W38" s="24">
        <f t="shared" si="54"/>
        <v>1.3564392776804546E-2</v>
      </c>
      <c r="X38" s="24">
        <f t="shared" si="55"/>
        <v>1.3759848715248379E-2</v>
      </c>
      <c r="Y38" s="24">
        <f t="shared" si="56"/>
        <v>1.4017333635651497E-2</v>
      </c>
      <c r="Z38" s="24">
        <f t="shared" si="57"/>
        <v>1.4138501318899266E-2</v>
      </c>
      <c r="AA38" s="24">
        <f t="shared" si="58"/>
        <v>1.3882719674970456E-2</v>
      </c>
      <c r="AB38" s="24">
        <f>+GBA!Y11</f>
        <v>1.3883670844019536E-2</v>
      </c>
      <c r="AQ38" s="24">
        <f t="shared" si="45"/>
        <v>-3.4289083996030811E-4</v>
      </c>
      <c r="AS38" s="35">
        <f t="shared" si="42"/>
        <v>42887</v>
      </c>
      <c r="AT38" s="19">
        <f t="shared" si="46"/>
        <v>112.23181976181817</v>
      </c>
      <c r="AU38" s="19">
        <f t="shared" si="47"/>
        <v>111.78833490462092</v>
      </c>
      <c r="AV38" s="53">
        <f t="shared" si="59"/>
        <v>4.4348485719725161E-3</v>
      </c>
    </row>
    <row r="39" spans="2:49" x14ac:dyDescent="0.3">
      <c r="B39" s="112">
        <f t="shared" si="43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+SUMPRODUCT($E$30:$N$30/100,$E39:$N39)/$D$14*100</f>
        <v>113.91924650000003</v>
      </c>
      <c r="Q39" s="24">
        <f t="shared" si="48"/>
        <v>1.5057589821994011E-2</v>
      </c>
      <c r="R39" s="24">
        <f t="shared" si="49"/>
        <v>1.5395991617093152E-2</v>
      </c>
      <c r="S39" s="24">
        <f t="shared" si="50"/>
        <v>1.5632507354145897E-2</v>
      </c>
      <c r="T39" s="24">
        <f t="shared" si="51"/>
        <v>1.6368621563714658E-2</v>
      </c>
      <c r="U39" s="24">
        <f t="shared" si="52"/>
        <v>1.6205446441410309E-2</v>
      </c>
      <c r="V39" s="24">
        <f t="shared" si="53"/>
        <v>1.595909215352842E-2</v>
      </c>
      <c r="W39" s="24">
        <f t="shared" si="54"/>
        <v>1.6602005324103608E-2</v>
      </c>
      <c r="X39" s="24">
        <f t="shared" si="55"/>
        <v>1.724887370739614E-2</v>
      </c>
      <c r="Y39" s="24">
        <f t="shared" si="56"/>
        <v>1.8055552293502197E-2</v>
      </c>
      <c r="Z39" s="24">
        <f t="shared" si="57"/>
        <v>1.8976578697509128E-2</v>
      </c>
      <c r="AA39" s="24">
        <f t="shared" si="58"/>
        <v>1.7191121995063119E-2</v>
      </c>
      <c r="AB39" s="24">
        <f>+GBA!Y12</f>
        <v>1.7193732181012722E-2</v>
      </c>
      <c r="AQ39" s="24">
        <f t="shared" si="45"/>
        <v>-3.918988875515117E-3</v>
      </c>
      <c r="AS39" s="35">
        <f t="shared" si="42"/>
        <v>42917</v>
      </c>
      <c r="AT39" s="19">
        <f t="shared" si="46"/>
        <v>113.92176046876759</v>
      </c>
      <c r="AU39" s="19">
        <f t="shared" si="47"/>
        <v>113.90969503940198</v>
      </c>
      <c r="AV39" s="53">
        <f t="shared" si="59"/>
        <v>1.2065429365604174E-4</v>
      </c>
    </row>
    <row r="40" spans="2:49" x14ac:dyDescent="0.3">
      <c r="B40" s="112">
        <f t="shared" si="43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+SUMPRODUCT($E$30:$N$30/100,$E40:$N40)/$D$14*100</f>
        <v>115.60219374000002</v>
      </c>
      <c r="Q40" s="24">
        <f t="shared" si="48"/>
        <v>1.5742085201233991E-2</v>
      </c>
      <c r="R40" s="24">
        <f t="shared" si="49"/>
        <v>1.5170929682425838E-2</v>
      </c>
      <c r="S40" s="24">
        <f t="shared" si="50"/>
        <v>1.5478783398072737E-2</v>
      </c>
      <c r="T40" s="24">
        <f t="shared" si="51"/>
        <v>1.4669125622472468E-2</v>
      </c>
      <c r="U40" s="24">
        <f t="shared" si="52"/>
        <v>1.5154115252153266E-2</v>
      </c>
      <c r="V40" s="24">
        <f t="shared" si="53"/>
        <v>1.4951928685268179E-2</v>
      </c>
      <c r="W40" s="24">
        <f t="shared" si="54"/>
        <v>1.4453687829983686E-2</v>
      </c>
      <c r="X40" s="24">
        <f t="shared" si="55"/>
        <v>1.4837100844609097E-2</v>
      </c>
      <c r="Y40" s="24">
        <f t="shared" si="56"/>
        <v>1.4962959167246437E-2</v>
      </c>
      <c r="Z40" s="24">
        <f t="shared" si="57"/>
        <v>1.4178596079879702E-2</v>
      </c>
      <c r="AA40" s="24">
        <f t="shared" si="58"/>
        <v>1.477315986285066E-2</v>
      </c>
      <c r="AB40" s="24">
        <f>+GBA!Y13</f>
        <v>1.4775293868762196E-2</v>
      </c>
      <c r="AQ40" s="24">
        <f t="shared" si="45"/>
        <v>1.563489121354289E-3</v>
      </c>
      <c r="AS40" s="35">
        <f t="shared" si="42"/>
        <v>42948</v>
      </c>
      <c r="AT40" s="19">
        <f t="shared" si="46"/>
        <v>115.71512652834149</v>
      </c>
      <c r="AU40" s="19">
        <f t="shared" si="47"/>
        <v>115.52477459494793</v>
      </c>
      <c r="AV40" s="53">
        <f t="shared" si="59"/>
        <v>1.9035193339356216E-3</v>
      </c>
    </row>
    <row r="41" spans="2:49" x14ac:dyDescent="0.3">
      <c r="B41" s="112">
        <f t="shared" si="43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+SUMPRODUCT($E$30:$N$30/100,$E41:$N41)/$D$14*100</f>
        <v>117.96505469999998</v>
      </c>
      <c r="Q41" s="24">
        <f t="shared" si="48"/>
        <v>2.0574160543864961E-2</v>
      </c>
      <c r="R41" s="24">
        <f t="shared" si="49"/>
        <v>2.0965973813470207E-2</v>
      </c>
      <c r="S41" s="24">
        <f t="shared" si="50"/>
        <v>2.0995217096395402E-2</v>
      </c>
      <c r="T41" s="24">
        <f t="shared" si="51"/>
        <v>1.9788904106150307E-2</v>
      </c>
      <c r="U41" s="24">
        <f t="shared" si="52"/>
        <v>2.037863201632617E-2</v>
      </c>
      <c r="V41" s="24">
        <f t="shared" si="53"/>
        <v>2.097601092498147E-2</v>
      </c>
      <c r="W41" s="24">
        <f t="shared" si="54"/>
        <v>2.0508026324524087E-2</v>
      </c>
      <c r="X41" s="24">
        <f t="shared" si="55"/>
        <v>2.0609026240492767E-2</v>
      </c>
      <c r="Y41" s="24">
        <f t="shared" si="56"/>
        <v>2.0425531511104822E-2</v>
      </c>
      <c r="Z41" s="24">
        <f t="shared" si="57"/>
        <v>2.0066713969767447E-2</v>
      </c>
      <c r="AA41" s="24">
        <f t="shared" si="58"/>
        <v>2.0439585820613893E-2</v>
      </c>
      <c r="AB41" s="24">
        <f>+GBA!Y14</f>
        <v>2.0436303178720916E-2</v>
      </c>
      <c r="AQ41" s="24">
        <f t="shared" si="45"/>
        <v>5.0744657409751426E-4</v>
      </c>
      <c r="AS41" s="35">
        <f t="shared" si="42"/>
        <v>42979</v>
      </c>
      <c r="AT41" s="19">
        <f t="shared" si="46"/>
        <v>118.09586811888923</v>
      </c>
      <c r="AU41" s="19">
        <f t="shared" si="47"/>
        <v>117.84297720316661</v>
      </c>
      <c r="AV41" s="53">
        <f t="shared" si="59"/>
        <v>2.5289091572262556E-3</v>
      </c>
    </row>
    <row r="42" spans="2:49" x14ac:dyDescent="0.3">
      <c r="B42" s="112">
        <f t="shared" si="43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+SUMPRODUCT($E$30:$N$30/100,$E42:$N42)/$D$14*100</f>
        <v>119.49770199000001</v>
      </c>
      <c r="Q42" s="24">
        <f t="shared" si="48"/>
        <v>1.3879358508644746E-2</v>
      </c>
      <c r="R42" s="24">
        <f t="shared" si="49"/>
        <v>1.3982456758323769E-2</v>
      </c>
      <c r="S42" s="24">
        <f t="shared" si="50"/>
        <v>1.3590608883389699E-2</v>
      </c>
      <c r="T42" s="24">
        <f t="shared" si="51"/>
        <v>1.3941957622991552E-2</v>
      </c>
      <c r="U42" s="24">
        <f t="shared" si="52"/>
        <v>1.3645546029867894E-2</v>
      </c>
      <c r="V42" s="24">
        <f t="shared" si="53"/>
        <v>1.3412398888948962E-2</v>
      </c>
      <c r="W42" s="24">
        <f t="shared" si="54"/>
        <v>1.3098407953038071E-2</v>
      </c>
      <c r="X42" s="24">
        <f t="shared" si="55"/>
        <v>1.2721033018759931E-2</v>
      </c>
      <c r="Y42" s="24">
        <f t="shared" si="56"/>
        <v>1.262951709321114E-2</v>
      </c>
      <c r="Z42" s="24">
        <f t="shared" si="57"/>
        <v>1.2185761832751218E-2</v>
      </c>
      <c r="AA42" s="24">
        <f t="shared" si="58"/>
        <v>1.2992384006413893E-2</v>
      </c>
      <c r="AB42" s="24">
        <f>+GBA!Y15</f>
        <v>1.2994466183362086E-2</v>
      </c>
      <c r="AQ42" s="24">
        <f t="shared" si="45"/>
        <v>1.6935966758935272E-3</v>
      </c>
      <c r="AS42" s="35">
        <f t="shared" si="42"/>
        <v>43009</v>
      </c>
      <c r="AT42" s="19">
        <f t="shared" si="46"/>
        <v>119.73496301090091</v>
      </c>
      <c r="AU42" s="19">
        <f t="shared" si="47"/>
        <v>119.27898365702674</v>
      </c>
      <c r="AV42" s="53">
        <f t="shared" si="59"/>
        <v>4.5597935387418076E-3</v>
      </c>
    </row>
    <row r="43" spans="2:49" x14ac:dyDescent="0.3">
      <c r="B43" s="112">
        <f t="shared" si="43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+SUMPRODUCT($E$30:$N$30/100,$E43:$N43)/$D$14*100</f>
        <v>120.89329823000001</v>
      </c>
      <c r="Q43" s="24">
        <f t="shared" si="48"/>
        <v>1.1209510147046187E-2</v>
      </c>
      <c r="R43" s="24">
        <f t="shared" si="49"/>
        <v>1.1077979671392457E-2</v>
      </c>
      <c r="S43" s="24">
        <f t="shared" si="50"/>
        <v>1.1135690809303433E-2</v>
      </c>
      <c r="T43" s="24">
        <f t="shared" si="51"/>
        <v>1.175834883054061E-2</v>
      </c>
      <c r="U43" s="24">
        <f t="shared" si="52"/>
        <v>1.1425173092306951E-2</v>
      </c>
      <c r="V43" s="24">
        <f t="shared" si="53"/>
        <v>1.1384611280576884E-2</v>
      </c>
      <c r="W43" s="24">
        <f t="shared" si="54"/>
        <v>1.2058942653864424E-2</v>
      </c>
      <c r="X43" s="24">
        <f t="shared" si="55"/>
        <v>1.1945680456299623E-2</v>
      </c>
      <c r="Y43" s="24">
        <f t="shared" si="56"/>
        <v>1.1653640645282737E-2</v>
      </c>
      <c r="Z43" s="24">
        <f t="shared" si="57"/>
        <v>1.1899767112755422E-2</v>
      </c>
      <c r="AA43" s="24">
        <f t="shared" si="58"/>
        <v>1.1678854210240619E-2</v>
      </c>
      <c r="AB43" s="24">
        <f>+GBA!Y16</f>
        <v>1.1678807683778381E-2</v>
      </c>
      <c r="AQ43" s="24">
        <f t="shared" si="45"/>
        <v>-6.90256965709235E-4</v>
      </c>
      <c r="AS43" s="35">
        <f t="shared" si="42"/>
        <v>43040</v>
      </c>
      <c r="AT43" s="19">
        <f t="shared" si="46"/>
        <v>121.0771332937278</v>
      </c>
      <c r="AU43" s="19">
        <f t="shared" si="47"/>
        <v>120.69837578399152</v>
      </c>
      <c r="AV43" s="53">
        <f t="shared" si="59"/>
        <v>3.7875750973628275E-3</v>
      </c>
    </row>
    <row r="44" spans="2:49" x14ac:dyDescent="0.3">
      <c r="B44" s="112">
        <f t="shared" si="43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+SUMPRODUCT($E$30:$N$30/100,$E44:$N44)/$D$14*100</f>
        <v>125.03825848000001</v>
      </c>
      <c r="Q44" s="24">
        <f t="shared" si="48"/>
        <v>3.3788960299088844E-2</v>
      </c>
      <c r="R44" s="24">
        <f t="shared" si="49"/>
        <v>3.0541435556276086E-2</v>
      </c>
      <c r="S44" s="24">
        <f t="shared" si="50"/>
        <v>3.6186710917687215E-2</v>
      </c>
      <c r="T44" s="24">
        <f t="shared" si="51"/>
        <v>3.2050933041077645E-2</v>
      </c>
      <c r="U44" s="24">
        <f t="shared" si="52"/>
        <v>3.4203644354466434E-2</v>
      </c>
      <c r="V44" s="24">
        <f t="shared" si="53"/>
        <v>3.3894828961501311E-2</v>
      </c>
      <c r="W44" s="24">
        <f t="shared" si="54"/>
        <v>3.2599958534119677E-2</v>
      </c>
      <c r="X44" s="24">
        <f t="shared" si="55"/>
        <v>3.4639158428588113E-2</v>
      </c>
      <c r="Y44" s="24">
        <f t="shared" si="56"/>
        <v>3.5086129160612156E-2</v>
      </c>
      <c r="Z44" s="24">
        <f t="shared" si="57"/>
        <v>3.5474372441275603E-2</v>
      </c>
      <c r="AA44" s="24">
        <f t="shared" si="58"/>
        <v>3.4286104446535903E-2</v>
      </c>
      <c r="AB44" s="24">
        <f>+GBA!Y17</f>
        <v>3.4287033031388692E-2</v>
      </c>
      <c r="AD44" s="24">
        <f t="shared" ref="AD44:AD75" si="60">+E44/E32-1</f>
        <v>0.25168203743717044</v>
      </c>
      <c r="AE44" s="24">
        <f t="shared" ref="AE44:AE75" si="61">+F44/F32-1</f>
        <v>0.24583738455594073</v>
      </c>
      <c r="AF44" s="24">
        <f t="shared" ref="AF44:AF75" si="62">+G44/G32-1</f>
        <v>0.25683803484890366</v>
      </c>
      <c r="AG44" s="24">
        <f t="shared" ref="AG44:AG75" si="63">+H44/H32-1</f>
        <v>0.24612946977451777</v>
      </c>
      <c r="AH44" s="24">
        <f t="shared" ref="AH44:AH75" si="64">+I44/I32-1</f>
        <v>0.25176358591640891</v>
      </c>
      <c r="AI44" s="24">
        <f t="shared" ref="AI44:AI75" si="65">+J44/J32-1</f>
        <v>0.25237422824489197</v>
      </c>
      <c r="AJ44" s="24">
        <f t="shared" ref="AJ44:AJ75" si="66">+K44/K32-1</f>
        <v>0.24579856075884399</v>
      </c>
      <c r="AK44" s="24">
        <f t="shared" ref="AK44:AK75" si="67">+L44/L32-1</f>
        <v>0.25033224226764972</v>
      </c>
      <c r="AL44" s="24">
        <f t="shared" ref="AL44:AL75" si="68">+M44/M32-1</f>
        <v>0.25297762497386733</v>
      </c>
      <c r="AM44" s="24">
        <f t="shared" ref="AM44:AM75" si="69">+N44/N32-1</f>
        <v>0.24980074919609896</v>
      </c>
      <c r="AN44" s="24">
        <f t="shared" ref="AN44:AN75" si="70">+O44/O32-1</f>
        <v>0.25038258480000009</v>
      </c>
      <c r="AO44" s="24">
        <f>+GBA!AV17</f>
        <v>0.25039199999999995</v>
      </c>
      <c r="AQ44" s="24">
        <f t="shared" si="45"/>
        <v>-1.6854121421867596E-3</v>
      </c>
      <c r="AR44" s="24">
        <f>+AD44-AM44</f>
        <v>1.8812882410714771E-3</v>
      </c>
      <c r="AS44" s="35">
        <f t="shared" si="42"/>
        <v>43070</v>
      </c>
      <c r="AT44" s="19">
        <f t="shared" si="46"/>
        <v>125.16820374371704</v>
      </c>
      <c r="AU44" s="19">
        <f t="shared" si="47"/>
        <v>124.98007491960989</v>
      </c>
      <c r="AV44" s="53">
        <f t="shared" si="59"/>
        <v>1.8812882410714771E-3</v>
      </c>
    </row>
    <row r="45" spans="2:49" x14ac:dyDescent="0.3">
      <c r="B45" s="112">
        <f t="shared" si="43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+SUMPRODUCT($E$30:$N$30/100,$E45:$N45)/$D$14*100</f>
        <v>127.0134114</v>
      </c>
      <c r="Q45" s="24">
        <f t="shared" si="48"/>
        <v>1.5240824030721356E-2</v>
      </c>
      <c r="R45" s="24">
        <f t="shared" si="49"/>
        <v>1.6206447587881812E-2</v>
      </c>
      <c r="S45" s="24">
        <f t="shared" si="50"/>
        <v>1.4371599606462393E-2</v>
      </c>
      <c r="T45" s="24">
        <f t="shared" si="51"/>
        <v>1.6088314105545232E-2</v>
      </c>
      <c r="U45" s="24">
        <f t="shared" si="52"/>
        <v>1.5699012738009221E-2</v>
      </c>
      <c r="V45" s="24">
        <f t="shared" si="53"/>
        <v>1.5214818613007886E-2</v>
      </c>
      <c r="W45" s="24">
        <f t="shared" si="54"/>
        <v>1.6211844392632679E-2</v>
      </c>
      <c r="X45" s="24">
        <f t="shared" si="55"/>
        <v>1.5639079280846069E-2</v>
      </c>
      <c r="Y45" s="24">
        <f t="shared" si="56"/>
        <v>1.5884033587717061E-2</v>
      </c>
      <c r="Z45" s="24">
        <f t="shared" si="57"/>
        <v>1.618784955256225E-2</v>
      </c>
      <c r="AA45" s="24">
        <f t="shared" si="58"/>
        <v>1.5796388593463329E-2</v>
      </c>
      <c r="AB45" s="24">
        <f>+GBA!Y18</f>
        <v>1.5799045419356617E-2</v>
      </c>
      <c r="AD45" s="24">
        <f t="shared" si="60"/>
        <v>0.25647577369789598</v>
      </c>
      <c r="AE45" s="24">
        <f t="shared" si="61"/>
        <v>0.25131428261914723</v>
      </c>
      <c r="AF45" s="24">
        <f t="shared" si="62"/>
        <v>0.26051643853926976</v>
      </c>
      <c r="AG45" s="24">
        <f t="shared" si="63"/>
        <v>0.25045907072449736</v>
      </c>
      <c r="AH45" s="24">
        <f t="shared" si="64"/>
        <v>0.25545774507835461</v>
      </c>
      <c r="AI45" s="24">
        <f t="shared" si="65"/>
        <v>0.25569980679860449</v>
      </c>
      <c r="AJ45" s="24">
        <f t="shared" si="66"/>
        <v>0.24938350101035511</v>
      </c>
      <c r="AK45" s="24">
        <f t="shared" si="67"/>
        <v>0.25337102779990572</v>
      </c>
      <c r="AL45" s="24">
        <f t="shared" si="68"/>
        <v>0.25577581673629224</v>
      </c>
      <c r="AM45" s="24">
        <f t="shared" si="69"/>
        <v>0.25219998653192155</v>
      </c>
      <c r="AN45" s="24">
        <f t="shared" si="70"/>
        <v>0.25367631482313557</v>
      </c>
      <c r="AO45" s="24">
        <f>+GBA!AV18</f>
        <v>0.25368610148746962</v>
      </c>
      <c r="AQ45" s="24">
        <f t="shared" si="45"/>
        <v>-9.4702552184089406E-4</v>
      </c>
      <c r="AR45" s="24">
        <f t="shared" ref="AR45:AR108" si="71">+AD45-AM45</f>
        <v>4.2757871659744318E-3</v>
      </c>
      <c r="AS45" s="35">
        <f t="shared" si="42"/>
        <v>43101</v>
      </c>
      <c r="AT45" s="19">
        <f t="shared" si="46"/>
        <v>127.07587031121651</v>
      </c>
      <c r="AU45" s="19">
        <f t="shared" si="47"/>
        <v>127.00323356947649</v>
      </c>
      <c r="AV45" s="53">
        <f t="shared" si="59"/>
        <v>7.263674174000645E-4</v>
      </c>
    </row>
    <row r="46" spans="2:49" x14ac:dyDescent="0.3">
      <c r="B46" s="112">
        <f t="shared" si="43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+SUMPRODUCT($E$30:$N$30/100,$E46:$N46)/$D$14*100</f>
        <v>130.28964428</v>
      </c>
      <c r="Q46" s="24">
        <f t="shared" si="48"/>
        <v>2.6014245069953867E-2</v>
      </c>
      <c r="R46" s="24">
        <f t="shared" si="49"/>
        <v>2.5105447135506997E-2</v>
      </c>
      <c r="S46" s="24">
        <f t="shared" si="50"/>
        <v>2.626792512733922E-2</v>
      </c>
      <c r="T46" s="24">
        <f t="shared" si="51"/>
        <v>2.6053465463473646E-2</v>
      </c>
      <c r="U46" s="24">
        <f t="shared" si="52"/>
        <v>2.6160378609294543E-2</v>
      </c>
      <c r="V46" s="24">
        <f t="shared" si="53"/>
        <v>2.5986291698163466E-2</v>
      </c>
      <c r="W46" s="24">
        <f t="shared" si="54"/>
        <v>2.6081942532282465E-2</v>
      </c>
      <c r="X46" s="24">
        <f t="shared" si="55"/>
        <v>2.604089854075875E-2</v>
      </c>
      <c r="Y46" s="24">
        <f t="shared" si="56"/>
        <v>2.5761621922443911E-2</v>
      </c>
      <c r="Z46" s="24">
        <f t="shared" si="57"/>
        <v>2.5285262600668323E-2</v>
      </c>
      <c r="AA46" s="24">
        <f t="shared" si="58"/>
        <v>2.5794385363623107E-2</v>
      </c>
      <c r="AB46" s="24">
        <f>+GBA!Y19</f>
        <v>2.5797014046405664E-2</v>
      </c>
      <c r="AD46" s="24">
        <f t="shared" si="60"/>
        <v>0.25780782287210946</v>
      </c>
      <c r="AE46" s="24">
        <f t="shared" si="61"/>
        <v>0.25309806735855078</v>
      </c>
      <c r="AF46" s="24">
        <f t="shared" si="62"/>
        <v>0.26088952043886104</v>
      </c>
      <c r="AG46" s="24">
        <f t="shared" si="63"/>
        <v>0.25237173269781121</v>
      </c>
      <c r="AH46" s="24">
        <f t="shared" si="64"/>
        <v>0.25727560867237931</v>
      </c>
      <c r="AI46" s="24">
        <f t="shared" si="65"/>
        <v>0.25682596163286742</v>
      </c>
      <c r="AJ46" s="24">
        <f t="shared" si="66"/>
        <v>0.2522098798525203</v>
      </c>
      <c r="AK46" s="24">
        <f t="shared" si="67"/>
        <v>0.25511502572084699</v>
      </c>
      <c r="AL46" s="24">
        <f t="shared" si="68"/>
        <v>0.25642188336210747</v>
      </c>
      <c r="AM46" s="24">
        <f t="shared" si="69"/>
        <v>0.25343657594778923</v>
      </c>
      <c r="AN46" s="24">
        <f t="shared" si="70"/>
        <v>0.25510344990268674</v>
      </c>
      <c r="AO46" s="24">
        <f>+GBA!AV19</f>
        <v>0.25511205729781294</v>
      </c>
      <c r="AQ46" s="24">
        <f t="shared" si="45"/>
        <v>7.28982469285544E-4</v>
      </c>
      <c r="AR46" s="24">
        <f t="shared" si="71"/>
        <v>4.3712469243202268E-3</v>
      </c>
      <c r="AS46" s="35">
        <f t="shared" si="42"/>
        <v>43132</v>
      </c>
      <c r="AT46" s="19">
        <f t="shared" si="46"/>
        <v>130.38165314397017</v>
      </c>
      <c r="AU46" s="19">
        <f t="shared" si="47"/>
        <v>130.21454368141471</v>
      </c>
      <c r="AV46" s="53">
        <f t="shared" si="59"/>
        <v>1.6710946255544812E-3</v>
      </c>
    </row>
    <row r="47" spans="2:49" x14ac:dyDescent="0.3">
      <c r="B47" s="112">
        <f t="shared" si="43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+SUMPRODUCT($E$30:$N$30/100,$E47:$N47)/$D$14*100</f>
        <v>133.50233509999998</v>
      </c>
      <c r="Q47" s="24">
        <f t="shared" si="48"/>
        <v>2.3774953793631592E-2</v>
      </c>
      <c r="R47" s="24">
        <f t="shared" si="49"/>
        <v>2.3315832322106766E-2</v>
      </c>
      <c r="S47" s="24">
        <f t="shared" si="50"/>
        <v>2.4777774109024708E-2</v>
      </c>
      <c r="T47" s="24">
        <f t="shared" si="51"/>
        <v>2.4230974382898118E-2</v>
      </c>
      <c r="U47" s="24">
        <f t="shared" si="52"/>
        <v>2.3663072658157924E-2</v>
      </c>
      <c r="V47" s="24">
        <f t="shared" si="53"/>
        <v>2.6570802758968837E-2</v>
      </c>
      <c r="W47" s="24">
        <f t="shared" si="54"/>
        <v>2.4289902121350071E-2</v>
      </c>
      <c r="X47" s="24">
        <f t="shared" si="55"/>
        <v>2.4616817937688662E-2</v>
      </c>
      <c r="Y47" s="24">
        <f t="shared" si="56"/>
        <v>2.5225445067461161E-2</v>
      </c>
      <c r="Z47" s="24">
        <f t="shared" si="57"/>
        <v>2.4573998118938345E-2</v>
      </c>
      <c r="AA47" s="24">
        <f t="shared" si="58"/>
        <v>2.4658067321879473E-2</v>
      </c>
      <c r="AB47" s="24">
        <f>+GBA!Y20</f>
        <v>2.464861429734766E-2</v>
      </c>
      <c r="AD47" s="24">
        <f t="shared" si="60"/>
        <v>0.2543624753735132</v>
      </c>
      <c r="AE47" s="24">
        <f t="shared" si="61"/>
        <v>0.24961804196933834</v>
      </c>
      <c r="AF47" s="24">
        <f t="shared" si="62"/>
        <v>0.25928095870198731</v>
      </c>
      <c r="AG47" s="24">
        <f t="shared" si="63"/>
        <v>0.25236464941726711</v>
      </c>
      <c r="AH47" s="24">
        <f t="shared" si="64"/>
        <v>0.2559226122685303</v>
      </c>
      <c r="AI47" s="24">
        <f t="shared" si="65"/>
        <v>0.25828705290856147</v>
      </c>
      <c r="AJ47" s="24">
        <f t="shared" si="66"/>
        <v>0.25305829498396282</v>
      </c>
      <c r="AK47" s="24">
        <f t="shared" si="67"/>
        <v>0.25656234219768925</v>
      </c>
      <c r="AL47" s="24">
        <f t="shared" si="68"/>
        <v>0.25898593536649051</v>
      </c>
      <c r="AM47" s="24">
        <f t="shared" si="69"/>
        <v>0.25743223122898984</v>
      </c>
      <c r="AN47" s="24">
        <f t="shared" si="70"/>
        <v>0.25634615963832941</v>
      </c>
      <c r="AO47" s="24">
        <f>+GBA!AV20</f>
        <v>0.25634677078598611</v>
      </c>
      <c r="AQ47" s="24">
        <f t="shared" si="45"/>
        <v>-7.9904432530675251E-4</v>
      </c>
      <c r="AR47" s="24">
        <f t="shared" si="71"/>
        <v>-3.0697558554766413E-3</v>
      </c>
      <c r="AS47" s="35">
        <f t="shared" si="42"/>
        <v>43160</v>
      </c>
      <c r="AT47" s="19">
        <f t="shared" si="46"/>
        <v>133.48147092300536</v>
      </c>
      <c r="AU47" s="19">
        <f t="shared" si="47"/>
        <v>133.41443563290022</v>
      </c>
      <c r="AV47" s="53">
        <f t="shared" si="59"/>
        <v>6.7035290105121881E-4</v>
      </c>
    </row>
    <row r="48" spans="2:49" x14ac:dyDescent="0.3">
      <c r="B48" s="112">
        <f t="shared" si="43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+SUMPRODUCT($E$30:$N$30/100,$E48:$N48)/$D$14*100</f>
        <v>136.93771648999999</v>
      </c>
      <c r="Q48" s="24">
        <f t="shared" si="48"/>
        <v>2.4443794956501508E-2</v>
      </c>
      <c r="R48" s="24">
        <f t="shared" si="49"/>
        <v>2.3701325619702507E-2</v>
      </c>
      <c r="S48" s="24">
        <f t="shared" si="50"/>
        <v>2.5492538535905496E-2</v>
      </c>
      <c r="T48" s="24">
        <f t="shared" si="51"/>
        <v>2.5114016336066136E-2</v>
      </c>
      <c r="U48" s="24">
        <f t="shared" si="52"/>
        <v>2.5103122055926796E-2</v>
      </c>
      <c r="V48" s="24">
        <f t="shared" si="53"/>
        <v>2.5089795918216584E-2</v>
      </c>
      <c r="W48" s="24">
        <f t="shared" si="54"/>
        <v>2.6128453662075612E-2</v>
      </c>
      <c r="X48" s="24">
        <f t="shared" si="55"/>
        <v>2.6250270524871722E-2</v>
      </c>
      <c r="Y48" s="24">
        <f t="shared" si="56"/>
        <v>2.5727983175021674E-2</v>
      </c>
      <c r="Z48" s="24">
        <f t="shared" si="57"/>
        <v>2.6591877541915387E-2</v>
      </c>
      <c r="AA48" s="24">
        <f t="shared" si="58"/>
        <v>2.5732743831235139E-2</v>
      </c>
      <c r="AB48" s="24">
        <f>+GBA!Y21</f>
        <v>2.5731295523389708E-2</v>
      </c>
      <c r="AD48" s="24">
        <f t="shared" si="60"/>
        <v>0.25032028284614527</v>
      </c>
      <c r="AE48" s="24">
        <f t="shared" si="61"/>
        <v>0.24500075121170717</v>
      </c>
      <c r="AF48" s="24">
        <f t="shared" si="62"/>
        <v>0.25587058631267112</v>
      </c>
      <c r="AG48" s="24">
        <f t="shared" si="63"/>
        <v>0.25079995861454063</v>
      </c>
      <c r="AH48" s="24">
        <f t="shared" si="64"/>
        <v>0.25314238295416613</v>
      </c>
      <c r="AI48" s="24">
        <f t="shared" si="65"/>
        <v>0.25535148895207049</v>
      </c>
      <c r="AJ48" s="24">
        <f t="shared" si="66"/>
        <v>0.25313010036876293</v>
      </c>
      <c r="AK48" s="24">
        <f t="shared" si="67"/>
        <v>0.25683143077425252</v>
      </c>
      <c r="AL48" s="24">
        <f t="shared" si="68"/>
        <v>0.25868940077871927</v>
      </c>
      <c r="AM48" s="24">
        <f t="shared" si="69"/>
        <v>0.25925047567620618</v>
      </c>
      <c r="AN48" s="24">
        <f t="shared" si="70"/>
        <v>0.25560623886106826</v>
      </c>
      <c r="AO48" s="24">
        <f>+GBA!AV21</f>
        <v>0.25560579233880376</v>
      </c>
      <c r="AQ48" s="24">
        <f t="shared" si="45"/>
        <v>-2.1480825854138796E-3</v>
      </c>
      <c r="AR48" s="24">
        <f t="shared" si="71"/>
        <v>-8.9301928300609124E-3</v>
      </c>
      <c r="AS48" s="35">
        <f t="shared" si="42"/>
        <v>43191</v>
      </c>
      <c r="AT48" s="19">
        <f t="shared" si="46"/>
        <v>136.74426462873953</v>
      </c>
      <c r="AU48" s="19">
        <f t="shared" si="47"/>
        <v>136.96217596757407</v>
      </c>
      <c r="AV48" s="53">
        <f t="shared" si="59"/>
        <v>-2.1791133883455327E-3</v>
      </c>
    </row>
    <row r="49" spans="2:48" x14ac:dyDescent="0.3">
      <c r="B49" s="112">
        <f t="shared" si="43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+SUMPRODUCT($E$30:$N$30/100,$E49:$N49)/$D$14*100</f>
        <v>139.57963508999995</v>
      </c>
      <c r="Q49" s="24">
        <f t="shared" si="48"/>
        <v>2.1101334898074864E-2</v>
      </c>
      <c r="R49" s="24">
        <f t="shared" si="49"/>
        <v>2.1672532789422272E-2</v>
      </c>
      <c r="S49" s="24">
        <f t="shared" si="50"/>
        <v>1.9648205238917971E-2</v>
      </c>
      <c r="T49" s="24">
        <f t="shared" si="51"/>
        <v>2.0231586755658171E-2</v>
      </c>
      <c r="U49" s="24">
        <f t="shared" si="52"/>
        <v>2.0286326049221648E-2</v>
      </c>
      <c r="V49" s="24">
        <f t="shared" si="53"/>
        <v>1.9557549113315753E-2</v>
      </c>
      <c r="W49" s="24">
        <f t="shared" si="54"/>
        <v>1.9818992564271776E-2</v>
      </c>
      <c r="X49" s="24">
        <f t="shared" si="55"/>
        <v>1.9137750648321683E-2</v>
      </c>
      <c r="Y49" s="24">
        <f t="shared" si="56"/>
        <v>1.8631535979014568E-2</v>
      </c>
      <c r="Z49" s="24">
        <f t="shared" si="57"/>
        <v>1.8037777257616572E-2</v>
      </c>
      <c r="AA49" s="24">
        <f t="shared" si="58"/>
        <v>1.9292848367256754E-2</v>
      </c>
      <c r="AB49" s="24">
        <f>+GBA!Y22</f>
        <v>1.9293402853846509E-2</v>
      </c>
      <c r="AD49" s="24">
        <f t="shared" si="60"/>
        <v>0.26128248753910555</v>
      </c>
      <c r="AE49" s="24">
        <f t="shared" si="61"/>
        <v>0.25679410576023787</v>
      </c>
      <c r="AF49" s="24">
        <f t="shared" si="62"/>
        <v>0.26482900667027587</v>
      </c>
      <c r="AG49" s="24">
        <f t="shared" si="63"/>
        <v>0.26010937530408218</v>
      </c>
      <c r="AH49" s="24">
        <f t="shared" si="64"/>
        <v>0.26295989212828541</v>
      </c>
      <c r="AI49" s="24">
        <f t="shared" si="65"/>
        <v>0.26396094013380811</v>
      </c>
      <c r="AJ49" s="24">
        <f t="shared" si="66"/>
        <v>0.26227655168621777</v>
      </c>
      <c r="AK49" s="24">
        <f t="shared" si="67"/>
        <v>0.26475299374814698</v>
      </c>
      <c r="AL49" s="24">
        <f t="shared" si="68"/>
        <v>0.26551286262227203</v>
      </c>
      <c r="AM49" s="24">
        <f t="shared" si="69"/>
        <v>0.26492659800585838</v>
      </c>
      <c r="AN49" s="24">
        <f t="shared" si="70"/>
        <v>0.26361635108703618</v>
      </c>
      <c r="AO49" s="24">
        <f>+GBA!AV22</f>
        <v>0.2636168338603686</v>
      </c>
      <c r="AQ49" s="24">
        <f t="shared" si="45"/>
        <v>3.063557640458292E-3</v>
      </c>
      <c r="AR49" s="24">
        <f t="shared" si="71"/>
        <v>-3.6441104667528368E-3</v>
      </c>
      <c r="AS49" s="35">
        <f t="shared" si="42"/>
        <v>43221</v>
      </c>
      <c r="AT49" s="19">
        <f t="shared" si="46"/>
        <v>139.62975115206154</v>
      </c>
      <c r="AU49" s="19">
        <f t="shared" si="47"/>
        <v>139.43266919039564</v>
      </c>
      <c r="AV49" s="53">
        <f t="shared" si="59"/>
        <v>1.9708196166590142E-3</v>
      </c>
    </row>
    <row r="50" spans="2:48" x14ac:dyDescent="0.3">
      <c r="B50" s="112">
        <f t="shared" si="43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+SUMPRODUCT($E$30:$N$30/100,$E50:$N50)/$D$14*100</f>
        <v>145.05797404</v>
      </c>
      <c r="Q50" s="24">
        <f t="shared" si="48"/>
        <v>3.9625653045657794E-2</v>
      </c>
      <c r="R50" s="24">
        <f t="shared" si="49"/>
        <v>3.9531709624466727E-2</v>
      </c>
      <c r="S50" s="24">
        <f t="shared" si="50"/>
        <v>3.8849511027463146E-2</v>
      </c>
      <c r="T50" s="24">
        <f t="shared" si="51"/>
        <v>3.903949201036605E-2</v>
      </c>
      <c r="U50" s="24">
        <f t="shared" si="52"/>
        <v>3.9141200163171241E-2</v>
      </c>
      <c r="V50" s="24">
        <f t="shared" si="53"/>
        <v>3.8567895064609559E-2</v>
      </c>
      <c r="W50" s="24">
        <f t="shared" si="54"/>
        <v>3.9867221096328898E-2</v>
      </c>
      <c r="X50" s="24">
        <f t="shared" si="55"/>
        <v>3.9704048182511498E-2</v>
      </c>
      <c r="Y50" s="24">
        <f t="shared" si="56"/>
        <v>3.9048325101816772E-2</v>
      </c>
      <c r="Z50" s="24">
        <f t="shared" si="57"/>
        <v>3.9212870367765662E-2</v>
      </c>
      <c r="AA50" s="24">
        <f t="shared" si="58"/>
        <v>3.9248841326083639E-2</v>
      </c>
      <c r="AB50" s="24">
        <f>+GBA!Y23</f>
        <v>3.9247743229688936E-2</v>
      </c>
      <c r="AD50" s="24">
        <f t="shared" si="60"/>
        <v>0.29341813697874075</v>
      </c>
      <c r="AE50" s="24">
        <f t="shared" si="61"/>
        <v>0.28869262482384928</v>
      </c>
      <c r="AF50" s="24">
        <f t="shared" si="62"/>
        <v>0.29587833545856013</v>
      </c>
      <c r="AG50" s="24">
        <f t="shared" si="63"/>
        <v>0.29205007126211502</v>
      </c>
      <c r="AH50" s="24">
        <f t="shared" si="64"/>
        <v>0.29420265879216689</v>
      </c>
      <c r="AI50" s="24">
        <f t="shared" si="65"/>
        <v>0.29483107432793343</v>
      </c>
      <c r="AJ50" s="24">
        <f t="shared" si="66"/>
        <v>0.29503366476889403</v>
      </c>
      <c r="AK50" s="24">
        <f t="shared" si="67"/>
        <v>0.297120623999241</v>
      </c>
      <c r="AL50" s="24">
        <f t="shared" si="68"/>
        <v>0.29675201467014278</v>
      </c>
      <c r="AM50" s="24">
        <f t="shared" si="69"/>
        <v>0.2962016519525108</v>
      </c>
      <c r="AN50" s="24">
        <f t="shared" si="70"/>
        <v>0.29523050670878792</v>
      </c>
      <c r="AO50" s="24">
        <f>+GBA!AV23</f>
        <v>0.29522841787483833</v>
      </c>
      <c r="AQ50" s="24">
        <f t="shared" si="45"/>
        <v>4.1278267789213174E-4</v>
      </c>
      <c r="AR50" s="24">
        <f t="shared" si="71"/>
        <v>-2.7835149737700515E-3</v>
      </c>
      <c r="AS50" s="35">
        <f t="shared" si="42"/>
        <v>43252</v>
      </c>
      <c r="AT50" s="19">
        <f t="shared" si="46"/>
        <v>145.16267122606467</v>
      </c>
      <c r="AU50" s="19">
        <f t="shared" si="47"/>
        <v>144.90022437239017</v>
      </c>
      <c r="AV50" s="53">
        <f t="shared" si="59"/>
        <v>2.6244685367451392E-3</v>
      </c>
    </row>
    <row r="51" spans="2:48" x14ac:dyDescent="0.3">
      <c r="B51" s="112">
        <f t="shared" si="43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+SUMPRODUCT($E$30:$N$30/100,$E51:$N51)/$D$14*100</f>
        <v>149.11755649999998</v>
      </c>
      <c r="Q51" s="24">
        <f t="shared" si="48"/>
        <v>2.7722593424271302E-2</v>
      </c>
      <c r="R51" s="24">
        <f t="shared" si="49"/>
        <v>2.8498676065307649E-2</v>
      </c>
      <c r="S51" s="24">
        <f t="shared" si="50"/>
        <v>2.6670434001558885E-2</v>
      </c>
      <c r="T51" s="24">
        <f t="shared" si="51"/>
        <v>2.8584948047693626E-2</v>
      </c>
      <c r="U51" s="24">
        <f t="shared" si="52"/>
        <v>2.7600453432252481E-2</v>
      </c>
      <c r="V51" s="24">
        <f t="shared" si="53"/>
        <v>2.7492095122984894E-2</v>
      </c>
      <c r="W51" s="24">
        <f t="shared" si="54"/>
        <v>2.8435155422029901E-2</v>
      </c>
      <c r="X51" s="24">
        <f t="shared" si="55"/>
        <v>2.7761085885827708E-2</v>
      </c>
      <c r="Y51" s="24">
        <f t="shared" si="56"/>
        <v>2.7943779048818396E-2</v>
      </c>
      <c r="Z51" s="24">
        <f t="shared" si="57"/>
        <v>2.8349630896669309E-2</v>
      </c>
      <c r="AA51" s="24">
        <f t="shared" si="58"/>
        <v>2.7985931051818902E-2</v>
      </c>
      <c r="AB51" s="24">
        <f>+GBA!Y24</f>
        <v>2.7986008374569549E-2</v>
      </c>
      <c r="AD51" s="24">
        <f t="shared" si="60"/>
        <v>0.30955628079278719</v>
      </c>
      <c r="AE51" s="24">
        <f t="shared" si="61"/>
        <v>0.30532193294916188</v>
      </c>
      <c r="AF51" s="24">
        <f t="shared" si="62"/>
        <v>0.30996198274947484</v>
      </c>
      <c r="AG51" s="24">
        <f t="shared" si="63"/>
        <v>0.30757997367085155</v>
      </c>
      <c r="AH51" s="24">
        <f t="shared" si="64"/>
        <v>0.3087149293139857</v>
      </c>
      <c r="AI51" s="24">
        <f t="shared" si="65"/>
        <v>0.30952978684549581</v>
      </c>
      <c r="AJ51" s="24">
        <f t="shared" si="66"/>
        <v>0.31010773274910819</v>
      </c>
      <c r="AK51" s="24">
        <f t="shared" si="67"/>
        <v>0.31052502047775876</v>
      </c>
      <c r="AL51" s="24">
        <f t="shared" si="68"/>
        <v>0.30934717997088157</v>
      </c>
      <c r="AM51" s="24">
        <f t="shared" si="69"/>
        <v>0.30812475793784966</v>
      </c>
      <c r="AN51" s="24">
        <f t="shared" si="70"/>
        <v>0.30897597272994548</v>
      </c>
      <c r="AO51" s="24">
        <f>+GBA!AV24</f>
        <v>0.30897060127335085</v>
      </c>
      <c r="AQ51" s="24">
        <f t="shared" si="45"/>
        <v>-6.2703747239800656E-4</v>
      </c>
      <c r="AR51" s="24">
        <f t="shared" si="71"/>
        <v>1.4315228549375281E-3</v>
      </c>
      <c r="AS51" s="35">
        <f t="shared" si="42"/>
        <v>43282</v>
      </c>
      <c r="AT51" s="19">
        <f t="shared" si="46"/>
        <v>149.18695694084604</v>
      </c>
      <c r="AU51" s="19">
        <f t="shared" si="47"/>
        <v>149.00809225019199</v>
      </c>
      <c r="AV51" s="53">
        <f t="shared" si="59"/>
        <v>1.7886469065404587E-3</v>
      </c>
    </row>
    <row r="52" spans="2:48" x14ac:dyDescent="0.3">
      <c r="B52" s="112">
        <f t="shared" si="43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+SUMPRODUCT($E$30:$N$30/100,$E52:$N52)/$D$14*100</f>
        <v>155.17366656999997</v>
      </c>
      <c r="Q52" s="24">
        <f t="shared" si="48"/>
        <v>4.1233064503853889E-2</v>
      </c>
      <c r="R52" s="24">
        <f t="shared" si="49"/>
        <v>3.9687846557394435E-2</v>
      </c>
      <c r="S52" s="24">
        <f t="shared" si="50"/>
        <v>4.2192516889556719E-2</v>
      </c>
      <c r="T52" s="24">
        <f t="shared" si="51"/>
        <v>3.9853172201679055E-2</v>
      </c>
      <c r="U52" s="24">
        <f t="shared" si="52"/>
        <v>4.1750259769744336E-2</v>
      </c>
      <c r="V52" s="24">
        <f t="shared" si="53"/>
        <v>4.1250997338514894E-2</v>
      </c>
      <c r="W52" s="24">
        <f t="shared" si="54"/>
        <v>4.0201585072940249E-2</v>
      </c>
      <c r="X52" s="24">
        <f t="shared" si="55"/>
        <v>4.0761417363892827E-2</v>
      </c>
      <c r="Y52" s="24">
        <f t="shared" si="56"/>
        <v>4.0826170487857416E-2</v>
      </c>
      <c r="Z52" s="24">
        <f t="shared" si="57"/>
        <v>3.9885403219311888E-2</v>
      </c>
      <c r="AA52" s="24">
        <f t="shared" si="58"/>
        <v>4.0612991603037552E-2</v>
      </c>
      <c r="AB52" s="24">
        <f>+GBA!Y25</f>
        <v>4.0618222640087298E-2</v>
      </c>
      <c r="AD52" s="24">
        <f t="shared" si="60"/>
        <v>0.34242079683052884</v>
      </c>
      <c r="AE52" s="24">
        <f t="shared" si="61"/>
        <v>0.33684615058529821</v>
      </c>
      <c r="AF52" s="24">
        <f t="shared" si="62"/>
        <v>0.34442255037851544</v>
      </c>
      <c r="AG52" s="24">
        <f t="shared" si="63"/>
        <v>0.34003405562861566</v>
      </c>
      <c r="AH52" s="24">
        <f t="shared" si="64"/>
        <v>0.34300210883619853</v>
      </c>
      <c r="AI52" s="24">
        <f t="shared" si="65"/>
        <v>0.34346185081263658</v>
      </c>
      <c r="AJ52" s="24">
        <f t="shared" si="66"/>
        <v>0.3433596393513545</v>
      </c>
      <c r="AK52" s="24">
        <f t="shared" si="67"/>
        <v>0.34400277312301641</v>
      </c>
      <c r="AL52" s="24">
        <f t="shared" si="68"/>
        <v>0.34271186830927935</v>
      </c>
      <c r="AM52" s="24">
        <f t="shared" si="69"/>
        <v>0.34128234082966635</v>
      </c>
      <c r="AN52" s="24">
        <f t="shared" si="70"/>
        <v>0.34230728284447465</v>
      </c>
      <c r="AO52" s="24">
        <f>+GBA!AV25</f>
        <v>0.34230569941463518</v>
      </c>
      <c r="AQ52" s="24">
        <f t="shared" si="45"/>
        <v>1.3476612845420011E-3</v>
      </c>
      <c r="AR52" s="24">
        <f t="shared" si="71"/>
        <v>1.1384560008624867E-3</v>
      </c>
      <c r="AS52" s="35">
        <f t="shared" si="42"/>
        <v>43313</v>
      </c>
      <c r="AT52" s="19">
        <f t="shared" si="46"/>
        <v>155.33839235952163</v>
      </c>
      <c r="AU52" s="19">
        <f t="shared" si="47"/>
        <v>154.95134009253132</v>
      </c>
      <c r="AV52" s="53">
        <f t="shared" si="59"/>
        <v>3.8705226699029538E-3</v>
      </c>
    </row>
    <row r="53" spans="2:48" x14ac:dyDescent="0.3">
      <c r="B53" s="112">
        <f t="shared" si="43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+SUMPRODUCT($E$30:$N$30/100,$E53:$N53)/$D$14*100</f>
        <v>165.49020944000003</v>
      </c>
      <c r="Q53" s="24">
        <f t="shared" si="48"/>
        <v>6.6675075753000801E-2</v>
      </c>
      <c r="R53" s="24">
        <f t="shared" si="49"/>
        <v>6.8257927636558691E-2</v>
      </c>
      <c r="S53" s="24">
        <f t="shared" si="50"/>
        <v>6.4901487388404844E-2</v>
      </c>
      <c r="T53" s="24">
        <f t="shared" si="51"/>
        <v>6.7940690117983094E-2</v>
      </c>
      <c r="U53" s="24">
        <f t="shared" si="52"/>
        <v>6.6196580203075728E-2</v>
      </c>
      <c r="V53" s="24">
        <f t="shared" si="53"/>
        <v>6.5637408028596189E-2</v>
      </c>
      <c r="W53" s="24">
        <f t="shared" si="54"/>
        <v>6.8410427455454448E-2</v>
      </c>
      <c r="X53" s="24">
        <f t="shared" si="55"/>
        <v>6.6622709972752325E-2</v>
      </c>
      <c r="Y53" s="24">
        <f t="shared" si="56"/>
        <v>6.4972294239325157E-2</v>
      </c>
      <c r="Z53" s="24">
        <f t="shared" si="57"/>
        <v>6.6571508807885094E-2</v>
      </c>
      <c r="AA53" s="24">
        <f t="shared" si="58"/>
        <v>6.6483850630327135E-2</v>
      </c>
      <c r="AB53" s="24">
        <f>+GBA!Y26</f>
        <v>6.6477331678424401E-2</v>
      </c>
      <c r="AD53" s="24">
        <f t="shared" si="60"/>
        <v>0.40306002298601484</v>
      </c>
      <c r="AE53" s="24">
        <f t="shared" si="61"/>
        <v>0.39876992477917206</v>
      </c>
      <c r="AF53" s="24">
        <f t="shared" si="62"/>
        <v>0.40223729710324818</v>
      </c>
      <c r="AG53" s="24">
        <f t="shared" si="63"/>
        <v>0.40330698675719456</v>
      </c>
      <c r="AH53" s="24">
        <f t="shared" si="64"/>
        <v>0.40330678310770729</v>
      </c>
      <c r="AI53" s="24">
        <f t="shared" si="65"/>
        <v>0.40223001242530865</v>
      </c>
      <c r="AJ53" s="24">
        <f t="shared" si="66"/>
        <v>0.40641661749103175</v>
      </c>
      <c r="AK53" s="24">
        <f t="shared" si="67"/>
        <v>0.40459651367179927</v>
      </c>
      <c r="AL53" s="24">
        <f t="shared" si="68"/>
        <v>0.40132806827966205</v>
      </c>
      <c r="AM53" s="24">
        <f t="shared" si="69"/>
        <v>0.40243134140584091</v>
      </c>
      <c r="AN53" s="24">
        <f t="shared" si="70"/>
        <v>0.40287485866778527</v>
      </c>
      <c r="AO53" s="24">
        <f>+GBA!AV26</f>
        <v>0.4028691415124408</v>
      </c>
      <c r="AQ53" s="24">
        <f t="shared" si="45"/>
        <v>1.035669451157073E-4</v>
      </c>
      <c r="AR53" s="24">
        <f t="shared" si="71"/>
        <v>6.2868158017392872E-4</v>
      </c>
      <c r="AS53" s="35">
        <f t="shared" si="42"/>
        <v>43344</v>
      </c>
      <c r="AT53" s="19">
        <f t="shared" si="46"/>
        <v>165.69559143744209</v>
      </c>
      <c r="AU53" s="19">
        <f t="shared" si="47"/>
        <v>165.26668459429487</v>
      </c>
      <c r="AV53" s="53">
        <f t="shared" si="59"/>
        <v>4.2890684314720318E-3</v>
      </c>
    </row>
    <row r="54" spans="2:48" x14ac:dyDescent="0.3">
      <c r="B54" s="112">
        <f t="shared" si="43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+SUMPRODUCT($E$30:$N$30/100,$E54:$N54)/$D$14*100</f>
        <v>173.85500669999999</v>
      </c>
      <c r="Q54" s="24">
        <f t="shared" si="48"/>
        <v>5.2980218234668364E-2</v>
      </c>
      <c r="R54" s="24">
        <f t="shared" si="49"/>
        <v>5.1997798143895491E-2</v>
      </c>
      <c r="S54" s="24">
        <f t="shared" si="50"/>
        <v>5.2071770951865215E-2</v>
      </c>
      <c r="T54" s="24">
        <f t="shared" si="51"/>
        <v>5.0827708062689103E-2</v>
      </c>
      <c r="U54" s="24">
        <f t="shared" si="52"/>
        <v>5.1087562809025711E-2</v>
      </c>
      <c r="V54" s="24">
        <f t="shared" si="53"/>
        <v>5.0678521874143456E-2</v>
      </c>
      <c r="W54" s="24">
        <f t="shared" si="54"/>
        <v>5.0996049420154455E-2</v>
      </c>
      <c r="X54" s="24">
        <f t="shared" si="55"/>
        <v>5.0934078217003131E-2</v>
      </c>
      <c r="Y54" s="24">
        <f t="shared" si="56"/>
        <v>5.0017374507954848E-2</v>
      </c>
      <c r="Z54" s="24">
        <f t="shared" si="57"/>
        <v>4.9102023958452534E-2</v>
      </c>
      <c r="AA54" s="24">
        <f t="shared" si="58"/>
        <v>5.0545571779173404E-2</v>
      </c>
      <c r="AB54" s="24">
        <f>+GBA!Y27</f>
        <v>5.0544352146319138E-2</v>
      </c>
      <c r="AD54" s="24">
        <f t="shared" si="60"/>
        <v>0.45716986621890676</v>
      </c>
      <c r="AE54" s="24">
        <f t="shared" si="61"/>
        <v>0.45121138060114818</v>
      </c>
      <c r="AF54" s="24">
        <f t="shared" si="62"/>
        <v>0.45547350530740216</v>
      </c>
      <c r="AG54" s="24">
        <f t="shared" si="63"/>
        <v>0.45435727707672835</v>
      </c>
      <c r="AH54" s="24">
        <f t="shared" si="64"/>
        <v>0.4551420980510994</v>
      </c>
      <c r="AI54" s="24">
        <f t="shared" si="65"/>
        <v>0.45379409053789432</v>
      </c>
      <c r="AJ54" s="24">
        <f t="shared" si="66"/>
        <v>0.45902737307474828</v>
      </c>
      <c r="AK54" s="24">
        <f t="shared" si="67"/>
        <v>0.4575962128112967</v>
      </c>
      <c r="AL54" s="24">
        <f t="shared" si="68"/>
        <v>0.4530672810161358</v>
      </c>
      <c r="AM54" s="24">
        <f t="shared" si="69"/>
        <v>0.45358057207560742</v>
      </c>
      <c r="AN54" s="24">
        <f t="shared" si="70"/>
        <v>0.45488159022964969</v>
      </c>
      <c r="AO54" s="24">
        <f>+GBA!AV27</f>
        <v>0.45487098164412076</v>
      </c>
      <c r="AQ54" s="24">
        <f t="shared" si="45"/>
        <v>3.8781942762158295E-3</v>
      </c>
      <c r="AR54" s="24">
        <f t="shared" si="71"/>
        <v>3.5892941432993375E-3</v>
      </c>
      <c r="AS54" s="35">
        <f t="shared" si="42"/>
        <v>43374</v>
      </c>
      <c r="AT54" s="19">
        <f t="shared" si="46"/>
        <v>174.47418003232022</v>
      </c>
      <c r="AU54" s="19">
        <f t="shared" si="47"/>
        <v>173.38161330077796</v>
      </c>
      <c r="AV54" s="53">
        <f t="shared" si="59"/>
        <v>1.0925667315422771E-2</v>
      </c>
    </row>
    <row r="55" spans="2:48" x14ac:dyDescent="0.3">
      <c r="B55" s="112">
        <f t="shared" si="43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+SUMPRODUCT($E$30:$N$30/100,$E55:$N55)/$D$14*100</f>
        <v>178.87670180000001</v>
      </c>
      <c r="Q55" s="24">
        <f t="shared" si="48"/>
        <v>2.8529893537856177E-2</v>
      </c>
      <c r="R55" s="24">
        <f t="shared" si="49"/>
        <v>2.9365045651926769E-2</v>
      </c>
      <c r="S55" s="24">
        <f t="shared" si="50"/>
        <v>2.8270668573539659E-2</v>
      </c>
      <c r="T55" s="24">
        <f t="shared" si="51"/>
        <v>2.9383538982148405E-2</v>
      </c>
      <c r="U55" s="24">
        <f t="shared" si="52"/>
        <v>2.8849891841332242E-2</v>
      </c>
      <c r="V55" s="24">
        <f t="shared" si="53"/>
        <v>2.8385148873941723E-2</v>
      </c>
      <c r="W55" s="24">
        <f t="shared" si="54"/>
        <v>2.9025999516880674E-2</v>
      </c>
      <c r="X55" s="24">
        <f t="shared" si="55"/>
        <v>2.8687566712853663E-2</v>
      </c>
      <c r="Y55" s="24">
        <f t="shared" si="56"/>
        <v>2.8801912630022963E-2</v>
      </c>
      <c r="Z55" s="24">
        <f t="shared" si="57"/>
        <v>2.9149533308124642E-2</v>
      </c>
      <c r="AA55" s="24">
        <f t="shared" si="58"/>
        <v>2.8884385876015273E-2</v>
      </c>
      <c r="AB55" s="24">
        <f>+GBA!Y28</f>
        <v>2.8886732556862249E-2</v>
      </c>
      <c r="AD55" s="24">
        <f t="shared" si="60"/>
        <v>0.48212882921835165</v>
      </c>
      <c r="AE55" s="24">
        <f t="shared" si="61"/>
        <v>0.47745900818510667</v>
      </c>
      <c r="AF55" s="24">
        <f t="shared" si="62"/>
        <v>0.48013835135780325</v>
      </c>
      <c r="AG55" s="24">
        <f t="shared" si="63"/>
        <v>0.47969269791756508</v>
      </c>
      <c r="AH55" s="24">
        <f t="shared" si="64"/>
        <v>0.48021112191263304</v>
      </c>
      <c r="AI55" s="24">
        <f t="shared" si="65"/>
        <v>0.47823116503313257</v>
      </c>
      <c r="AJ55" s="24">
        <f t="shared" si="66"/>
        <v>0.48348780651426915</v>
      </c>
      <c r="AK55" s="24">
        <f t="shared" si="67"/>
        <v>0.48171105461967034</v>
      </c>
      <c r="AL55" s="24">
        <f t="shared" si="68"/>
        <v>0.4776978382996524</v>
      </c>
      <c r="AM55" s="24">
        <f t="shared" si="69"/>
        <v>0.47835963204710885</v>
      </c>
      <c r="AN55" s="24">
        <f t="shared" si="70"/>
        <v>0.47962463113287157</v>
      </c>
      <c r="AO55" s="24">
        <f>+GBA!AV28</f>
        <v>0.4796172848799074</v>
      </c>
      <c r="AQ55" s="24">
        <f t="shared" si="45"/>
        <v>-6.1963977026846528E-4</v>
      </c>
      <c r="AR55" s="24">
        <f t="shared" si="71"/>
        <v>3.7691971712427996E-3</v>
      </c>
      <c r="AS55" s="35">
        <f t="shared" si="42"/>
        <v>43405</v>
      </c>
      <c r="AT55" s="19">
        <f t="shared" si="46"/>
        <v>179.45190981374708</v>
      </c>
      <c r="AU55" s="19">
        <f t="shared" si="47"/>
        <v>178.43560641270537</v>
      </c>
      <c r="AV55" s="53">
        <f t="shared" si="59"/>
        <v>1.0163034010417071E-2</v>
      </c>
    </row>
    <row r="56" spans="2:48" x14ac:dyDescent="0.3">
      <c r="B56" s="112">
        <f t="shared" si="43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+SUMPRODUCT($E$30:$N$30/100,$E56:$N56)/$D$14*100</f>
        <v>183.93707424000002</v>
      </c>
      <c r="Q56" s="24">
        <f t="shared" si="48"/>
        <v>2.5720379762556922E-2</v>
      </c>
      <c r="R56" s="24">
        <f t="shared" si="49"/>
        <v>2.5447349273329589E-2</v>
      </c>
      <c r="S56" s="24">
        <f t="shared" si="50"/>
        <v>2.7252336564799862E-2</v>
      </c>
      <c r="T56" s="24">
        <f t="shared" si="51"/>
        <v>2.6396086759076232E-2</v>
      </c>
      <c r="U56" s="24">
        <f t="shared" si="52"/>
        <v>2.7452844323926584E-2</v>
      </c>
      <c r="V56" s="24">
        <f t="shared" si="53"/>
        <v>2.7341937684771001E-2</v>
      </c>
      <c r="W56" s="24">
        <f t="shared" si="54"/>
        <v>2.8058836492029782E-2</v>
      </c>
      <c r="X56" s="24">
        <f t="shared" si="55"/>
        <v>2.9035971778977654E-2</v>
      </c>
      <c r="Y56" s="24">
        <f t="shared" si="56"/>
        <v>2.9315744133791011E-2</v>
      </c>
      <c r="Z56" s="24">
        <f t="shared" si="57"/>
        <v>2.976993240736503E-2</v>
      </c>
      <c r="AA56" s="24">
        <f t="shared" si="58"/>
        <v>2.8289723530669386E-2</v>
      </c>
      <c r="AB56" s="24">
        <f>+GBA!Y29</f>
        <v>2.829374374570226E-2</v>
      </c>
      <c r="AD56" s="24">
        <f t="shared" si="60"/>
        <v>0.4705610177178261</v>
      </c>
      <c r="AE56" s="24">
        <f t="shared" si="61"/>
        <v>0.47015575631425977</v>
      </c>
      <c r="AF56" s="24">
        <f t="shared" si="62"/>
        <v>0.46737606635090123</v>
      </c>
      <c r="AG56" s="24">
        <f t="shared" si="63"/>
        <v>0.47158511864658093</v>
      </c>
      <c r="AH56" s="24">
        <f t="shared" si="64"/>
        <v>0.47054899265834038</v>
      </c>
      <c r="AI56" s="24">
        <f t="shared" si="65"/>
        <v>0.46886204175773494</v>
      </c>
      <c r="AJ56" s="24">
        <f t="shared" si="66"/>
        <v>0.47696379000462619</v>
      </c>
      <c r="AK56" s="24">
        <f t="shared" si="67"/>
        <v>0.47368670764595366</v>
      </c>
      <c r="AL56" s="24">
        <f t="shared" si="68"/>
        <v>0.46945998712952308</v>
      </c>
      <c r="AM56" s="24">
        <f t="shared" si="69"/>
        <v>0.47021533210689426</v>
      </c>
      <c r="AN56" s="24">
        <f t="shared" si="70"/>
        <v>0.47104635393990968</v>
      </c>
      <c r="AO56" s="24">
        <f>+GBA!AV29</f>
        <v>0.47104348076443237</v>
      </c>
      <c r="AQ56" s="24">
        <f t="shared" si="45"/>
        <v>-4.0495526448081076E-3</v>
      </c>
      <c r="AR56" s="24">
        <f t="shared" si="71"/>
        <v>3.4568561093184513E-4</v>
      </c>
      <c r="AS56" s="35">
        <f t="shared" si="42"/>
        <v>43435</v>
      </c>
      <c r="AT56" s="19">
        <f t="shared" si="46"/>
        <v>184.06748108327275</v>
      </c>
      <c r="AU56" s="19">
        <f t="shared" si="47"/>
        <v>183.74762235467878</v>
      </c>
      <c r="AV56" s="53">
        <f t="shared" si="59"/>
        <v>3.1985872859396913E-3</v>
      </c>
    </row>
    <row r="57" spans="2:48" x14ac:dyDescent="0.3">
      <c r="B57" s="112">
        <f t="shared" si="43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+SUMPRODUCT($E$30:$N$30/100,$E57:$N57)/$D$14*100</f>
        <v>189.12181366000002</v>
      </c>
      <c r="Q57" s="24">
        <f t="shared" si="48"/>
        <v>2.91430416194709E-2</v>
      </c>
      <c r="R57" s="24">
        <f t="shared" si="49"/>
        <v>2.9437834087658876E-2</v>
      </c>
      <c r="S57" s="24">
        <f t="shared" si="50"/>
        <v>2.8294769645933915E-2</v>
      </c>
      <c r="T57" s="24">
        <f t="shared" si="51"/>
        <v>2.9370914698898964E-2</v>
      </c>
      <c r="U57" s="24">
        <f t="shared" si="52"/>
        <v>2.9074239830944926E-2</v>
      </c>
      <c r="V57" s="24">
        <f t="shared" si="53"/>
        <v>2.840599947533784E-2</v>
      </c>
      <c r="W57" s="24">
        <f t="shared" si="54"/>
        <v>2.8592058875519522E-2</v>
      </c>
      <c r="X57" s="24">
        <f t="shared" si="55"/>
        <v>2.7786561356086592E-2</v>
      </c>
      <c r="Y57" s="24">
        <f t="shared" si="56"/>
        <v>2.7775627137618386E-2</v>
      </c>
      <c r="Z57" s="24">
        <f t="shared" si="57"/>
        <v>2.7355160553936164E-2</v>
      </c>
      <c r="AA57" s="24">
        <f t="shared" si="58"/>
        <v>2.8187571436713021E-2</v>
      </c>
      <c r="AB57" s="24">
        <f>+GBA!Y30</f>
        <v>2.8191549222265744E-2</v>
      </c>
      <c r="AD57" s="24">
        <f t="shared" si="60"/>
        <v>0.49069817016671902</v>
      </c>
      <c r="AE57" s="24">
        <f t="shared" si="61"/>
        <v>0.48929773191659809</v>
      </c>
      <c r="AF57" s="24">
        <f t="shared" si="62"/>
        <v>0.48751713348209913</v>
      </c>
      <c r="AG57" s="24">
        <f t="shared" si="63"/>
        <v>0.4908221053324402</v>
      </c>
      <c r="AH57" s="24">
        <f t="shared" si="64"/>
        <v>0.48991390931319834</v>
      </c>
      <c r="AI57" s="24">
        <f t="shared" si="65"/>
        <v>0.48794768205710426</v>
      </c>
      <c r="AJ57" s="24">
        <f t="shared" si="66"/>
        <v>0.49495721195164477</v>
      </c>
      <c r="AK57" s="24">
        <f t="shared" si="67"/>
        <v>0.49131263720187945</v>
      </c>
      <c r="AL57" s="24">
        <f t="shared" si="68"/>
        <v>0.48666098677814951</v>
      </c>
      <c r="AM57" s="24">
        <f t="shared" si="69"/>
        <v>0.48637213998435036</v>
      </c>
      <c r="AN57" s="24">
        <f t="shared" si="70"/>
        <v>0.48899089927128769</v>
      </c>
      <c r="AO57" s="24">
        <f>+GBA!AV30</f>
        <v>0.48898985707953502</v>
      </c>
      <c r="AQ57" s="24">
        <f t="shared" si="45"/>
        <v>1.7878810655347355E-3</v>
      </c>
      <c r="AR57" s="24">
        <f t="shared" si="71"/>
        <v>4.3260301823686564E-3</v>
      </c>
      <c r="AS57" s="35">
        <f t="shared" si="42"/>
        <v>43466</v>
      </c>
      <c r="AT57" s="19">
        <f t="shared" si="46"/>
        <v>189.43176734527373</v>
      </c>
      <c r="AU57" s="19">
        <f t="shared" si="47"/>
        <v>188.77406806559506</v>
      </c>
      <c r="AV57" s="53">
        <f t="shared" si="59"/>
        <v>6.5769927967864739E-3</v>
      </c>
    </row>
    <row r="58" spans="2:48" x14ac:dyDescent="0.3">
      <c r="B58" s="112">
        <f t="shared" si="43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+SUMPRODUCT($E$30:$N$30/100,$E58:$N58)/$D$14*100</f>
        <v>196.35762381000001</v>
      </c>
      <c r="Q58" s="24">
        <f t="shared" si="48"/>
        <v>4.196389035058079E-2</v>
      </c>
      <c r="R58" s="24">
        <f t="shared" si="49"/>
        <v>4.0737144729399821E-2</v>
      </c>
      <c r="S58" s="24">
        <f t="shared" si="50"/>
        <v>4.0731013373297653E-2</v>
      </c>
      <c r="T58" s="24">
        <f t="shared" si="51"/>
        <v>3.8603672426410496E-2</v>
      </c>
      <c r="U58" s="24">
        <f t="shared" si="52"/>
        <v>3.9871895737470853E-2</v>
      </c>
      <c r="V58" s="24">
        <f t="shared" si="53"/>
        <v>3.9091413934226216E-2</v>
      </c>
      <c r="W58" s="24">
        <f t="shared" si="54"/>
        <v>3.770353046047914E-2</v>
      </c>
      <c r="X58" s="24">
        <f t="shared" si="55"/>
        <v>3.7956502378680756E-2</v>
      </c>
      <c r="Y58" s="24">
        <f t="shared" si="56"/>
        <v>3.7842688828217064E-2</v>
      </c>
      <c r="Z58" s="24">
        <f t="shared" si="57"/>
        <v>3.6271324705761332E-2</v>
      </c>
      <c r="AA58" s="24">
        <f t="shared" si="58"/>
        <v>3.8260050546090829E-2</v>
      </c>
      <c r="AB58" s="24">
        <f>+GBA!Y31</f>
        <v>3.8261221761852982E-2</v>
      </c>
      <c r="AD58" s="24">
        <f t="shared" si="60"/>
        <v>0.51387144202808366</v>
      </c>
      <c r="AE58" s="24">
        <f t="shared" si="61"/>
        <v>0.51200783636257841</v>
      </c>
      <c r="AF58" s="24">
        <f t="shared" si="62"/>
        <v>0.50848055934991732</v>
      </c>
      <c r="AG58" s="24">
        <f t="shared" si="63"/>
        <v>0.50905714531487578</v>
      </c>
      <c r="AH58" s="24">
        <f t="shared" si="64"/>
        <v>0.50982208401269546</v>
      </c>
      <c r="AI58" s="24">
        <f t="shared" si="65"/>
        <v>0.50695352688369488</v>
      </c>
      <c r="AJ58" s="24">
        <f t="shared" si="66"/>
        <v>0.51188936519148309</v>
      </c>
      <c r="AK58" s="24">
        <f t="shared" si="67"/>
        <v>0.50863152829935587</v>
      </c>
      <c r="AL58" s="24">
        <f t="shared" si="68"/>
        <v>0.50417036757737343</v>
      </c>
      <c r="AM58" s="24">
        <f t="shared" si="69"/>
        <v>0.5022988066758507</v>
      </c>
      <c r="AN58" s="24">
        <f t="shared" si="70"/>
        <v>0.50708542413406299</v>
      </c>
      <c r="AO58" s="24">
        <f>+GBA!AV31</f>
        <v>0.50708220733080411</v>
      </c>
      <c r="AQ58" s="24">
        <f t="shared" si="45"/>
        <v>5.6925656448194584E-3</v>
      </c>
      <c r="AR58" s="24">
        <f t="shared" si="71"/>
        <v>1.1572635352232963E-2</v>
      </c>
      <c r="AS58" s="35">
        <f t="shared" si="42"/>
        <v>43497</v>
      </c>
      <c r="AT58" s="19">
        <f t="shared" si="46"/>
        <v>197.38106125906754</v>
      </c>
      <c r="AU58" s="19">
        <f t="shared" si="47"/>
        <v>195.62115358442975</v>
      </c>
      <c r="AV58" s="53">
        <f t="shared" si="59"/>
        <v>1.759907674637784E-2</v>
      </c>
    </row>
    <row r="59" spans="2:48" x14ac:dyDescent="0.3">
      <c r="B59" s="112">
        <f t="shared" si="43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+SUMPRODUCT($E$30:$N$30/100,$E59:$N59)/$D$14*100</f>
        <v>205.76722073000005</v>
      </c>
      <c r="Q59" s="24">
        <f t="shared" si="48"/>
        <v>5.0197278195855954E-2</v>
      </c>
      <c r="R59" s="24">
        <f t="shared" si="49"/>
        <v>4.9133809127748673E-2</v>
      </c>
      <c r="S59" s="24">
        <f t="shared" si="50"/>
        <v>4.988390798662512E-2</v>
      </c>
      <c r="T59" s="24">
        <f t="shared" si="51"/>
        <v>4.8959402244025618E-2</v>
      </c>
      <c r="U59" s="24">
        <f t="shared" si="52"/>
        <v>4.8290267376459362E-2</v>
      </c>
      <c r="V59" s="24">
        <f t="shared" si="53"/>
        <v>5.074671385957874E-2</v>
      </c>
      <c r="W59" s="24">
        <f t="shared" si="54"/>
        <v>4.7920381107112497E-2</v>
      </c>
      <c r="X59" s="24">
        <f t="shared" si="55"/>
        <v>4.7752029650227401E-2</v>
      </c>
      <c r="Y59" s="24">
        <f t="shared" si="56"/>
        <v>4.7760855466933538E-2</v>
      </c>
      <c r="Z59" s="24">
        <f t="shared" si="57"/>
        <v>4.5504978638774451E-2</v>
      </c>
      <c r="AA59" s="24">
        <f t="shared" si="58"/>
        <v>4.7920710881615536E-2</v>
      </c>
      <c r="AB59" s="24">
        <f>+GBA!Y32</f>
        <v>4.7913090109630296E-2</v>
      </c>
      <c r="AD59" s="24">
        <f t="shared" si="60"/>
        <v>0.55294253103676461</v>
      </c>
      <c r="AE59" s="24">
        <f t="shared" si="61"/>
        <v>0.55015537792907132</v>
      </c>
      <c r="AF59" s="24">
        <f t="shared" si="62"/>
        <v>0.54543697646944733</v>
      </c>
      <c r="AG59" s="24">
        <f t="shared" si="63"/>
        <v>0.54549092996849979</v>
      </c>
      <c r="AH59" s="24">
        <f t="shared" si="64"/>
        <v>0.54614524877863713</v>
      </c>
      <c r="AI59" s="24">
        <f t="shared" si="65"/>
        <v>0.54244253007838705</v>
      </c>
      <c r="AJ59" s="24">
        <f t="shared" si="66"/>
        <v>0.54676881660359156</v>
      </c>
      <c r="AK59" s="24">
        <f t="shared" si="67"/>
        <v>0.54269549171708209</v>
      </c>
      <c r="AL59" s="24">
        <f t="shared" si="68"/>
        <v>0.53723343356658226</v>
      </c>
      <c r="AM59" s="24">
        <f t="shared" si="69"/>
        <v>0.53298920787208992</v>
      </c>
      <c r="AN59" s="24">
        <f t="shared" si="70"/>
        <v>0.54130053662259936</v>
      </c>
      <c r="AO59" s="24">
        <f>+GBA!AV32</f>
        <v>0.5413002573728789</v>
      </c>
      <c r="AQ59" s="24">
        <f t="shared" si="45"/>
        <v>4.6922995570815029E-3</v>
      </c>
      <c r="AR59" s="24">
        <f t="shared" si="71"/>
        <v>1.9953323164674686E-2</v>
      </c>
      <c r="AS59" s="35">
        <f t="shared" si="42"/>
        <v>43525</v>
      </c>
      <c r="AT59" s="19">
        <f t="shared" si="46"/>
        <v>207.28905330168223</v>
      </c>
      <c r="AU59" s="19">
        <f t="shared" si="47"/>
        <v>204.52288999958165</v>
      </c>
      <c r="AV59" s="53">
        <f t="shared" si="59"/>
        <v>2.7661633021005994E-2</v>
      </c>
    </row>
    <row r="60" spans="2:48" x14ac:dyDescent="0.3">
      <c r="B60" s="112">
        <f t="shared" si="43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+SUMPRODUCT($E$30:$N$30/100,$E60:$N60)/$D$14*100</f>
        <v>212.44656584000001</v>
      </c>
      <c r="Q60" s="24">
        <f t="shared" si="48"/>
        <v>3.0668350774051056E-2</v>
      </c>
      <c r="R60" s="24">
        <f t="shared" si="49"/>
        <v>3.072274125672414E-2</v>
      </c>
      <c r="S60" s="24">
        <f t="shared" si="50"/>
        <v>3.1282457732123792E-2</v>
      </c>
      <c r="T60" s="24">
        <f t="shared" si="51"/>
        <v>3.1568148636035298E-2</v>
      </c>
      <c r="U60" s="24">
        <f t="shared" si="52"/>
        <v>3.1879326291234911E-2</v>
      </c>
      <c r="V60" s="24">
        <f t="shared" si="53"/>
        <v>3.1679447345269729E-2</v>
      </c>
      <c r="W60" s="24">
        <f t="shared" si="54"/>
        <v>3.2678745194925529E-2</v>
      </c>
      <c r="X60" s="24">
        <f t="shared" si="55"/>
        <v>3.2873195313914749E-2</v>
      </c>
      <c r="Y60" s="24">
        <f t="shared" si="56"/>
        <v>3.2515324699747383E-2</v>
      </c>
      <c r="Z60" s="24">
        <f t="shared" si="57"/>
        <v>3.3815044635826519E-2</v>
      </c>
      <c r="AA60" s="24">
        <f t="shared" si="58"/>
        <v>3.2460685848327397E-2</v>
      </c>
      <c r="AB60" s="24">
        <f>+GBA!Y33</f>
        <v>3.2458901509905047E-2</v>
      </c>
      <c r="AD60" s="24">
        <f t="shared" si="60"/>
        <v>0.56237826339560559</v>
      </c>
      <c r="AE60" s="24">
        <f t="shared" si="61"/>
        <v>0.56078766386834733</v>
      </c>
      <c r="AF60" s="24">
        <f t="shared" si="62"/>
        <v>0.55416249604210166</v>
      </c>
      <c r="AG60" s="24">
        <f t="shared" si="63"/>
        <v>0.55522136265351074</v>
      </c>
      <c r="AH60" s="24">
        <f t="shared" si="64"/>
        <v>0.5563656800286787</v>
      </c>
      <c r="AI60" s="24">
        <f t="shared" si="65"/>
        <v>0.55235791374521437</v>
      </c>
      <c r="AJ60" s="24">
        <f t="shared" si="66"/>
        <v>0.55664261617178057</v>
      </c>
      <c r="AK60" s="24">
        <f t="shared" si="67"/>
        <v>0.55265130513558924</v>
      </c>
      <c r="AL60" s="24">
        <f t="shared" si="68"/>
        <v>0.5474054562548456</v>
      </c>
      <c r="AM60" s="24">
        <f t="shared" si="69"/>
        <v>0.54377541945612839</v>
      </c>
      <c r="AN60" s="24">
        <f t="shared" si="70"/>
        <v>0.55141016869164838</v>
      </c>
      <c r="AO60" s="24">
        <f>+GBA!AV33</f>
        <v>0.55140939695336599</v>
      </c>
      <c r="AQ60" s="24">
        <f t="shared" si="45"/>
        <v>-3.1466938617754625E-3</v>
      </c>
      <c r="AR60" s="24">
        <f t="shared" si="71"/>
        <v>1.8602843939477198E-2</v>
      </c>
      <c r="AS60" s="35">
        <f t="shared" si="42"/>
        <v>43556</v>
      </c>
      <c r="AT60" s="19">
        <f t="shared" si="46"/>
        <v>213.6462666999592</v>
      </c>
      <c r="AU60" s="19">
        <f t="shared" si="47"/>
        <v>211.43884065396574</v>
      </c>
      <c r="AV60" s="53">
        <f t="shared" si="59"/>
        <v>2.2074260459934436E-2</v>
      </c>
    </row>
    <row r="61" spans="2:48" x14ac:dyDescent="0.3">
      <c r="B61" s="112">
        <f t="shared" si="43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+SUMPRODUCT($E$30:$N$30/100,$E61:$N61)/$D$14*100</f>
        <v>218.87920170000004</v>
      </c>
      <c r="Q61" s="24">
        <f t="shared" si="48"/>
        <v>2.8819582358559082E-2</v>
      </c>
      <c r="R61" s="24">
        <f t="shared" si="49"/>
        <v>2.8719778269255425E-2</v>
      </c>
      <c r="S61" s="24">
        <f t="shared" si="50"/>
        <v>2.962130006858299E-2</v>
      </c>
      <c r="T61" s="24">
        <f t="shared" si="51"/>
        <v>2.8958886507351123E-2</v>
      </c>
      <c r="U61" s="24">
        <f t="shared" si="52"/>
        <v>2.9317842411576311E-2</v>
      </c>
      <c r="V61" s="24">
        <f t="shared" si="53"/>
        <v>2.9789031189786375E-2</v>
      </c>
      <c r="W61" s="24">
        <f t="shared" si="54"/>
        <v>2.9882302352843171E-2</v>
      </c>
      <c r="X61" s="24">
        <f t="shared" si="55"/>
        <v>3.0771368944929822E-2</v>
      </c>
      <c r="Y61" s="24">
        <f t="shared" si="56"/>
        <v>3.1082881643625271E-2</v>
      </c>
      <c r="Z61" s="24">
        <f t="shared" si="57"/>
        <v>3.126705949329267E-2</v>
      </c>
      <c r="AA61" s="24">
        <f t="shared" si="58"/>
        <v>3.0278841338601037E-2</v>
      </c>
      <c r="AB61" s="24">
        <f>+GBA!Y34</f>
        <v>3.0277683505854913E-2</v>
      </c>
      <c r="AD61" s="24">
        <f t="shared" si="60"/>
        <v>0.57418788664418607</v>
      </c>
      <c r="AE61" s="24">
        <f t="shared" si="61"/>
        <v>0.57155359273123341</v>
      </c>
      <c r="AF61" s="24">
        <f t="shared" si="62"/>
        <v>0.56936363097677734</v>
      </c>
      <c r="AG61" s="24">
        <f t="shared" si="63"/>
        <v>0.56852509014863295</v>
      </c>
      <c r="AH61" s="24">
        <f t="shared" si="64"/>
        <v>0.57014254025517563</v>
      </c>
      <c r="AI61" s="24">
        <f t="shared" si="65"/>
        <v>0.56793616353068677</v>
      </c>
      <c r="AJ61" s="24">
        <f t="shared" si="66"/>
        <v>0.57200316249504524</v>
      </c>
      <c r="AK61" s="24">
        <f t="shared" si="67"/>
        <v>0.57037506487286427</v>
      </c>
      <c r="AL61" s="24">
        <f t="shared" si="68"/>
        <v>0.56632032344538064</v>
      </c>
      <c r="AM61" s="24">
        <f t="shared" si="69"/>
        <v>0.56383660106325917</v>
      </c>
      <c r="AN61" s="24">
        <f t="shared" si="70"/>
        <v>0.56813135067209686</v>
      </c>
      <c r="AO61" s="24">
        <f>+GBA!AV34</f>
        <v>0.5681279552944547</v>
      </c>
      <c r="AQ61" s="24">
        <f t="shared" si="45"/>
        <v>-2.4474771347335889E-3</v>
      </c>
      <c r="AR61" s="24">
        <f t="shared" si="71"/>
        <v>1.0351285580926906E-2</v>
      </c>
      <c r="AS61" s="35">
        <f t="shared" si="42"/>
        <v>43586</v>
      </c>
      <c r="AT61" s="19">
        <f t="shared" si="46"/>
        <v>219.80346287871737</v>
      </c>
      <c r="AU61" s="19">
        <f t="shared" si="47"/>
        <v>218.04991146388613</v>
      </c>
      <c r="AV61" s="53">
        <f t="shared" si="59"/>
        <v>1.7535514148312448E-2</v>
      </c>
    </row>
    <row r="62" spans="2:48" x14ac:dyDescent="0.3">
      <c r="B62" s="112">
        <f t="shared" si="43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+SUMPRODUCT($E$30:$N$30/100,$E62:$N62)/$D$14*100</f>
        <v>224.60993867000002</v>
      </c>
      <c r="Q62" s="24">
        <f t="shared" si="48"/>
        <v>2.638359359039133E-2</v>
      </c>
      <c r="R62" s="24">
        <f t="shared" si="49"/>
        <v>2.6508337176879282E-2</v>
      </c>
      <c r="S62" s="24">
        <f t="shared" si="50"/>
        <v>2.6531334696562547E-2</v>
      </c>
      <c r="T62" s="24">
        <f t="shared" si="51"/>
        <v>2.6415450364568382E-2</v>
      </c>
      <c r="U62" s="24">
        <f t="shared" si="52"/>
        <v>2.6700754553785622E-2</v>
      </c>
      <c r="V62" s="24">
        <f t="shared" si="53"/>
        <v>2.6415734695090176E-2</v>
      </c>
      <c r="W62" s="24">
        <f t="shared" si="54"/>
        <v>2.6065863276686363E-2</v>
      </c>
      <c r="X62" s="24">
        <f t="shared" si="55"/>
        <v>2.597350339691018E-2</v>
      </c>
      <c r="Y62" s="24">
        <f t="shared" si="56"/>
        <v>2.6099180134025568E-2</v>
      </c>
      <c r="Z62" s="24">
        <f t="shared" si="57"/>
        <v>2.5888816437099171E-2</v>
      </c>
      <c r="AA62" s="24">
        <f t="shared" si="58"/>
        <v>2.6182190566715668E-2</v>
      </c>
      <c r="AB62" s="24">
        <f>+GBA!Y35</f>
        <v>2.6184294266291985E-2</v>
      </c>
      <c r="AD62" s="24">
        <f t="shared" si="60"/>
        <v>0.55413692933312486</v>
      </c>
      <c r="AE62" s="24">
        <f t="shared" si="61"/>
        <v>0.55186498913214077</v>
      </c>
      <c r="AF62" s="24">
        <f t="shared" si="62"/>
        <v>0.5507548741467776</v>
      </c>
      <c r="AG62" s="24">
        <f t="shared" si="63"/>
        <v>0.54946794534059218</v>
      </c>
      <c r="AH62" s="24">
        <f t="shared" si="64"/>
        <v>0.55134502470294855</v>
      </c>
      <c r="AI62" s="24">
        <f t="shared" si="65"/>
        <v>0.54958992752730196</v>
      </c>
      <c r="AJ62" s="24">
        <f t="shared" si="66"/>
        <v>0.55113917361353226</v>
      </c>
      <c r="AK62" s="24">
        <f t="shared" si="67"/>
        <v>0.54963636986045095</v>
      </c>
      <c r="AL62" s="24">
        <f t="shared" si="68"/>
        <v>0.54680004855123232</v>
      </c>
      <c r="AM62" s="24">
        <f t="shared" si="69"/>
        <v>0.5437861919454976</v>
      </c>
      <c r="AN62" s="24">
        <f t="shared" si="70"/>
        <v>0.54841497102436731</v>
      </c>
      <c r="AO62" s="24">
        <f>+GBA!AV35</f>
        <v>0.54841642871619811</v>
      </c>
      <c r="AQ62" s="24">
        <f t="shared" si="45"/>
        <v>4.9477715329215854E-4</v>
      </c>
      <c r="AR62" s="24">
        <f t="shared" si="71"/>
        <v>1.0350737387627262E-2</v>
      </c>
      <c r="AS62" s="35">
        <f t="shared" si="42"/>
        <v>43617</v>
      </c>
      <c r="AT62" s="19">
        <f t="shared" si="46"/>
        <v>225.60266811307011</v>
      </c>
      <c r="AU62" s="19">
        <f t="shared" si="47"/>
        <v>223.69496559590041</v>
      </c>
      <c r="AV62" s="53">
        <f t="shared" si="59"/>
        <v>1.907702517169696E-2</v>
      </c>
    </row>
    <row r="63" spans="2:48" x14ac:dyDescent="0.3">
      <c r="B63" s="112">
        <f t="shared" si="43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+SUMPRODUCT($E$30:$N$30/100,$E63:$N63)/$D$14*100</f>
        <v>229.42770564</v>
      </c>
      <c r="Q63" s="24">
        <f t="shared" si="48"/>
        <v>2.0997329025173261E-2</v>
      </c>
      <c r="R63" s="24">
        <f t="shared" si="49"/>
        <v>2.1113536799179933E-2</v>
      </c>
      <c r="S63" s="24">
        <f t="shared" si="50"/>
        <v>2.1064865702532298E-2</v>
      </c>
      <c r="T63" s="24">
        <f t="shared" si="51"/>
        <v>2.0147344062849681E-2</v>
      </c>
      <c r="U63" s="24">
        <f t="shared" si="52"/>
        <v>2.1253999855569639E-2</v>
      </c>
      <c r="V63" s="24">
        <f t="shared" si="53"/>
        <v>2.1021444178293658E-2</v>
      </c>
      <c r="W63" s="24">
        <f t="shared" si="54"/>
        <v>2.0620460572174482E-2</v>
      </c>
      <c r="X63" s="24">
        <f t="shared" si="55"/>
        <v>2.1408840802762619E-2</v>
      </c>
      <c r="Y63" s="24">
        <f t="shared" si="56"/>
        <v>2.2146707636515606E-2</v>
      </c>
      <c r="Z63" s="24">
        <f t="shared" si="57"/>
        <v>2.2222425258293876E-2</v>
      </c>
      <c r="AA63" s="24">
        <f t="shared" si="58"/>
        <v>2.1449482594259939E-2</v>
      </c>
      <c r="AB63" s="24">
        <f>+GBA!Y36</f>
        <v>2.1450911689346652E-2</v>
      </c>
      <c r="AD63" s="24">
        <f t="shared" si="60"/>
        <v>0.54396688750564803</v>
      </c>
      <c r="AE63" s="24">
        <f t="shared" si="61"/>
        <v>0.54072181575362599</v>
      </c>
      <c r="AF63" s="24">
        <f t="shared" si="62"/>
        <v>0.54228783148714177</v>
      </c>
      <c r="AG63" s="24">
        <f t="shared" si="63"/>
        <v>0.53675747652145511</v>
      </c>
      <c r="AH63" s="24">
        <f t="shared" si="64"/>
        <v>0.54176392813199015</v>
      </c>
      <c r="AI63" s="24">
        <f t="shared" si="65"/>
        <v>0.5398313555869132</v>
      </c>
      <c r="AJ63" s="24">
        <f t="shared" si="66"/>
        <v>0.53935264604537236</v>
      </c>
      <c r="AK63" s="24">
        <f t="shared" si="67"/>
        <v>0.54005858943446738</v>
      </c>
      <c r="AL63" s="24">
        <f t="shared" si="68"/>
        <v>0.53807689605518583</v>
      </c>
      <c r="AM63" s="24">
        <f t="shared" si="69"/>
        <v>0.53458786564135297</v>
      </c>
      <c r="AN63" s="24">
        <f t="shared" si="70"/>
        <v>0.5385693745591924</v>
      </c>
      <c r="AO63" s="24">
        <f>+GBA!AV36</f>
        <v>0.53857285984637659</v>
      </c>
      <c r="AQ63" s="24">
        <f t="shared" si="45"/>
        <v>-1.225096233120615E-3</v>
      </c>
      <c r="AR63" s="24">
        <f t="shared" si="71"/>
        <v>9.3790218642950673E-3</v>
      </c>
      <c r="AS63" s="35">
        <f t="shared" si="42"/>
        <v>43647</v>
      </c>
      <c r="AT63" s="19">
        <f t="shared" si="46"/>
        <v>230.33972156439719</v>
      </c>
      <c r="AU63" s="19">
        <f t="shared" si="47"/>
        <v>228.66601024951194</v>
      </c>
      <c r="AV63" s="53">
        <f t="shared" si="59"/>
        <v>1.6737113148852512E-2</v>
      </c>
    </row>
    <row r="64" spans="2:48" x14ac:dyDescent="0.3">
      <c r="B64" s="112">
        <f t="shared" si="43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+SUMPRODUCT($E$30:$N$30/100,$E64:$N64)/$D$14*100</f>
        <v>238.30588239000002</v>
      </c>
      <c r="Q64" s="24">
        <f t="shared" si="48"/>
        <v>3.8015039654313743E-2</v>
      </c>
      <c r="R64" s="24">
        <f t="shared" si="49"/>
        <v>3.8911290853539837E-2</v>
      </c>
      <c r="S64" s="24">
        <f t="shared" si="50"/>
        <v>3.7557030751261822E-2</v>
      </c>
      <c r="T64" s="24">
        <f t="shared" si="51"/>
        <v>3.8597905682847156E-2</v>
      </c>
      <c r="U64" s="24">
        <f t="shared" si="52"/>
        <v>3.8158629493181939E-2</v>
      </c>
      <c r="V64" s="24">
        <f t="shared" si="53"/>
        <v>3.7668269222796535E-2</v>
      </c>
      <c r="W64" s="24">
        <f t="shared" si="54"/>
        <v>3.8697592786527402E-2</v>
      </c>
      <c r="X64" s="24">
        <f t="shared" si="55"/>
        <v>3.8719691325318495E-2</v>
      </c>
      <c r="Y64" s="24">
        <f t="shared" si="56"/>
        <v>3.8790217794163029E-2</v>
      </c>
      <c r="Z64" s="24">
        <f t="shared" si="57"/>
        <v>3.9570156189934647E-2</v>
      </c>
      <c r="AA64" s="24">
        <f t="shared" si="58"/>
        <v>3.869705589930339E-2</v>
      </c>
      <c r="AB64" s="24">
        <f>+GBA!Y37</f>
        <v>3.8697442254365999E-2</v>
      </c>
      <c r="AD64" s="24">
        <f t="shared" si="60"/>
        <v>0.53919511835977652</v>
      </c>
      <c r="AE64" s="24">
        <f t="shared" si="61"/>
        <v>0.53957103158505237</v>
      </c>
      <c r="AF64" s="24">
        <f t="shared" si="62"/>
        <v>0.53542801072633206</v>
      </c>
      <c r="AG64" s="24">
        <f t="shared" si="63"/>
        <v>0.53490236826250936</v>
      </c>
      <c r="AH64" s="24">
        <f t="shared" si="64"/>
        <v>0.53644840653584991</v>
      </c>
      <c r="AI64" s="24">
        <f t="shared" si="65"/>
        <v>0.5345331161564324</v>
      </c>
      <c r="AJ64" s="24">
        <f t="shared" si="66"/>
        <v>0.5371269481239842</v>
      </c>
      <c r="AK64" s="24">
        <f t="shared" si="67"/>
        <v>0.53703736125429269</v>
      </c>
      <c r="AL64" s="24">
        <f t="shared" si="68"/>
        <v>0.53506827474220975</v>
      </c>
      <c r="AM64" s="24">
        <f t="shared" si="69"/>
        <v>0.53412264681583221</v>
      </c>
      <c r="AN64" s="24">
        <f t="shared" si="70"/>
        <v>0.53573662115213683</v>
      </c>
      <c r="AO64" s="24">
        <f>+GBA!AV37</f>
        <v>0.53573295131229526</v>
      </c>
      <c r="AQ64" s="24">
        <f t="shared" si="45"/>
        <v>-1.555116535620904E-3</v>
      </c>
      <c r="AR64" s="24">
        <f t="shared" si="71"/>
        <v>5.0724715439443013E-3</v>
      </c>
      <c r="AS64" s="35">
        <f t="shared" si="42"/>
        <v>43678</v>
      </c>
      <c r="AT64" s="19">
        <f t="shared" si="46"/>
        <v>239.09609521363132</v>
      </c>
      <c r="AU64" s="19">
        <f t="shared" si="47"/>
        <v>237.71435999041435</v>
      </c>
      <c r="AV64" s="53">
        <f t="shared" si="59"/>
        <v>1.3817352232169622E-2</v>
      </c>
    </row>
    <row r="65" spans="2:48" x14ac:dyDescent="0.3">
      <c r="B65" s="112">
        <f t="shared" si="43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+SUMPRODUCT($E$30:$N$30/100,$E65:$N65)/$D$14*100</f>
        <v>252.14681551000001</v>
      </c>
      <c r="Q65" s="24">
        <f t="shared" si="48"/>
        <v>5.7605961010746665E-2</v>
      </c>
      <c r="R65" s="24">
        <f t="shared" si="49"/>
        <v>5.9179645355536881E-2</v>
      </c>
      <c r="S65" s="24">
        <f t="shared" si="50"/>
        <v>5.7365925382737437E-2</v>
      </c>
      <c r="T65" s="24">
        <f t="shared" si="51"/>
        <v>5.7730910469461438E-2</v>
      </c>
      <c r="U65" s="24">
        <f t="shared" si="52"/>
        <v>5.8205106479115143E-2</v>
      </c>
      <c r="V65" s="24">
        <f t="shared" si="53"/>
        <v>5.7052503285122791E-2</v>
      </c>
      <c r="W65" s="24">
        <f t="shared" si="54"/>
        <v>5.8354014925860564E-2</v>
      </c>
      <c r="X65" s="24">
        <f t="shared" si="55"/>
        <v>5.8173270196635096E-2</v>
      </c>
      <c r="Y65" s="24">
        <f t="shared" si="56"/>
        <v>5.7635470572658942E-2</v>
      </c>
      <c r="Z65" s="24">
        <f t="shared" si="57"/>
        <v>5.8693008903046184E-2</v>
      </c>
      <c r="AA65" s="24">
        <f t="shared" si="58"/>
        <v>5.808053490408005E-2</v>
      </c>
      <c r="AB65" s="24">
        <f>+GBA!Y38</f>
        <v>5.808182641795101E-2</v>
      </c>
      <c r="AD65" s="24">
        <f t="shared" si="60"/>
        <v>0.52610853046020645</v>
      </c>
      <c r="AE65" s="24">
        <f t="shared" si="61"/>
        <v>0.52648743065420289</v>
      </c>
      <c r="AF65" s="24">
        <f t="shared" si="62"/>
        <v>0.52456286205568636</v>
      </c>
      <c r="AG65" s="24">
        <f t="shared" si="63"/>
        <v>0.52022831837662742</v>
      </c>
      <c r="AH65" s="24">
        <f t="shared" si="64"/>
        <v>0.5249322496684985</v>
      </c>
      <c r="AI65" s="24">
        <f t="shared" si="65"/>
        <v>0.52217073048129015</v>
      </c>
      <c r="AJ65" s="24">
        <f t="shared" si="66"/>
        <v>0.52265874161508163</v>
      </c>
      <c r="AK65" s="24">
        <f t="shared" si="67"/>
        <v>0.52486144891328124</v>
      </c>
      <c r="AL65" s="24">
        <f t="shared" si="68"/>
        <v>0.5244928585468791</v>
      </c>
      <c r="AM65" s="24">
        <f t="shared" si="69"/>
        <v>0.52279046230955473</v>
      </c>
      <c r="AN65" s="24">
        <f t="shared" si="70"/>
        <v>0.52363584748146752</v>
      </c>
      <c r="AO65" s="24">
        <f>+GBA!AV38</f>
        <v>0.52364337970261721</v>
      </c>
      <c r="AQ65" s="24">
        <f t="shared" ref="AQ65:AQ96" si="72">+Q65-Z65</f>
        <v>-1.0870478922995197E-3</v>
      </c>
      <c r="AR65" s="24">
        <f t="shared" si="71"/>
        <v>3.3180681506517207E-3</v>
      </c>
      <c r="AS65" s="35">
        <f t="shared" si="42"/>
        <v>43709</v>
      </c>
      <c r="AT65" s="19">
        <f t="shared" si="46"/>
        <v>252.86945555232953</v>
      </c>
      <c r="AU65" s="19">
        <f t="shared" si="47"/>
        <v>251.66653103771367</v>
      </c>
      <c r="AV65" s="53">
        <f t="shared" si="59"/>
        <v>1.2029245146158551E-2</v>
      </c>
    </row>
    <row r="66" spans="2:48" x14ac:dyDescent="0.3">
      <c r="B66" s="112">
        <f t="shared" si="43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+SUMPRODUCT($E$30:$N$30/100,$E66:$N66)/$D$14*100</f>
        <v>260.20873811000001</v>
      </c>
      <c r="Q66" s="24">
        <f t="shared" si="48"/>
        <v>3.014233398906252E-2</v>
      </c>
      <c r="R66" s="24">
        <f t="shared" si="49"/>
        <v>3.0663747732911695E-2</v>
      </c>
      <c r="S66" s="24">
        <f t="shared" ref="S66:S97" si="73">+G66/G65-1</f>
        <v>3.0364297627172743E-2</v>
      </c>
      <c r="T66" s="24">
        <f t="shared" ref="T66:T97" si="74">+H66/H65-1</f>
        <v>3.183400001836989E-2</v>
      </c>
      <c r="U66" s="24">
        <f t="shared" ref="U66:U97" si="75">+I66/I65-1</f>
        <v>3.078266271332275E-2</v>
      </c>
      <c r="V66" s="24">
        <f t="shared" ref="V66:V97" si="76">+J66/J65-1</f>
        <v>3.0633878081774535E-2</v>
      </c>
      <c r="W66" s="24">
        <f t="shared" ref="W66:W97" si="77">+K66/K65-1</f>
        <v>3.1192282098608581E-2</v>
      </c>
      <c r="X66" s="24">
        <f t="shared" ref="X66:X97" si="78">+L66/L65-1</f>
        <v>3.1856285515956095E-2</v>
      </c>
      <c r="Y66" s="24">
        <f t="shared" ref="Y66:Y97" si="79">+M66/M65-1</f>
        <v>3.2383446910152491E-2</v>
      </c>
      <c r="Z66" s="24">
        <f t="shared" ref="Z66:Z97" si="80">+N66/N65-1</f>
        <v>3.3991869648850592E-2</v>
      </c>
      <c r="AA66" s="24">
        <f t="shared" ref="AA66:AA97" si="81">+O66/O65-1</f>
        <v>3.1973128765055758E-2</v>
      </c>
      <c r="AB66" s="24">
        <f>+GBA!Y39</f>
        <v>3.1972863577848232E-2</v>
      </c>
      <c r="AD66" s="24">
        <f t="shared" si="60"/>
        <v>0.49300905778130533</v>
      </c>
      <c r="AE66" s="24">
        <f t="shared" si="61"/>
        <v>0.49553094019883459</v>
      </c>
      <c r="AF66" s="24">
        <f t="shared" si="62"/>
        <v>0.49310644570307516</v>
      </c>
      <c r="AG66" s="24">
        <f t="shared" si="63"/>
        <v>0.49275019554221355</v>
      </c>
      <c r="AH66" s="24">
        <f t="shared" si="64"/>
        <v>0.49547362216891666</v>
      </c>
      <c r="AI66" s="24">
        <f t="shared" si="65"/>
        <v>0.49313104855342216</v>
      </c>
      <c r="AJ66" s="24">
        <f t="shared" si="66"/>
        <v>0.49396750205647488</v>
      </c>
      <c r="AK66" s="24">
        <f t="shared" si="67"/>
        <v>0.49718036860276271</v>
      </c>
      <c r="AL66" s="24">
        <f t="shared" si="68"/>
        <v>0.49889061867577222</v>
      </c>
      <c r="AM66" s="24">
        <f t="shared" si="69"/>
        <v>0.5008578014803744</v>
      </c>
      <c r="AN66" s="24">
        <f t="shared" si="70"/>
        <v>0.49669971000035651</v>
      </c>
      <c r="AO66" s="24">
        <f>+GBA!AV39</f>
        <v>0.49670846205657715</v>
      </c>
      <c r="AQ66" s="24">
        <f t="shared" si="72"/>
        <v>-3.8495356597880726E-3</v>
      </c>
      <c r="AR66" s="24">
        <f t="shared" si="71"/>
        <v>-7.8487436990690718E-3</v>
      </c>
      <c r="AS66" s="35">
        <f t="shared" si="42"/>
        <v>43739</v>
      </c>
      <c r="AT66" s="19">
        <f t="shared" si="46"/>
        <v>260.49153113722025</v>
      </c>
      <c r="AU66" s="19">
        <f t="shared" si="47"/>
        <v>260.22114695572606</v>
      </c>
      <c r="AV66" s="53">
        <f t="shared" si="59"/>
        <v>2.7038418149416543E-3</v>
      </c>
    </row>
    <row r="67" spans="2:48" x14ac:dyDescent="0.3">
      <c r="B67" s="112">
        <f t="shared" si="43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+SUMPRODUCT($E$30:$N$30/100,$E67:$N67)/$D$14*100</f>
        <v>270.79991866</v>
      </c>
      <c r="Q67" s="24">
        <f t="shared" si="48"/>
        <v>4.3078517555761531E-2</v>
      </c>
      <c r="R67" s="24">
        <f t="shared" si="49"/>
        <v>4.3291248475544108E-2</v>
      </c>
      <c r="S67" s="24">
        <f t="shared" si="73"/>
        <v>4.2487439003131122E-2</v>
      </c>
      <c r="T67" s="24">
        <f t="shared" si="74"/>
        <v>4.1437962854577126E-2</v>
      </c>
      <c r="U67" s="24">
        <f t="shared" si="75"/>
        <v>4.174898736714483E-2</v>
      </c>
      <c r="V67" s="24">
        <f t="shared" si="76"/>
        <v>4.1902701220442706E-2</v>
      </c>
      <c r="W67" s="24">
        <f t="shared" si="77"/>
        <v>4.1174434291643802E-2</v>
      </c>
      <c r="X67" s="24">
        <f t="shared" si="78"/>
        <v>4.0838150610728707E-2</v>
      </c>
      <c r="Y67" s="24">
        <f t="shared" si="79"/>
        <v>4.0418503681896034E-2</v>
      </c>
      <c r="Z67" s="24">
        <f t="shared" si="80"/>
        <v>3.8255243794943272E-2</v>
      </c>
      <c r="AA67" s="24">
        <f t="shared" si="81"/>
        <v>4.0702632151894624E-2</v>
      </c>
      <c r="AB67" s="24">
        <f>+GBA!Y40</f>
        <v>4.0704799698397576E-2</v>
      </c>
      <c r="AD67" s="24">
        <f t="shared" si="60"/>
        <v>0.51412777059019832</v>
      </c>
      <c r="AE67" s="24">
        <f t="shared" si="61"/>
        <v>0.51576386659377893</v>
      </c>
      <c r="AF67" s="24">
        <f t="shared" si="62"/>
        <v>0.51374999045666736</v>
      </c>
      <c r="AG67" s="24">
        <f t="shared" si="63"/>
        <v>0.51023079719483899</v>
      </c>
      <c r="AH67" s="24">
        <f t="shared" si="64"/>
        <v>0.51422296282750968</v>
      </c>
      <c r="AI67" s="24">
        <f t="shared" si="65"/>
        <v>0.51275742796108581</v>
      </c>
      <c r="AJ67" s="24">
        <f t="shared" si="66"/>
        <v>0.51160492498152221</v>
      </c>
      <c r="AK67" s="24">
        <f t="shared" si="67"/>
        <v>0.51486466485326621</v>
      </c>
      <c r="AL67" s="24">
        <f t="shared" si="68"/>
        <v>0.51581515889569984</v>
      </c>
      <c r="AM67" s="24">
        <f t="shared" si="69"/>
        <v>0.51413709295343568</v>
      </c>
      <c r="AN67" s="24">
        <f t="shared" si="70"/>
        <v>0.51389150143643803</v>
      </c>
      <c r="AO67" s="24">
        <f>+GBA!AV40</f>
        <v>0.5139000542272063</v>
      </c>
      <c r="AQ67" s="24">
        <f t="shared" si="72"/>
        <v>4.8232737608182585E-3</v>
      </c>
      <c r="AR67" s="24">
        <f t="shared" si="71"/>
        <v>-9.3223632373629073E-6</v>
      </c>
      <c r="AS67" s="35">
        <f t="shared" si="42"/>
        <v>43770</v>
      </c>
      <c r="AT67" s="19">
        <f t="shared" si="46"/>
        <v>271.71312013444219</v>
      </c>
      <c r="AU67" s="19">
        <f t="shared" si="47"/>
        <v>270.17597037311714</v>
      </c>
      <c r="AV67" s="53">
        <f t="shared" si="59"/>
        <v>1.5371497613250185E-2</v>
      </c>
    </row>
    <row r="68" spans="2:48" x14ac:dyDescent="0.3">
      <c r="B68" s="112">
        <f t="shared" si="43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+SUMPRODUCT($E$30:$N$30/100,$E68:$N68)/$D$14*100</f>
        <v>281.17475066999998</v>
      </c>
      <c r="Q68" s="24">
        <f t="shared" si="48"/>
        <v>3.5123650646962545E-2</v>
      </c>
      <c r="R68" s="24">
        <f t="shared" si="49"/>
        <v>3.5335286536190447E-2</v>
      </c>
      <c r="S68" s="24">
        <f t="shared" si="73"/>
        <v>3.6340173507583007E-2</v>
      </c>
      <c r="T68" s="24">
        <f t="shared" si="74"/>
        <v>3.7096095988692124E-2</v>
      </c>
      <c r="U68" s="24">
        <f t="shared" si="75"/>
        <v>3.7289225822608962E-2</v>
      </c>
      <c r="V68" s="24">
        <f t="shared" si="76"/>
        <v>3.7364905503039614E-2</v>
      </c>
      <c r="W68" s="24">
        <f t="shared" si="77"/>
        <v>3.8266434574681041E-2</v>
      </c>
      <c r="X68" s="24">
        <f t="shared" si="78"/>
        <v>3.8904875927461946E-2</v>
      </c>
      <c r="Y68" s="24">
        <f t="shared" si="79"/>
        <v>3.9195547824488974E-2</v>
      </c>
      <c r="Z68" s="24">
        <f t="shared" si="80"/>
        <v>4.0115954633152651E-2</v>
      </c>
      <c r="AA68" s="24">
        <f t="shared" si="81"/>
        <v>3.8311798841512923E-2</v>
      </c>
      <c r="AB68" s="24">
        <f>+GBA!Y41</f>
        <v>3.8314354515238014E-2</v>
      </c>
      <c r="AD68" s="24">
        <f t="shared" si="60"/>
        <v>0.52800850637489316</v>
      </c>
      <c r="AE68" s="24">
        <f t="shared" si="61"/>
        <v>0.53037971013641605</v>
      </c>
      <c r="AF68" s="24">
        <f t="shared" si="62"/>
        <v>0.52714174688860016</v>
      </c>
      <c r="AG68" s="24">
        <f t="shared" si="63"/>
        <v>0.52597470315599648</v>
      </c>
      <c r="AH68" s="24">
        <f t="shared" si="64"/>
        <v>0.5287194672838651</v>
      </c>
      <c r="AI68" s="24">
        <f t="shared" si="65"/>
        <v>0.52751621319229214</v>
      </c>
      <c r="AJ68" s="24">
        <f t="shared" si="66"/>
        <v>0.52661365306815355</v>
      </c>
      <c r="AK68" s="24">
        <f t="shared" si="67"/>
        <v>0.52939287823488113</v>
      </c>
      <c r="AL68" s="24">
        <f t="shared" si="68"/>
        <v>0.53036458776300655</v>
      </c>
      <c r="AM68" s="24">
        <f t="shared" si="69"/>
        <v>0.52934951615942705</v>
      </c>
      <c r="AN68" s="24">
        <f t="shared" si="70"/>
        <v>0.52864642341285051</v>
      </c>
      <c r="AO68" s="24">
        <f>+GBA!AV41</f>
        <v>0.52865284571276971</v>
      </c>
      <c r="AQ68" s="24">
        <f t="shared" si="72"/>
        <v>-4.9923039861901053E-3</v>
      </c>
      <c r="AR68" s="24">
        <f t="shared" si="71"/>
        <v>-1.3410097845338864E-3</v>
      </c>
      <c r="AS68" s="35">
        <f t="shared" si="42"/>
        <v>43800</v>
      </c>
      <c r="AT68" s="19">
        <f t="shared" si="46"/>
        <v>281.25667684224049</v>
      </c>
      <c r="AU68" s="19">
        <f t="shared" si="47"/>
        <v>281.01433734357312</v>
      </c>
      <c r="AV68" s="53">
        <f t="shared" si="59"/>
        <v>2.4233949866738769E-3</v>
      </c>
    </row>
    <row r="69" spans="2:48" x14ac:dyDescent="0.3">
      <c r="B69" s="112">
        <f t="shared" si="43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+SUMPRODUCT($E$30:$N$30/100,$E69:$N69)/$D$14*100</f>
        <v>286.48802019999999</v>
      </c>
      <c r="Q69" s="24">
        <f t="shared" si="48"/>
        <v>2.4024765339810017E-2</v>
      </c>
      <c r="R69" s="24">
        <f t="shared" si="49"/>
        <v>2.4684266795922172E-2</v>
      </c>
      <c r="S69" s="24">
        <f t="shared" si="73"/>
        <v>2.1318683367520963E-2</v>
      </c>
      <c r="T69" s="24">
        <f t="shared" si="74"/>
        <v>2.1836851182756467E-2</v>
      </c>
      <c r="U69" s="24">
        <f t="shared" si="75"/>
        <v>2.1312346406713312E-2</v>
      </c>
      <c r="V69" s="24">
        <f t="shared" si="76"/>
        <v>2.0661329947903262E-2</v>
      </c>
      <c r="W69" s="24">
        <f t="shared" si="77"/>
        <v>1.9546541109086712E-2</v>
      </c>
      <c r="X69" s="24">
        <f t="shared" si="78"/>
        <v>1.7543180312730833E-2</v>
      </c>
      <c r="Y69" s="24">
        <f t="shared" si="79"/>
        <v>1.7319232734197998E-2</v>
      </c>
      <c r="Z69" s="24">
        <f t="shared" si="80"/>
        <v>1.5454591569180165E-2</v>
      </c>
      <c r="AA69" s="24">
        <f t="shared" si="81"/>
        <v>1.8896680862485749E-2</v>
      </c>
      <c r="AB69" s="24">
        <f>+GBA!Y42</f>
        <v>1.889838269420574E-2</v>
      </c>
      <c r="AD69" s="24">
        <f t="shared" si="60"/>
        <v>0.52040920348207909</v>
      </c>
      <c r="AE69" s="24">
        <f t="shared" si="61"/>
        <v>0.52331297653371212</v>
      </c>
      <c r="AF69" s="24">
        <f t="shared" si="62"/>
        <v>0.51678141743819395</v>
      </c>
      <c r="AG69" s="24">
        <f t="shared" si="63"/>
        <v>0.51480594933418611</v>
      </c>
      <c r="AH69" s="24">
        <f t="shared" si="64"/>
        <v>0.51718895070757331</v>
      </c>
      <c r="AI69" s="24">
        <f t="shared" si="65"/>
        <v>0.51601286891482978</v>
      </c>
      <c r="AJ69" s="24">
        <f t="shared" si="66"/>
        <v>0.51318849505516706</v>
      </c>
      <c r="AK69" s="24">
        <f t="shared" si="67"/>
        <v>0.51415026405233721</v>
      </c>
      <c r="AL69" s="24">
        <f t="shared" si="68"/>
        <v>0.5147949485458907</v>
      </c>
      <c r="AM69" s="24">
        <f t="shared" si="69"/>
        <v>0.51163399759518935</v>
      </c>
      <c r="AN69" s="24">
        <f t="shared" si="70"/>
        <v>0.51483329530163724</v>
      </c>
      <c r="AO69" s="24">
        <f>+GBA!AV42</f>
        <v>0.51483632925769185</v>
      </c>
      <c r="AQ69" s="24">
        <f t="shared" si="72"/>
        <v>8.570173770629852E-3</v>
      </c>
      <c r="AR69" s="24">
        <f t="shared" si="71"/>
        <v>8.7752058868897365E-3</v>
      </c>
      <c r="AS69" s="35">
        <f t="shared" si="42"/>
        <v>43831</v>
      </c>
      <c r="AT69" s="19">
        <f t="shared" si="46"/>
        <v>288.01380250363013</v>
      </c>
      <c r="AU69" s="19">
        <f t="shared" si="47"/>
        <v>285.35729915230183</v>
      </c>
      <c r="AV69" s="53">
        <f t="shared" si="59"/>
        <v>2.6565033513282987E-2</v>
      </c>
    </row>
    <row r="70" spans="2:48" x14ac:dyDescent="0.3">
      <c r="B70" s="112">
        <f t="shared" si="43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+SUMPRODUCT($E$30:$N$30/100,$E70:$N70)/$D$14*100</f>
        <v>291.73367337000002</v>
      </c>
      <c r="Q70" s="24">
        <f t="shared" si="48"/>
        <v>1.9640566470032983E-2</v>
      </c>
      <c r="R70" s="24">
        <f t="shared" si="49"/>
        <v>1.9342543148584745E-2</v>
      </c>
      <c r="S70" s="24">
        <f t="shared" si="73"/>
        <v>1.8777943927007712E-2</v>
      </c>
      <c r="T70" s="24">
        <f t="shared" si="74"/>
        <v>1.8979539904739218E-2</v>
      </c>
      <c r="U70" s="24">
        <f t="shared" si="75"/>
        <v>1.9115159222278466E-2</v>
      </c>
      <c r="V70" s="24">
        <f t="shared" si="76"/>
        <v>1.8881677959664112E-2</v>
      </c>
      <c r="W70" s="24">
        <f t="shared" si="77"/>
        <v>1.8438248861165851E-2</v>
      </c>
      <c r="X70" s="24">
        <f t="shared" si="78"/>
        <v>1.8008898346856261E-2</v>
      </c>
      <c r="Y70" s="24">
        <f t="shared" si="79"/>
        <v>1.784210425565691E-2</v>
      </c>
      <c r="Z70" s="24">
        <f t="shared" si="80"/>
        <v>1.7510578598923798E-2</v>
      </c>
      <c r="AA70" s="24">
        <f t="shared" si="81"/>
        <v>1.8310200776765484E-2</v>
      </c>
      <c r="AB70" s="24">
        <f>+GBA!Y43</f>
        <v>1.8310154619005869E-2</v>
      </c>
      <c r="AD70" s="24">
        <f t="shared" si="60"/>
        <v>0.48783553428431392</v>
      </c>
      <c r="AE70" s="24">
        <f t="shared" si="61"/>
        <v>0.4919979856343546</v>
      </c>
      <c r="AF70" s="24">
        <f t="shared" si="62"/>
        <v>0.4847865913361693</v>
      </c>
      <c r="AG70" s="24">
        <f t="shared" si="63"/>
        <v>0.48618410494488029</v>
      </c>
      <c r="AH70" s="24">
        <f t="shared" si="64"/>
        <v>0.48690455565594593</v>
      </c>
      <c r="AI70" s="24">
        <f t="shared" si="65"/>
        <v>0.48652728236878739</v>
      </c>
      <c r="AJ70" s="24">
        <f t="shared" si="66"/>
        <v>0.48509569049745038</v>
      </c>
      <c r="AK70" s="24">
        <f t="shared" si="67"/>
        <v>0.48505109675314784</v>
      </c>
      <c r="AL70" s="24">
        <f t="shared" si="68"/>
        <v>0.48560287078246223</v>
      </c>
      <c r="AM70" s="24">
        <f t="shared" si="69"/>
        <v>0.48426724435283797</v>
      </c>
      <c r="AN70" s="24">
        <f t="shared" si="70"/>
        <v>0.4857262361877428</v>
      </c>
      <c r="AO70" s="24">
        <f>+GBA!AV43</f>
        <v>0.48572746851823467</v>
      </c>
      <c r="AQ70" s="24">
        <f t="shared" si="72"/>
        <v>2.1299878711091846E-3</v>
      </c>
      <c r="AR70" s="24">
        <f t="shared" si="71"/>
        <v>3.5682899314759542E-3</v>
      </c>
      <c r="AS70" s="35">
        <f t="shared" si="42"/>
        <v>43862</v>
      </c>
      <c r="AT70" s="19">
        <f t="shared" si="46"/>
        <v>293.67055673598963</v>
      </c>
      <c r="AU70" s="19">
        <f t="shared" si="47"/>
        <v>290.35407056788483</v>
      </c>
      <c r="AV70" s="53">
        <f t="shared" si="59"/>
        <v>3.3164861681048041E-2</v>
      </c>
    </row>
    <row r="71" spans="2:48" x14ac:dyDescent="0.3">
      <c r="B71" s="112">
        <f t="shared" si="43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+SUMPRODUCT($E$30:$N$30/100,$E71:$N71)/$D$14*100</f>
        <v>302.22583320000001</v>
      </c>
      <c r="Q71" s="24">
        <f t="shared" si="48"/>
        <v>3.5867327954023365E-2</v>
      </c>
      <c r="R71" s="24">
        <f t="shared" si="49"/>
        <v>3.553849522930097E-2</v>
      </c>
      <c r="S71" s="24">
        <f t="shared" si="73"/>
        <v>3.706048296851705E-2</v>
      </c>
      <c r="T71" s="24">
        <f t="shared" si="74"/>
        <v>3.6088256538008734E-2</v>
      </c>
      <c r="U71" s="24">
        <f t="shared" si="75"/>
        <v>3.5546587030111931E-2</v>
      </c>
      <c r="V71" s="24">
        <f t="shared" si="76"/>
        <v>3.875990383902117E-2</v>
      </c>
      <c r="W71" s="24">
        <f t="shared" si="77"/>
        <v>3.5655769288739592E-2</v>
      </c>
      <c r="X71" s="24">
        <f t="shared" si="78"/>
        <v>3.5721884138548043E-2</v>
      </c>
      <c r="Y71" s="24">
        <f t="shared" si="79"/>
        <v>3.6661952965399092E-2</v>
      </c>
      <c r="Z71" s="24">
        <f t="shared" si="80"/>
        <v>3.4635010588684567E-2</v>
      </c>
      <c r="AA71" s="24">
        <f t="shared" si="81"/>
        <v>3.5964856949142865E-2</v>
      </c>
      <c r="AB71" s="24">
        <f>+GBA!Y44</f>
        <v>3.5958414599450705E-2</v>
      </c>
      <c r="AD71" s="24">
        <f t="shared" si="60"/>
        <v>0.46753400654568589</v>
      </c>
      <c r="AE71" s="24">
        <f t="shared" si="61"/>
        <v>0.47266376842195257</v>
      </c>
      <c r="AF71" s="24">
        <f t="shared" si="62"/>
        <v>0.46665120572157792</v>
      </c>
      <c r="AG71" s="24">
        <f t="shared" si="63"/>
        <v>0.46794803964074183</v>
      </c>
      <c r="AH71" s="24">
        <f t="shared" si="64"/>
        <v>0.46882880225776757</v>
      </c>
      <c r="AI71" s="24">
        <f t="shared" si="65"/>
        <v>0.4695691326176652</v>
      </c>
      <c r="AJ71" s="24">
        <f t="shared" si="66"/>
        <v>0.46771448245390901</v>
      </c>
      <c r="AK71" s="24">
        <f t="shared" si="67"/>
        <v>0.4679999431589299</v>
      </c>
      <c r="AL71" s="24">
        <f t="shared" si="68"/>
        <v>0.4698659196138999</v>
      </c>
      <c r="AM71" s="24">
        <f t="shared" si="69"/>
        <v>0.46883552680624474</v>
      </c>
      <c r="AN71" s="24">
        <f t="shared" si="70"/>
        <v>0.46877540614969626</v>
      </c>
      <c r="AO71" s="24">
        <f>+GBA!AV44</f>
        <v>0.46877817191116788</v>
      </c>
      <c r="AQ71" s="24">
        <f t="shared" si="72"/>
        <v>1.2323173653387975E-3</v>
      </c>
      <c r="AR71" s="24">
        <f t="shared" si="71"/>
        <v>-1.3015202605588527E-3</v>
      </c>
      <c r="AS71" s="35">
        <f t="shared" si="42"/>
        <v>43891</v>
      </c>
      <c r="AT71" s="19">
        <f t="shared" si="46"/>
        <v>304.20373490487998</v>
      </c>
      <c r="AU71" s="19">
        <f t="shared" si="47"/>
        <v>300.41048687647117</v>
      </c>
      <c r="AV71" s="53">
        <f t="shared" si="59"/>
        <v>3.7932480284088133E-2</v>
      </c>
    </row>
    <row r="72" spans="2:48" x14ac:dyDescent="0.3">
      <c r="B72" s="112">
        <f t="shared" si="43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+SUMPRODUCT($E$30:$N$30/100,$E72:$N72)/$D$14*100</f>
        <v>306.44695801</v>
      </c>
      <c r="Q72" s="24">
        <f t="shared" si="48"/>
        <v>1.708968558395707E-2</v>
      </c>
      <c r="R72" s="24">
        <f t="shared" si="49"/>
        <v>1.7351022975675923E-2</v>
      </c>
      <c r="S72" s="24">
        <f t="shared" si="73"/>
        <v>1.5151314422624296E-2</v>
      </c>
      <c r="T72" s="24">
        <f t="shared" si="74"/>
        <v>1.5136880954704557E-2</v>
      </c>
      <c r="U72" s="24">
        <f t="shared" si="75"/>
        <v>1.5190692609315715E-2</v>
      </c>
      <c r="V72" s="24">
        <f t="shared" si="76"/>
        <v>1.4005507420296048E-2</v>
      </c>
      <c r="W72" s="24">
        <f t="shared" si="77"/>
        <v>1.4395375863238913E-2</v>
      </c>
      <c r="X72" s="24">
        <f t="shared" si="78"/>
        <v>1.3712219936684145E-2</v>
      </c>
      <c r="Y72" s="24">
        <f t="shared" si="79"/>
        <v>1.2934750174829368E-2</v>
      </c>
      <c r="Z72" s="24">
        <f t="shared" si="80"/>
        <v>1.2330725555500743E-2</v>
      </c>
      <c r="AA72" s="24">
        <f t="shared" si="81"/>
        <v>1.3966790215469871E-2</v>
      </c>
      <c r="AB72" s="24">
        <f>+GBA!Y45</f>
        <v>1.3965973965299083E-2</v>
      </c>
      <c r="AD72" s="24">
        <f t="shared" si="60"/>
        <v>0.44819980178913599</v>
      </c>
      <c r="AE72" s="24">
        <f t="shared" si="61"/>
        <v>0.45355868395468302</v>
      </c>
      <c r="AF72" s="24">
        <f t="shared" si="62"/>
        <v>0.44371009913418114</v>
      </c>
      <c r="AG72" s="24">
        <f t="shared" si="63"/>
        <v>0.44456592260512551</v>
      </c>
      <c r="AH72" s="24">
        <f t="shared" si="64"/>
        <v>0.44507336380893725</v>
      </c>
      <c r="AI72" s="24">
        <f t="shared" si="65"/>
        <v>0.44439360291964247</v>
      </c>
      <c r="AJ72" s="24">
        <f t="shared" si="66"/>
        <v>0.44172889295569107</v>
      </c>
      <c r="AK72" s="24">
        <f t="shared" si="67"/>
        <v>0.44076687051045704</v>
      </c>
      <c r="AL72" s="24">
        <f t="shared" si="68"/>
        <v>0.44199144793087042</v>
      </c>
      <c r="AM72" s="24">
        <f t="shared" si="69"/>
        <v>0.43831079097640391</v>
      </c>
      <c r="AN72" s="24">
        <f t="shared" si="70"/>
        <v>0.4424660469249222</v>
      </c>
      <c r="AO72" s="24">
        <f>+GBA!AV45</f>
        <v>0.44247009488017963</v>
      </c>
      <c r="AQ72" s="24">
        <f t="shared" si="72"/>
        <v>4.7589600284563272E-3</v>
      </c>
      <c r="AR72" s="24">
        <f t="shared" si="71"/>
        <v>9.8890108127320797E-3</v>
      </c>
      <c r="AS72" s="35">
        <f t="shared" si="42"/>
        <v>43922</v>
      </c>
      <c r="AT72" s="19">
        <f t="shared" si="46"/>
        <v>309.40248108786977</v>
      </c>
      <c r="AU72" s="19">
        <f t="shared" si="47"/>
        <v>304.11476614413931</v>
      </c>
      <c r="AV72" s="53">
        <f t="shared" si="59"/>
        <v>5.2877149437304372E-2</v>
      </c>
    </row>
    <row r="73" spans="2:48" x14ac:dyDescent="0.3">
      <c r="B73" s="112">
        <f t="shared" si="43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+SUMPRODUCT($E$30:$N$30/100,$E73:$N73)/$D$14*100</f>
        <v>311.09171538999999</v>
      </c>
      <c r="Q73" s="24">
        <f t="shared" si="48"/>
        <v>1.4573162212472957E-2</v>
      </c>
      <c r="R73" s="24">
        <f t="shared" si="49"/>
        <v>1.5345187764192358E-2</v>
      </c>
      <c r="S73" s="24">
        <f t="shared" si="73"/>
        <v>1.4996641536987099E-2</v>
      </c>
      <c r="T73" s="24">
        <f t="shared" si="74"/>
        <v>1.44975498384603E-2</v>
      </c>
      <c r="U73" s="24">
        <f t="shared" si="75"/>
        <v>1.5185828503557319E-2</v>
      </c>
      <c r="V73" s="24">
        <f t="shared" si="76"/>
        <v>1.4609052143139456E-2</v>
      </c>
      <c r="W73" s="24">
        <f t="shared" si="77"/>
        <v>1.5347028582629818E-2</v>
      </c>
      <c r="X73" s="24">
        <f t="shared" si="78"/>
        <v>1.5265721305744329E-2</v>
      </c>
      <c r="Y73" s="24">
        <f t="shared" si="79"/>
        <v>1.4561898159504594E-2</v>
      </c>
      <c r="Z73" s="24">
        <f t="shared" si="80"/>
        <v>1.5897801806807443E-2</v>
      </c>
      <c r="AA73" s="24">
        <f t="shared" si="81"/>
        <v>1.5156806940300749E-2</v>
      </c>
      <c r="AB73" s="24">
        <f>+GBA!Y46</f>
        <v>1.5153942769465356E-2</v>
      </c>
      <c r="AD73" s="24">
        <f t="shared" si="60"/>
        <v>0.42814607887644685</v>
      </c>
      <c r="AE73" s="24">
        <f t="shared" si="61"/>
        <v>0.43466067831345767</v>
      </c>
      <c r="AF73" s="24">
        <f t="shared" si="62"/>
        <v>0.42320375644580865</v>
      </c>
      <c r="AG73" s="24">
        <f t="shared" si="63"/>
        <v>0.42426350389711609</v>
      </c>
      <c r="AH73" s="24">
        <f t="shared" si="64"/>
        <v>0.42523323665481194</v>
      </c>
      <c r="AI73" s="24">
        <f t="shared" si="65"/>
        <v>0.42310199467431242</v>
      </c>
      <c r="AJ73" s="24">
        <f t="shared" si="66"/>
        <v>0.42138101037370856</v>
      </c>
      <c r="AK73" s="24">
        <f t="shared" si="67"/>
        <v>0.41909375841459662</v>
      </c>
      <c r="AL73" s="24">
        <f t="shared" si="68"/>
        <v>0.4188864994154482</v>
      </c>
      <c r="AM73" s="24">
        <f t="shared" si="69"/>
        <v>0.41687524818826294</v>
      </c>
      <c r="AN73" s="24">
        <f t="shared" si="70"/>
        <v>0.4212940881262357</v>
      </c>
      <c r="AO73" s="24">
        <f>+GBA!AV46</f>
        <v>0.42129566386588402</v>
      </c>
      <c r="AQ73" s="24">
        <f t="shared" si="72"/>
        <v>-1.3246395943344869E-3</v>
      </c>
      <c r="AR73" s="24">
        <f t="shared" si="71"/>
        <v>1.1270830688183908E-2</v>
      </c>
      <c r="AS73" s="35">
        <f t="shared" si="42"/>
        <v>43952</v>
      </c>
      <c r="AT73" s="19">
        <f t="shared" si="46"/>
        <v>313.91145363370487</v>
      </c>
      <c r="AU73" s="19">
        <f t="shared" si="47"/>
        <v>308.94952242282244</v>
      </c>
      <c r="AV73" s="53">
        <f t="shared" si="59"/>
        <v>4.961931210882442E-2</v>
      </c>
    </row>
    <row r="74" spans="2:48" x14ac:dyDescent="0.3">
      <c r="B74" s="112">
        <f t="shared" si="43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+SUMPRODUCT($E$30:$N$30/100,$E74:$N74)/$D$14*100</f>
        <v>317.46620132999999</v>
      </c>
      <c r="Q74" s="24">
        <f t="shared" si="48"/>
        <v>1.9239068743638787E-2</v>
      </c>
      <c r="R74" s="24">
        <f t="shared" si="49"/>
        <v>2.0444965107946356E-2</v>
      </c>
      <c r="S74" s="24">
        <f t="shared" si="73"/>
        <v>1.9524068921758397E-2</v>
      </c>
      <c r="T74" s="24">
        <f t="shared" si="74"/>
        <v>2.0574781351272664E-2</v>
      </c>
      <c r="U74" s="24">
        <f t="shared" si="75"/>
        <v>1.9978011336747814E-2</v>
      </c>
      <c r="V74" s="24">
        <f t="shared" si="76"/>
        <v>1.9492820513674403E-2</v>
      </c>
      <c r="W74" s="24">
        <f t="shared" si="77"/>
        <v>2.0530033332119668E-2</v>
      </c>
      <c r="X74" s="24">
        <f t="shared" si="78"/>
        <v>2.0338688167439445E-2</v>
      </c>
      <c r="Y74" s="24">
        <f t="shared" si="79"/>
        <v>2.0179984937116036E-2</v>
      </c>
      <c r="Z74" s="24">
        <f t="shared" si="80"/>
        <v>2.1732565883589405E-2</v>
      </c>
      <c r="AA74" s="24">
        <f t="shared" si="81"/>
        <v>2.0490696552329046E-2</v>
      </c>
      <c r="AB74" s="24">
        <f>+GBA!Y47</f>
        <v>2.0488781139482048E-2</v>
      </c>
      <c r="AD74" s="24">
        <f t="shared" si="60"/>
        <v>0.41820493678391557</v>
      </c>
      <c r="AE74" s="24">
        <f t="shared" si="61"/>
        <v>0.42618643492912645</v>
      </c>
      <c r="AF74" s="24">
        <f t="shared" si="62"/>
        <v>0.41348874177841588</v>
      </c>
      <c r="AG74" s="24">
        <f t="shared" si="63"/>
        <v>0.41615893794282788</v>
      </c>
      <c r="AH74" s="24">
        <f t="shared" si="64"/>
        <v>0.41590093897029123</v>
      </c>
      <c r="AI74" s="24">
        <f t="shared" si="65"/>
        <v>0.41350353213373325</v>
      </c>
      <c r="AJ74" s="24">
        <f t="shared" si="66"/>
        <v>0.41371237637906666</v>
      </c>
      <c r="AK74" s="24">
        <f t="shared" si="67"/>
        <v>0.41129986208541647</v>
      </c>
      <c r="AL74" s="24">
        <f t="shared" si="68"/>
        <v>0.41070145618093079</v>
      </c>
      <c r="AM74" s="24">
        <f t="shared" si="69"/>
        <v>0.4111349686958039</v>
      </c>
      <c r="AN74" s="24">
        <f t="shared" si="70"/>
        <v>0.41341119279866612</v>
      </c>
      <c r="AO74" s="24">
        <f>+GBA!AV47</f>
        <v>0.41340720936910769</v>
      </c>
      <c r="AQ74" s="24">
        <f t="shared" si="72"/>
        <v>-2.4934971399506178E-3</v>
      </c>
      <c r="AR74" s="24">
        <f t="shared" si="71"/>
        <v>7.0699680881116667E-3</v>
      </c>
      <c r="AS74" s="35">
        <f t="shared" si="42"/>
        <v>43983</v>
      </c>
      <c r="AT74" s="19">
        <f t="shared" si="46"/>
        <v>319.95081766957929</v>
      </c>
      <c r="AU74" s="19">
        <f t="shared" si="47"/>
        <v>315.66378827357988</v>
      </c>
      <c r="AV74" s="53">
        <f t="shared" si="59"/>
        <v>4.2870293959993866E-2</v>
      </c>
    </row>
    <row r="75" spans="2:48" x14ac:dyDescent="0.3">
      <c r="B75" s="112">
        <f t="shared" si="43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+SUMPRODUCT($E$30:$N$30/100,$E75:$N75)/$D$14*100</f>
        <v>322.67900056000002</v>
      </c>
      <c r="Q75" s="24">
        <f t="shared" si="48"/>
        <v>1.5278795990096405E-2</v>
      </c>
      <c r="R75" s="24">
        <f t="shared" si="49"/>
        <v>1.5662458667852874E-2</v>
      </c>
      <c r="S75" s="24">
        <f t="shared" si="73"/>
        <v>1.5256505509664287E-2</v>
      </c>
      <c r="T75" s="24">
        <f t="shared" si="74"/>
        <v>1.6298374217842193E-2</v>
      </c>
      <c r="U75" s="24">
        <f t="shared" si="75"/>
        <v>1.5964068769428907E-2</v>
      </c>
      <c r="V75" s="24">
        <f t="shared" si="76"/>
        <v>1.5685229073346019E-2</v>
      </c>
      <c r="W75" s="24">
        <f t="shared" si="77"/>
        <v>1.6325253287019059E-2</v>
      </c>
      <c r="X75" s="24">
        <f t="shared" si="78"/>
        <v>1.6316349160952148E-2</v>
      </c>
      <c r="Y75" s="24">
        <f t="shared" si="79"/>
        <v>1.6520205058903503E-2</v>
      </c>
      <c r="Z75" s="24">
        <f t="shared" si="80"/>
        <v>1.755318984045573E-2</v>
      </c>
      <c r="AA75" s="24">
        <f t="shared" si="81"/>
        <v>1.642001324286313E-2</v>
      </c>
      <c r="AB75" s="24">
        <f>+GBA!Y48</f>
        <v>1.6420650897843947E-2</v>
      </c>
      <c r="AD75" s="24">
        <f t="shared" si="60"/>
        <v>0.41026167233948141</v>
      </c>
      <c r="AE75" s="24">
        <f t="shared" si="61"/>
        <v>0.41857292927430301</v>
      </c>
      <c r="AF75" s="24">
        <f t="shared" si="62"/>
        <v>0.40544806579730297</v>
      </c>
      <c r="AG75" s="24">
        <f t="shared" si="63"/>
        <v>0.41081583424354129</v>
      </c>
      <c r="AH75" s="24">
        <f t="shared" si="64"/>
        <v>0.40856680035931481</v>
      </c>
      <c r="AI75" s="24">
        <f t="shared" si="65"/>
        <v>0.40611606839134406</v>
      </c>
      <c r="AJ75" s="24">
        <f t="shared" si="66"/>
        <v>0.40776287023774005</v>
      </c>
      <c r="AK75" s="24">
        <f t="shared" si="67"/>
        <v>0.40426347032468946</v>
      </c>
      <c r="AL75" s="24">
        <f t="shared" si="68"/>
        <v>0.40293611748723568</v>
      </c>
      <c r="AM75" s="24">
        <f t="shared" si="69"/>
        <v>0.40468928602207521</v>
      </c>
      <c r="AN75" s="24">
        <f t="shared" si="70"/>
        <v>0.40645176074036438</v>
      </c>
      <c r="AO75" s="24">
        <f>+GBA!AV48</f>
        <v>0.40644671152593892</v>
      </c>
      <c r="AQ75" s="24">
        <f t="shared" si="72"/>
        <v>-2.2743938503593242E-3</v>
      </c>
      <c r="AR75" s="24">
        <f t="shared" si="71"/>
        <v>5.5723863174061972E-3</v>
      </c>
      <c r="AS75" s="35">
        <f t="shared" si="42"/>
        <v>44013</v>
      </c>
      <c r="AT75" s="19">
        <f t="shared" si="46"/>
        <v>324.83928093961731</v>
      </c>
      <c r="AU75" s="19">
        <f t="shared" si="47"/>
        <v>321.20469467490346</v>
      </c>
      <c r="AV75" s="53">
        <f t="shared" si="59"/>
        <v>3.634586264713846E-2</v>
      </c>
    </row>
    <row r="76" spans="2:48" x14ac:dyDescent="0.3">
      <c r="B76" s="112">
        <f t="shared" si="43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+SUMPRODUCT($E$30:$N$30/100,$E76:$N76)/$D$14*100</f>
        <v>331.69572269999998</v>
      </c>
      <c r="Q76" s="24">
        <f t="shared" si="48"/>
        <v>2.9596263764694486E-2</v>
      </c>
      <c r="R76" s="24">
        <f t="shared" si="49"/>
        <v>2.959453030496273E-2</v>
      </c>
      <c r="S76" s="24">
        <f t="shared" si="73"/>
        <v>2.8674149685574024E-2</v>
      </c>
      <c r="T76" s="24">
        <f t="shared" si="74"/>
        <v>2.8360119670710837E-2</v>
      </c>
      <c r="U76" s="24">
        <f t="shared" si="75"/>
        <v>2.8464430639177696E-2</v>
      </c>
      <c r="V76" s="24">
        <f t="shared" si="76"/>
        <v>2.8087511259696551E-2</v>
      </c>
      <c r="W76" s="24">
        <f t="shared" si="77"/>
        <v>2.8020105922171634E-2</v>
      </c>
      <c r="X76" s="24">
        <f t="shared" si="78"/>
        <v>2.7672644546452574E-2</v>
      </c>
      <c r="Y76" s="24">
        <f t="shared" si="79"/>
        <v>2.7501431198252657E-2</v>
      </c>
      <c r="Z76" s="24">
        <f t="shared" si="80"/>
        <v>2.7198421365325132E-2</v>
      </c>
      <c r="AA76" s="24">
        <f t="shared" si="81"/>
        <v>2.7943318667628558E-2</v>
      </c>
      <c r="AB76" s="24">
        <f>+GBA!Y49</f>
        <v>2.7942931537865201E-2</v>
      </c>
      <c r="AD76" s="24">
        <f t="shared" ref="AD76:AD107" si="82">+E76/E64-1</f>
        <v>0.39882380630519032</v>
      </c>
      <c r="AE76" s="24">
        <f t="shared" ref="AE76:AE107" si="83">+F76/F64-1</f>
        <v>0.40585143474527174</v>
      </c>
      <c r="AF76" s="24">
        <f t="shared" ref="AF76:AF107" si="84">+G76/G64-1</f>
        <v>0.39341554359132958</v>
      </c>
      <c r="AG76" s="24">
        <f t="shared" ref="AG76:AG107" si="85">+H76/H64-1</f>
        <v>0.39690897911270739</v>
      </c>
      <c r="AH76" s="24">
        <f t="shared" ref="AH76:AH107" si="86">+I76/I64-1</f>
        <v>0.39541377511451392</v>
      </c>
      <c r="AI76" s="24">
        <f t="shared" ref="AI76:AI107" si="87">+J76/J64-1</f>
        <v>0.39313344367509151</v>
      </c>
      <c r="AJ76" s="24">
        <f t="shared" ref="AJ76:AJ107" si="88">+K76/K64-1</f>
        <v>0.39329150758177533</v>
      </c>
      <c r="AK76" s="24">
        <f t="shared" ref="AK76:AK107" si="89">+L76/L64-1</f>
        <v>0.38932877295052482</v>
      </c>
      <c r="AL76" s="24">
        <f t="shared" ref="AL76:AL107" si="90">+M76/M64-1</f>
        <v>0.38769006860583732</v>
      </c>
      <c r="AM76" s="24">
        <f t="shared" ref="AM76:AM107" si="91">+N76/N64-1</f>
        <v>0.38797233502635997</v>
      </c>
      <c r="AN76" s="24">
        <f t="shared" ref="AN76:AN107" si="92">+O76/O64-1</f>
        <v>0.39189062130309726</v>
      </c>
      <c r="AO76" s="24">
        <f>+GBA!AV49</f>
        <v>0.39188458244389879</v>
      </c>
      <c r="AQ76" s="24">
        <f t="shared" si="72"/>
        <v>2.3978423993693543E-3</v>
      </c>
      <c r="AR76" s="24">
        <f t="shared" si="71"/>
        <v>1.0851471278830349E-2</v>
      </c>
      <c r="AS76" s="35">
        <f t="shared" si="42"/>
        <v>44044</v>
      </c>
      <c r="AT76" s="19">
        <f t="shared" si="46"/>
        <v>334.45330997943995</v>
      </c>
      <c r="AU76" s="19">
        <f t="shared" si="47"/>
        <v>329.94095530519212</v>
      </c>
      <c r="AV76" s="53">
        <f t="shared" si="59"/>
        <v>4.5123546742478204E-2</v>
      </c>
    </row>
    <row r="77" spans="2:48" x14ac:dyDescent="0.3">
      <c r="B77" s="112">
        <f t="shared" si="43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+SUMPRODUCT($E$30:$N$30/100,$E77:$N77)/$D$14*100</f>
        <v>340.90258388999996</v>
      </c>
      <c r="Q77" s="24">
        <f t="shared" si="48"/>
        <v>2.8913477980044622E-2</v>
      </c>
      <c r="R77" s="24">
        <f t="shared" si="49"/>
        <v>2.9549012548491183E-2</v>
      </c>
      <c r="S77" s="24">
        <f t="shared" si="73"/>
        <v>2.8432132961233592E-2</v>
      </c>
      <c r="T77" s="24">
        <f t="shared" si="74"/>
        <v>2.857438856596306E-2</v>
      </c>
      <c r="U77" s="24">
        <f t="shared" si="75"/>
        <v>2.796487257685687E-2</v>
      </c>
      <c r="V77" s="24">
        <f t="shared" si="76"/>
        <v>2.7485597613958301E-2</v>
      </c>
      <c r="W77" s="24">
        <f t="shared" si="77"/>
        <v>2.8252777883460034E-2</v>
      </c>
      <c r="X77" s="24">
        <f t="shared" si="78"/>
        <v>2.7811809123992726E-2</v>
      </c>
      <c r="Y77" s="24">
        <f t="shared" si="79"/>
        <v>2.6927741262255278E-2</v>
      </c>
      <c r="Z77" s="24">
        <f t="shared" si="80"/>
        <v>2.7108204649801904E-2</v>
      </c>
      <c r="AA77" s="24">
        <f t="shared" si="81"/>
        <v>2.775694879347923E-2</v>
      </c>
      <c r="AB77" s="24">
        <f>+GBA!Y50</f>
        <v>2.7755258811012595E-2</v>
      </c>
      <c r="AD77" s="24">
        <f t="shared" si="82"/>
        <v>0.36087420143817894</v>
      </c>
      <c r="AE77" s="24">
        <f t="shared" si="83"/>
        <v>0.3665226317165724</v>
      </c>
      <c r="AF77" s="24">
        <f t="shared" si="84"/>
        <v>0.35528607948875313</v>
      </c>
      <c r="AG77" s="24">
        <f t="shared" si="85"/>
        <v>0.35840295944025979</v>
      </c>
      <c r="AH77" s="24">
        <f t="shared" si="86"/>
        <v>0.3555371588597529</v>
      </c>
      <c r="AI77" s="24">
        <f t="shared" si="87"/>
        <v>0.35416598937317834</v>
      </c>
      <c r="AJ77" s="24">
        <f t="shared" si="88"/>
        <v>0.35366412643387024</v>
      </c>
      <c r="AK77" s="24">
        <f t="shared" si="89"/>
        <v>0.34946568753238649</v>
      </c>
      <c r="AL77" s="24">
        <f t="shared" si="90"/>
        <v>0.34739942766278098</v>
      </c>
      <c r="AM77" s="24">
        <f t="shared" si="91"/>
        <v>0.3465638869285026</v>
      </c>
      <c r="AN77" s="24">
        <f t="shared" si="92"/>
        <v>0.35200035423996834</v>
      </c>
      <c r="AO77" s="24">
        <f>+GBA!AV50</f>
        <v>0.35199061504305784</v>
      </c>
      <c r="AQ77" s="24">
        <f t="shared" si="72"/>
        <v>1.8052733302427182E-3</v>
      </c>
      <c r="AR77" s="24">
        <f t="shared" si="71"/>
        <v>1.4310314509676347E-2</v>
      </c>
      <c r="AS77" s="35">
        <f t="shared" si="42"/>
        <v>44075</v>
      </c>
      <c r="AT77" s="19">
        <f t="shared" si="46"/>
        <v>344.12351839288351</v>
      </c>
      <c r="AU77" s="19">
        <f t="shared" si="47"/>
        <v>338.88506224395638</v>
      </c>
      <c r="AV77" s="53">
        <f t="shared" si="59"/>
        <v>5.2384561489271064E-2</v>
      </c>
    </row>
    <row r="78" spans="2:48" x14ac:dyDescent="0.3">
      <c r="B78" s="112">
        <f t="shared" si="43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+SUMPRODUCT($E$30:$N$30/100,$E78:$N78)/$D$14*100</f>
        <v>353.04611612999997</v>
      </c>
      <c r="Q78" s="24">
        <f t="shared" si="48"/>
        <v>3.8365209326516547E-2</v>
      </c>
      <c r="R78" s="24">
        <f t="shared" si="49"/>
        <v>3.8281845280463189E-2</v>
      </c>
      <c r="S78" s="24">
        <f t="shared" si="73"/>
        <v>3.671506345708031E-2</v>
      </c>
      <c r="T78" s="24">
        <f t="shared" si="74"/>
        <v>3.6681621678770204E-2</v>
      </c>
      <c r="U78" s="24">
        <f t="shared" si="75"/>
        <v>3.6678062676436474E-2</v>
      </c>
      <c r="V78" s="24">
        <f t="shared" si="76"/>
        <v>3.585944884546044E-2</v>
      </c>
      <c r="W78" s="24">
        <f t="shared" si="77"/>
        <v>3.6078051984224313E-2</v>
      </c>
      <c r="X78" s="24">
        <f t="shared" si="78"/>
        <v>3.5504591406400055E-2</v>
      </c>
      <c r="Y78" s="24">
        <f t="shared" si="79"/>
        <v>3.4491497152826067E-2</v>
      </c>
      <c r="Z78" s="24">
        <f t="shared" si="80"/>
        <v>3.4204239293591732E-2</v>
      </c>
      <c r="AA78" s="24">
        <f t="shared" si="81"/>
        <v>3.5621707824656346E-2</v>
      </c>
      <c r="AB78" s="24">
        <f>+GBA!Y51</f>
        <v>3.5618447530375352E-2</v>
      </c>
      <c r="AD78" s="24">
        <f t="shared" si="82"/>
        <v>0.37173706818888386</v>
      </c>
      <c r="AE78" s="24">
        <f t="shared" si="83"/>
        <v>0.37662321275694799</v>
      </c>
      <c r="AF78" s="24">
        <f t="shared" si="84"/>
        <v>0.36363953713784647</v>
      </c>
      <c r="AG78" s="24">
        <f t="shared" si="85"/>
        <v>0.36478482281132263</v>
      </c>
      <c r="AH78" s="24">
        <f t="shared" si="86"/>
        <v>0.36328994128947012</v>
      </c>
      <c r="AI78" s="24">
        <f t="shared" si="87"/>
        <v>0.36103194861800447</v>
      </c>
      <c r="AJ78" s="24">
        <f t="shared" si="88"/>
        <v>0.36007776193035523</v>
      </c>
      <c r="AK78" s="24">
        <f t="shared" si="89"/>
        <v>0.35423695625060181</v>
      </c>
      <c r="AL78" s="24">
        <f t="shared" si="90"/>
        <v>0.3501507171172602</v>
      </c>
      <c r="AM78" s="24">
        <f t="shared" si="91"/>
        <v>0.34684045515179562</v>
      </c>
      <c r="AN78" s="24">
        <f t="shared" si="92"/>
        <v>0.3567804013589817</v>
      </c>
      <c r="AO78" s="24">
        <f>+GBA!AV51</f>
        <v>0.35676670505871977</v>
      </c>
      <c r="AQ78" s="24">
        <f t="shared" si="72"/>
        <v>4.1609700329248156E-3</v>
      </c>
      <c r="AR78" s="24">
        <f t="shared" si="71"/>
        <v>2.4896613037088233E-2</v>
      </c>
      <c r="AS78" s="35">
        <f t="shared" si="42"/>
        <v>44105</v>
      </c>
      <c r="AT78" s="19">
        <f t="shared" si="46"/>
        <v>357.32588921020385</v>
      </c>
      <c r="AU78" s="19">
        <f t="shared" si="47"/>
        <v>350.4763680059724</v>
      </c>
      <c r="AV78" s="53">
        <f t="shared" si="59"/>
        <v>6.8495212042314346E-2</v>
      </c>
    </row>
    <row r="79" spans="2:48" x14ac:dyDescent="0.3">
      <c r="B79" s="112">
        <f t="shared" si="43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+SUMPRODUCT($E$30:$N$30/100,$E79:$N79)/$D$14*100</f>
        <v>363.54016737000001</v>
      </c>
      <c r="Q79" s="24">
        <f t="shared" si="48"/>
        <v>2.7323392829597948E-2</v>
      </c>
      <c r="R79" s="24">
        <f t="shared" si="49"/>
        <v>2.8060940712920424E-2</v>
      </c>
      <c r="S79" s="24">
        <f t="shared" si="73"/>
        <v>2.7733628723293879E-2</v>
      </c>
      <c r="T79" s="24">
        <f t="shared" si="74"/>
        <v>2.8767496352198219E-2</v>
      </c>
      <c r="U79" s="24">
        <f t="shared" si="75"/>
        <v>2.8448076127810973E-2</v>
      </c>
      <c r="V79" s="24">
        <f t="shared" si="76"/>
        <v>2.8215259554576155E-2</v>
      </c>
      <c r="W79" s="24">
        <f t="shared" si="77"/>
        <v>2.9855599978603653E-2</v>
      </c>
      <c r="X79" s="24">
        <f t="shared" si="78"/>
        <v>3.0014226660945109E-2</v>
      </c>
      <c r="Y79" s="24">
        <f t="shared" si="79"/>
        <v>3.0107412694229563E-2</v>
      </c>
      <c r="Z79" s="24">
        <f t="shared" si="80"/>
        <v>3.1778923493762878E-2</v>
      </c>
      <c r="AA79" s="24">
        <f t="shared" si="81"/>
        <v>2.9724307280400319E-2</v>
      </c>
      <c r="AB79" s="24">
        <f>+GBA!Y52</f>
        <v>2.9723456879644505E-2</v>
      </c>
      <c r="AD79" s="24">
        <f t="shared" si="82"/>
        <v>0.35101773763315469</v>
      </c>
      <c r="AE79" s="24">
        <f t="shared" si="83"/>
        <v>0.35652681567310784</v>
      </c>
      <c r="AF79" s="24">
        <f t="shared" si="84"/>
        <v>0.34434061969452889</v>
      </c>
      <c r="AG79" s="24">
        <f t="shared" si="85"/>
        <v>0.3481804152544985</v>
      </c>
      <c r="AH79" s="24">
        <f t="shared" si="86"/>
        <v>0.34588363831009672</v>
      </c>
      <c r="AI79" s="24">
        <f t="shared" si="87"/>
        <v>0.34315211647987076</v>
      </c>
      <c r="AJ79" s="24">
        <f t="shared" si="88"/>
        <v>0.34529206000269141</v>
      </c>
      <c r="AK79" s="24">
        <f t="shared" si="89"/>
        <v>0.34015392344108974</v>
      </c>
      <c r="AL79" s="24">
        <f t="shared" si="90"/>
        <v>0.33677001806010876</v>
      </c>
      <c r="AM79" s="24">
        <f t="shared" si="91"/>
        <v>0.33843927419530107</v>
      </c>
      <c r="AN79" s="24">
        <f t="shared" si="92"/>
        <v>0.34246778643400932</v>
      </c>
      <c r="AO79" s="24">
        <f>+GBA!AV52</f>
        <v>0.34245032992752256</v>
      </c>
      <c r="AQ79" s="24">
        <f t="shared" si="72"/>
        <v>-4.4555306641649306E-3</v>
      </c>
      <c r="AR79" s="24">
        <f t="shared" si="71"/>
        <v>1.2578463437853626E-2</v>
      </c>
      <c r="AS79" s="35">
        <f t="shared" si="42"/>
        <v>44136</v>
      </c>
      <c r="AT79" s="19">
        <f t="shared" si="46"/>
        <v>367.08924484927968</v>
      </c>
      <c r="AU79" s="19">
        <f t="shared" si="47"/>
        <v>361.61412969120607</v>
      </c>
      <c r="AV79" s="53">
        <f t="shared" si="59"/>
        <v>5.4751151580736401E-2</v>
      </c>
    </row>
    <row r="80" spans="2:48" x14ac:dyDescent="0.3">
      <c r="B80" s="112">
        <f t="shared" si="43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+SUMPRODUCT($E$30:$N$30/100,$E80:$N80)/$D$14*100</f>
        <v>377.05266540999997</v>
      </c>
      <c r="Q80" s="24">
        <f t="shared" si="48"/>
        <v>3.4726947991154056E-2</v>
      </c>
      <c r="R80" s="24">
        <f t="shared" si="49"/>
        <v>3.5157670141504171E-2</v>
      </c>
      <c r="S80" s="24">
        <f t="shared" si="73"/>
        <v>3.5369995899518392E-2</v>
      </c>
      <c r="T80" s="24">
        <f t="shared" si="74"/>
        <v>3.5613524744287917E-2</v>
      </c>
      <c r="U80" s="24">
        <f t="shared" si="75"/>
        <v>3.6163749145498025E-2</v>
      </c>
      <c r="V80" s="24">
        <f t="shared" si="76"/>
        <v>3.5462479345070186E-2</v>
      </c>
      <c r="W80" s="24">
        <f t="shared" si="77"/>
        <v>3.7473579294318604E-2</v>
      </c>
      <c r="X80" s="24">
        <f t="shared" si="78"/>
        <v>3.8040983260439365E-2</v>
      </c>
      <c r="Y80" s="24">
        <f t="shared" si="79"/>
        <v>3.7664429470527061E-2</v>
      </c>
      <c r="Z80" s="24">
        <f t="shared" si="80"/>
        <v>3.8960419875958108E-2</v>
      </c>
      <c r="AA80" s="24">
        <f t="shared" si="81"/>
        <v>3.716920234084431E-2</v>
      </c>
      <c r="AB80" s="24">
        <f>+GBA!Y53</f>
        <v>3.7169694180610113E-2</v>
      </c>
      <c r="AD80" s="24">
        <f t="shared" si="82"/>
        <v>0.35049997115740239</v>
      </c>
      <c r="AE80" s="24">
        <f t="shared" si="83"/>
        <v>0.35629409743638929</v>
      </c>
      <c r="AF80" s="24">
        <f t="shared" si="84"/>
        <v>0.34308210516408777</v>
      </c>
      <c r="AG80" s="24">
        <f t="shared" si="85"/>
        <v>0.3462531362649659</v>
      </c>
      <c r="AH80" s="24">
        <f t="shared" si="86"/>
        <v>0.34442333137996139</v>
      </c>
      <c r="AI80" s="24">
        <f t="shared" si="87"/>
        <v>0.34068890637225269</v>
      </c>
      <c r="AJ80" s="24">
        <f t="shared" si="88"/>
        <v>0.34426474959576314</v>
      </c>
      <c r="AK80" s="24">
        <f t="shared" si="89"/>
        <v>0.33903952964626916</v>
      </c>
      <c r="AL80" s="24">
        <f t="shared" si="90"/>
        <v>0.33480046274978958</v>
      </c>
      <c r="AM80" s="24">
        <f t="shared" si="91"/>
        <v>0.33695231200148257</v>
      </c>
      <c r="AN80" s="24">
        <f t="shared" si="92"/>
        <v>0.3409904854953596</v>
      </c>
      <c r="AO80" s="24">
        <f>+GBA!AV53</f>
        <v>0.34097038347662956</v>
      </c>
      <c r="AQ80" s="24">
        <f t="shared" si="72"/>
        <v>-4.233471884804052E-3</v>
      </c>
      <c r="AR80" s="24">
        <f t="shared" si="71"/>
        <v>1.3547659155919822E-2</v>
      </c>
      <c r="AS80" s="35">
        <f t="shared" si="42"/>
        <v>44166</v>
      </c>
      <c r="AT80" s="19">
        <f t="shared" si="46"/>
        <v>379.83713396327261</v>
      </c>
      <c r="AU80" s="19">
        <f t="shared" si="47"/>
        <v>375.70276801705467</v>
      </c>
      <c r="AV80" s="53">
        <f t="shared" si="59"/>
        <v>4.1343659462179438E-2</v>
      </c>
    </row>
    <row r="81" spans="2:50" x14ac:dyDescent="0.3">
      <c r="B81" s="112">
        <f t="shared" si="43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+SUMPRODUCT($E$30:$N$30/100,$E81:$N81)/$D$14*100</f>
        <v>389.44518338999995</v>
      </c>
      <c r="Q81" s="24">
        <f t="shared" si="48"/>
        <v>3.2623617892825418E-2</v>
      </c>
      <c r="R81" s="24">
        <f t="shared" si="49"/>
        <v>3.3437791412204376E-2</v>
      </c>
      <c r="S81" s="24">
        <f t="shared" si="73"/>
        <v>3.2135067257892613E-2</v>
      </c>
      <c r="T81" s="24">
        <f t="shared" si="74"/>
        <v>3.3670685570035719E-2</v>
      </c>
      <c r="U81" s="24">
        <f t="shared" si="75"/>
        <v>3.392095084578628E-2</v>
      </c>
      <c r="V81" s="24">
        <f t="shared" si="76"/>
        <v>3.3045412480322556E-2</v>
      </c>
      <c r="W81" s="24">
        <f t="shared" si="77"/>
        <v>3.339240457102477E-2</v>
      </c>
      <c r="X81" s="24">
        <f t="shared" si="78"/>
        <v>3.2590097660319506E-2</v>
      </c>
      <c r="Y81" s="24">
        <f t="shared" si="79"/>
        <v>3.264414552147743E-2</v>
      </c>
      <c r="Z81" s="24">
        <f t="shared" si="80"/>
        <v>3.2420866599011333E-2</v>
      </c>
      <c r="AA81" s="24">
        <f t="shared" si="81"/>
        <v>3.2866809114118212E-2</v>
      </c>
      <c r="AB81" s="24">
        <f>+GBA!Y54</f>
        <v>3.2872767508454359E-2</v>
      </c>
      <c r="AD81" s="24">
        <f t="shared" si="82"/>
        <v>0.36184027318709022</v>
      </c>
      <c r="AE81" s="24">
        <f t="shared" si="83"/>
        <v>0.36788045057319629</v>
      </c>
      <c r="AF81" s="24">
        <f t="shared" si="84"/>
        <v>0.3573061587159565</v>
      </c>
      <c r="AG81" s="24">
        <f t="shared" si="85"/>
        <v>0.36184401717660508</v>
      </c>
      <c r="AH81" s="24">
        <f t="shared" si="86"/>
        <v>0.36102090022721023</v>
      </c>
      <c r="AI81" s="24">
        <f t="shared" si="87"/>
        <v>0.35695600847522013</v>
      </c>
      <c r="AJ81" s="24">
        <f t="shared" si="88"/>
        <v>0.36252042055253209</v>
      </c>
      <c r="AK81" s="24">
        <f t="shared" si="89"/>
        <v>0.35884057349145437</v>
      </c>
      <c r="AL81" s="24">
        <f t="shared" si="90"/>
        <v>0.35490791773723052</v>
      </c>
      <c r="AM81" s="24">
        <f t="shared" si="91"/>
        <v>0.35929018984999761</v>
      </c>
      <c r="AN81" s="24">
        <f t="shared" si="92"/>
        <v>0.35937685323848645</v>
      </c>
      <c r="AO81" s="24">
        <f>+GBA!AV54</f>
        <v>0.35936204694523011</v>
      </c>
      <c r="AQ81" s="24">
        <f t="shared" si="72"/>
        <v>2.0275129381408519E-4</v>
      </c>
      <c r="AR81" s="24">
        <f t="shared" si="71"/>
        <v>2.5500833370926124E-3</v>
      </c>
      <c r="AS81" s="35">
        <f t="shared" si="42"/>
        <v>44197</v>
      </c>
      <c r="AT81" s="19">
        <f t="shared" si="46"/>
        <v>392.22879548319634</v>
      </c>
      <c r="AU81" s="19">
        <f t="shared" si="47"/>
        <v>387.8833773398149</v>
      </c>
      <c r="AV81" s="53">
        <f t="shared" si="59"/>
        <v>4.3454181433814743E-2</v>
      </c>
    </row>
    <row r="82" spans="2:50" x14ac:dyDescent="0.3">
      <c r="B82" s="112">
        <f t="shared" si="43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+SUMPRODUCT($E$30:$N$30/100,$E82:$N82)/$D$14*100</f>
        <v>403.48516124000008</v>
      </c>
      <c r="Q82" s="24">
        <f t="shared" si="48"/>
        <v>3.5700675691502592E-2</v>
      </c>
      <c r="R82" s="24">
        <f t="shared" si="49"/>
        <v>3.56394876797268E-2</v>
      </c>
      <c r="S82" s="24">
        <f t="shared" si="73"/>
        <v>3.4764906501688619E-2</v>
      </c>
      <c r="T82" s="24">
        <f t="shared" si="74"/>
        <v>3.6445997206568936E-2</v>
      </c>
      <c r="U82" s="24">
        <f t="shared" si="75"/>
        <v>3.5864199811910691E-2</v>
      </c>
      <c r="V82" s="24">
        <f t="shared" si="76"/>
        <v>3.5347898721661775E-2</v>
      </c>
      <c r="W82" s="24">
        <f t="shared" si="77"/>
        <v>3.6282525223944484E-2</v>
      </c>
      <c r="X82" s="24">
        <f t="shared" si="78"/>
        <v>3.6068615555649997E-2</v>
      </c>
      <c r="Y82" s="24">
        <f t="shared" si="79"/>
        <v>3.5935804185782239E-2</v>
      </c>
      <c r="Z82" s="24">
        <f t="shared" si="80"/>
        <v>3.6704406987451366E-2</v>
      </c>
      <c r="AA82" s="24">
        <f t="shared" si="81"/>
        <v>3.6051229926087336E-2</v>
      </c>
      <c r="AB82" s="24">
        <f>+GBA!Y55</f>
        <v>3.6051266750101618E-2</v>
      </c>
      <c r="AD82" s="24">
        <f t="shared" si="82"/>
        <v>0.38329028630818307</v>
      </c>
      <c r="AE82" s="24">
        <f t="shared" si="83"/>
        <v>0.38974971520662138</v>
      </c>
      <c r="AF82" s="24">
        <f t="shared" si="84"/>
        <v>0.37860540541748366</v>
      </c>
      <c r="AG82" s="24">
        <f t="shared" si="85"/>
        <v>0.38518755789185</v>
      </c>
      <c r="AH82" s="24">
        <f t="shared" si="86"/>
        <v>0.38338912240009959</v>
      </c>
      <c r="AI82" s="24">
        <f t="shared" si="87"/>
        <v>0.37888587303477927</v>
      </c>
      <c r="AJ82" s="24">
        <f t="shared" si="88"/>
        <v>0.3863934349070659</v>
      </c>
      <c r="AK82" s="24">
        <f t="shared" si="89"/>
        <v>0.382946724752943</v>
      </c>
      <c r="AL82" s="24">
        <f t="shared" si="90"/>
        <v>0.37899347795721794</v>
      </c>
      <c r="AM82" s="24">
        <f t="shared" si="91"/>
        <v>0.38493118384350944</v>
      </c>
      <c r="AN82" s="24">
        <f t="shared" si="92"/>
        <v>0.38305995526360737</v>
      </c>
      <c r="AO82" s="24">
        <f>+GBA!AV55</f>
        <v>0.38304500286216703</v>
      </c>
      <c r="AQ82" s="24">
        <f t="shared" si="72"/>
        <v>-1.0037312959487732E-3</v>
      </c>
      <c r="AR82" s="24">
        <f t="shared" si="71"/>
        <v>-1.6408975353263688E-3</v>
      </c>
      <c r="AS82" s="35">
        <f t="shared" ref="AS82:AS100" si="93">+D82</f>
        <v>44228</v>
      </c>
      <c r="AT82" s="19">
        <f t="shared" si="46"/>
        <v>406.23162850761059</v>
      </c>
      <c r="AU82" s="19">
        <f t="shared" si="47"/>
        <v>402.12040668536264</v>
      </c>
      <c r="AV82" s="53">
        <f t="shared" si="59"/>
        <v>4.1112218222479235E-2</v>
      </c>
      <c r="AW82" s="53">
        <f>+($AT82/$AT$82)-($AU82/$AU$82)</f>
        <v>0</v>
      </c>
      <c r="AX82" s="53"/>
    </row>
    <row r="83" spans="2:50" x14ac:dyDescent="0.3">
      <c r="B83" s="112">
        <f t="shared" si="43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+SUMPRODUCT($E$30:$N$30/100,$E83:$N83)/$D$14*100</f>
        <v>424.45978089999994</v>
      </c>
      <c r="Q83" s="24">
        <f t="shared" si="48"/>
        <v>5.2901528697273825E-2</v>
      </c>
      <c r="R83" s="24">
        <f t="shared" si="49"/>
        <v>5.2951961606437559E-2</v>
      </c>
      <c r="S83" s="24">
        <f t="shared" si="73"/>
        <v>5.4230913377050882E-2</v>
      </c>
      <c r="T83" s="24">
        <f t="shared" si="74"/>
        <v>5.2272084409579644E-2</v>
      </c>
      <c r="U83" s="24">
        <f t="shared" si="75"/>
        <v>5.1081670406018409E-2</v>
      </c>
      <c r="V83" s="24">
        <f t="shared" si="76"/>
        <v>5.5359801610894044E-2</v>
      </c>
      <c r="W83" s="24">
        <f t="shared" si="77"/>
        <v>5.2096924527074817E-2</v>
      </c>
      <c r="X83" s="24">
        <f t="shared" si="78"/>
        <v>5.2211593856470895E-2</v>
      </c>
      <c r="Y83" s="24">
        <f t="shared" si="79"/>
        <v>5.2044396646727442E-2</v>
      </c>
      <c r="Z83" s="24">
        <f t="shared" si="80"/>
        <v>4.9770897617808174E-2</v>
      </c>
      <c r="AA83" s="24">
        <f t="shared" si="81"/>
        <v>5.1983620898325311E-2</v>
      </c>
      <c r="AB83" s="24">
        <f>+GBA!Y56</f>
        <v>5.1968423144926446E-2</v>
      </c>
      <c r="AD83" s="24">
        <f t="shared" si="82"/>
        <v>0.40603764380009522</v>
      </c>
      <c r="AE83" s="24">
        <f t="shared" si="83"/>
        <v>0.41311954650683491</v>
      </c>
      <c r="AF83" s="24">
        <f t="shared" si="84"/>
        <v>0.40143073582327826</v>
      </c>
      <c r="AG83" s="24">
        <f t="shared" si="85"/>
        <v>0.40682436041837389</v>
      </c>
      <c r="AH83" s="24">
        <f t="shared" si="86"/>
        <v>0.40414247683820625</v>
      </c>
      <c r="AI83" s="24">
        <f t="shared" si="87"/>
        <v>0.40092115226231129</v>
      </c>
      <c r="AJ83" s="24">
        <f t="shared" si="88"/>
        <v>0.40840259119301048</v>
      </c>
      <c r="AK83" s="24">
        <f t="shared" si="89"/>
        <v>0.40496459498988946</v>
      </c>
      <c r="AL83" s="24">
        <f t="shared" si="90"/>
        <v>0.39945558660403147</v>
      </c>
      <c r="AM83" s="24">
        <f t="shared" si="91"/>
        <v>0.4051916251848855</v>
      </c>
      <c r="AN83" s="24">
        <f t="shared" si="92"/>
        <v>0.40444572988937977</v>
      </c>
      <c r="AO83" s="24">
        <f>+GBA!AV56</f>
        <v>0.40441899046876628</v>
      </c>
      <c r="AQ83" s="24">
        <f t="shared" si="72"/>
        <v>3.1306310794656511E-3</v>
      </c>
      <c r="AR83" s="24">
        <f t="shared" si="71"/>
        <v>8.4601861520972044E-4</v>
      </c>
      <c r="AS83" s="35">
        <f t="shared" si="93"/>
        <v>44256</v>
      </c>
      <c r="AT83" s="19">
        <f t="shared" si="46"/>
        <v>427.72190266084624</v>
      </c>
      <c r="AU83" s="19">
        <f t="shared" si="47"/>
        <v>422.13430027653123</v>
      </c>
      <c r="AV83" s="53">
        <f t="shared" si="59"/>
        <v>5.5876023843150158E-2</v>
      </c>
      <c r="AW83" s="53">
        <f t="shared" ref="AW83:AW130" si="94">+($AT83/$AT$82)-($AU83/$AU$82)</f>
        <v>3.1306310794656511E-3</v>
      </c>
    </row>
    <row r="84" spans="2:50" x14ac:dyDescent="0.3">
      <c r="B84" s="112">
        <f t="shared" si="43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+SUMPRODUCT($E$30:$N$30/100,$E84:$N84)/$D$14*100</f>
        <v>441.90233977000003</v>
      </c>
      <c r="Q84" s="24">
        <f t="shared" si="48"/>
        <v>4.2518118543160677E-2</v>
      </c>
      <c r="R84" s="24">
        <f t="shared" si="49"/>
        <v>4.2255651886441647E-2</v>
      </c>
      <c r="S84" s="24">
        <f t="shared" si="73"/>
        <v>4.1751528920233039E-2</v>
      </c>
      <c r="T84" s="24">
        <f t="shared" si="74"/>
        <v>4.1758505347711639E-2</v>
      </c>
      <c r="U84" s="24">
        <f t="shared" si="75"/>
        <v>4.1384984843102046E-2</v>
      </c>
      <c r="V84" s="24">
        <f t="shared" si="76"/>
        <v>4.121406379680348E-2</v>
      </c>
      <c r="W84" s="24">
        <f t="shared" si="77"/>
        <v>4.1329061579152837E-2</v>
      </c>
      <c r="X84" s="24">
        <f t="shared" si="78"/>
        <v>4.1092518468178296E-2</v>
      </c>
      <c r="Y84" s="24">
        <f t="shared" si="79"/>
        <v>4.0602303373028947E-2</v>
      </c>
      <c r="Z84" s="24">
        <f t="shared" si="80"/>
        <v>4.0332062993618134E-2</v>
      </c>
      <c r="AA84" s="24">
        <f t="shared" si="81"/>
        <v>4.1093549153269349E-2</v>
      </c>
      <c r="AB84" s="24">
        <f>+GBA!Y57</f>
        <v>4.1091859445749224E-2</v>
      </c>
      <c r="AD84" s="24">
        <f t="shared" si="82"/>
        <v>0.44119023109917865</v>
      </c>
      <c r="AE84" s="24">
        <f t="shared" si="83"/>
        <v>0.44771254058410492</v>
      </c>
      <c r="AF84" s="24">
        <f t="shared" si="84"/>
        <v>0.43815270785524407</v>
      </c>
      <c r="AG84" s="24">
        <f t="shared" si="85"/>
        <v>0.44371785765272498</v>
      </c>
      <c r="AH84" s="24">
        <f t="shared" si="86"/>
        <v>0.44037263403324189</v>
      </c>
      <c r="AI84" s="24">
        <f t="shared" si="87"/>
        <v>0.43851171944507117</v>
      </c>
      <c r="AJ84" s="24">
        <f t="shared" si="88"/>
        <v>0.44579774662773475</v>
      </c>
      <c r="AK84" s="24">
        <f t="shared" si="89"/>
        <v>0.442912593722119</v>
      </c>
      <c r="AL84" s="24">
        <f t="shared" si="90"/>
        <v>0.43768066663431138</v>
      </c>
      <c r="AM84" s="24">
        <f t="shared" si="91"/>
        <v>0.44405959972001297</v>
      </c>
      <c r="AN84" s="24">
        <f t="shared" si="92"/>
        <v>0.4420190124895278</v>
      </c>
      <c r="AO84" s="24">
        <f>+GBA!AV57</f>
        <v>0.4419903781486143</v>
      </c>
      <c r="AQ84" s="24">
        <f t="shared" si="72"/>
        <v>2.1860555495425427E-3</v>
      </c>
      <c r="AR84" s="24">
        <f t="shared" si="71"/>
        <v>-2.8693686208343117E-3</v>
      </c>
      <c r="AS84" s="35">
        <f t="shared" si="93"/>
        <v>44287</v>
      </c>
      <c r="AT84" s="19">
        <f t="shared" si="46"/>
        <v>445.9078332216863</v>
      </c>
      <c r="AU84" s="19">
        <f t="shared" si="47"/>
        <v>439.15984746705118</v>
      </c>
      <c r="AV84" s="53">
        <f t="shared" si="59"/>
        <v>6.7479857546350885E-2</v>
      </c>
      <c r="AW84" s="53">
        <f t="shared" si="94"/>
        <v>5.5585971193028438E-3</v>
      </c>
    </row>
    <row r="85" spans="2:50" x14ac:dyDescent="0.3">
      <c r="B85" s="112">
        <f t="shared" si="43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+SUMPRODUCT($E$30:$N$30/100,$E85:$N85)/$D$14*100</f>
        <v>456.79238065999994</v>
      </c>
      <c r="Q85" s="24">
        <f t="shared" si="48"/>
        <v>3.0875728047541351E-2</v>
      </c>
      <c r="R85" s="24">
        <f t="shared" si="49"/>
        <v>3.1020581444204165E-2</v>
      </c>
      <c r="S85" s="24">
        <f t="shared" si="73"/>
        <v>3.1269920052200417E-2</v>
      </c>
      <c r="T85" s="24">
        <f t="shared" si="74"/>
        <v>3.2422938300180171E-2</v>
      </c>
      <c r="U85" s="24">
        <f t="shared" si="75"/>
        <v>3.2345028326911773E-2</v>
      </c>
      <c r="V85" s="24">
        <f t="shared" si="76"/>
        <v>3.2331909258684677E-2</v>
      </c>
      <c r="W85" s="24">
        <f t="shared" si="77"/>
        <v>3.4288906716194001E-2</v>
      </c>
      <c r="X85" s="24">
        <f t="shared" si="78"/>
        <v>3.4567310163670317E-2</v>
      </c>
      <c r="Y85" s="24">
        <f t="shared" si="79"/>
        <v>3.4497028491431214E-2</v>
      </c>
      <c r="Z85" s="24">
        <f t="shared" si="80"/>
        <v>3.5424132927436736E-2</v>
      </c>
      <c r="AA85" s="24">
        <f t="shared" si="81"/>
        <v>3.3695320322924438E-2</v>
      </c>
      <c r="AB85" s="24">
        <f>+GBA!Y58</f>
        <v>3.369597563224791E-2</v>
      </c>
      <c r="AD85" s="24">
        <f t="shared" si="82"/>
        <v>0.46434784998603784</v>
      </c>
      <c r="AE85" s="24">
        <f t="shared" si="83"/>
        <v>0.47006303210425227</v>
      </c>
      <c r="AF85" s="24">
        <f t="shared" si="84"/>
        <v>0.46121037977709123</v>
      </c>
      <c r="AG85" s="24">
        <f t="shared" si="85"/>
        <v>0.46922723757352225</v>
      </c>
      <c r="AH85" s="24">
        <f t="shared" si="86"/>
        <v>0.46471856278197166</v>
      </c>
      <c r="AI85" s="24">
        <f t="shared" si="87"/>
        <v>0.46363916888868739</v>
      </c>
      <c r="AJ85" s="24">
        <f t="shared" si="88"/>
        <v>0.47276992850394883</v>
      </c>
      <c r="AK85" s="24">
        <f t="shared" si="89"/>
        <v>0.4703443340611202</v>
      </c>
      <c r="AL85" s="24">
        <f t="shared" si="90"/>
        <v>0.46592965914727524</v>
      </c>
      <c r="AM85" s="24">
        <f t="shared" si="91"/>
        <v>0.4718155273850857</v>
      </c>
      <c r="AN85" s="24">
        <f t="shared" si="92"/>
        <v>0.46835276563807682</v>
      </c>
      <c r="AO85" s="24">
        <f>+GBA!AV58</f>
        <v>0.46832868197916877</v>
      </c>
      <c r="AQ85" s="24">
        <f t="shared" si="72"/>
        <v>-4.5484048798953847E-3</v>
      </c>
      <c r="AR85" s="24">
        <f t="shared" si="71"/>
        <v>-7.4676773990478562E-3</v>
      </c>
      <c r="AS85" s="35">
        <f t="shared" si="93"/>
        <v>44317</v>
      </c>
      <c r="AT85" s="19">
        <f t="shared" si="46"/>
        <v>459.67556221450752</v>
      </c>
      <c r="AU85" s="19">
        <f t="shared" si="47"/>
        <v>454.7167042801168</v>
      </c>
      <c r="AV85" s="53">
        <f t="shared" si="59"/>
        <v>4.9588579343907035E-2</v>
      </c>
      <c r="AW85" s="53">
        <f t="shared" si="94"/>
        <v>7.6286292708638292E-4</v>
      </c>
    </row>
    <row r="86" spans="2:50" x14ac:dyDescent="0.3">
      <c r="B86" s="112">
        <f t="shared" si="43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+SUMPRODUCT($E$30:$N$30/100,$E86:$N86)/$D$14*100</f>
        <v>470.79031207000003</v>
      </c>
      <c r="Q86" s="24">
        <f t="shared" si="48"/>
        <v>3.2244574275414717E-2</v>
      </c>
      <c r="R86" s="24">
        <f t="shared" si="49"/>
        <v>3.2383621335265067E-2</v>
      </c>
      <c r="S86" s="24">
        <f t="shared" si="73"/>
        <v>3.1651638311617214E-2</v>
      </c>
      <c r="T86" s="24">
        <f t="shared" si="74"/>
        <v>3.2225631482488692E-2</v>
      </c>
      <c r="U86" s="24">
        <f t="shared" si="75"/>
        <v>3.1606346126328067E-2</v>
      </c>
      <c r="V86" s="24">
        <f t="shared" si="76"/>
        <v>3.1067592873220917E-2</v>
      </c>
      <c r="W86" s="24">
        <f t="shared" si="77"/>
        <v>3.0976620019598E-2</v>
      </c>
      <c r="X86" s="24">
        <f t="shared" si="78"/>
        <v>3.0319937900183724E-2</v>
      </c>
      <c r="Y86" s="24">
        <f t="shared" si="79"/>
        <v>2.9827248042084031E-2</v>
      </c>
      <c r="Z86" s="24">
        <f t="shared" si="80"/>
        <v>2.9391786775607054E-2</v>
      </c>
      <c r="AA86" s="24">
        <f t="shared" si="81"/>
        <v>3.0643968688302214E-2</v>
      </c>
      <c r="AB86" s="24">
        <f>+GBA!Y59</f>
        <v>3.0645449418720716E-2</v>
      </c>
      <c r="AD86" s="24">
        <f t="shared" si="82"/>
        <v>0.48303295012345004</v>
      </c>
      <c r="AE86" s="24">
        <f t="shared" si="83"/>
        <v>0.48726197743975663</v>
      </c>
      <c r="AF86" s="24">
        <f t="shared" si="84"/>
        <v>0.47859195105541352</v>
      </c>
      <c r="AG86" s="24">
        <f t="shared" si="85"/>
        <v>0.48599989026537616</v>
      </c>
      <c r="AH86" s="24">
        <f t="shared" si="86"/>
        <v>0.48141719513603554</v>
      </c>
      <c r="AI86" s="24">
        <f t="shared" si="87"/>
        <v>0.48025653965925019</v>
      </c>
      <c r="AJ86" s="24">
        <f t="shared" si="88"/>
        <v>0.48784583830210848</v>
      </c>
      <c r="AK86" s="24">
        <f t="shared" si="89"/>
        <v>0.48472766987067173</v>
      </c>
      <c r="AL86" s="24">
        <f t="shared" si="90"/>
        <v>0.47979212393190007</v>
      </c>
      <c r="AM86" s="24">
        <f t="shared" si="91"/>
        <v>0.48284870829069293</v>
      </c>
      <c r="AN86" s="24">
        <f t="shared" si="92"/>
        <v>0.48296199752181668</v>
      </c>
      <c r="AO86" s="24">
        <f>+GBA!AV59</f>
        <v>0.48294258820075608</v>
      </c>
      <c r="AQ86" s="24">
        <f t="shared" si="72"/>
        <v>2.852787499807663E-3</v>
      </c>
      <c r="AR86" s="24">
        <f t="shared" si="71"/>
        <v>1.8424183275711492E-4</v>
      </c>
      <c r="AS86" s="35">
        <f t="shared" si="93"/>
        <v>44348</v>
      </c>
      <c r="AT86" s="19">
        <f t="shared" si="46"/>
        <v>474.49760502292628</v>
      </c>
      <c r="AU86" s="19">
        <f t="shared" si="47"/>
        <v>468.08164069562474</v>
      </c>
      <c r="AV86" s="53">
        <f t="shared" si="59"/>
        <v>6.4159643273015377E-2</v>
      </c>
      <c r="AW86" s="53">
        <f t="shared" si="94"/>
        <v>4.0133857617550284E-3</v>
      </c>
    </row>
    <row r="87" spans="2:50" x14ac:dyDescent="0.3">
      <c r="B87" s="112">
        <f t="shared" si="43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+SUMPRODUCT($E$30:$N$30/100,$E87:$N87)/$D$14*100</f>
        <v>485.30950230000008</v>
      </c>
      <c r="Q87" s="24">
        <f t="shared" si="48"/>
        <v>3.0733912188372292E-2</v>
      </c>
      <c r="R87" s="24">
        <f t="shared" si="49"/>
        <v>3.0508720121610322E-2</v>
      </c>
      <c r="S87" s="24">
        <f t="shared" si="73"/>
        <v>3.0378602969036494E-2</v>
      </c>
      <c r="T87" s="24">
        <f t="shared" si="74"/>
        <v>3.0395591784635245E-2</v>
      </c>
      <c r="U87" s="24">
        <f t="shared" si="75"/>
        <v>3.0778030361837461E-2</v>
      </c>
      <c r="V87" s="24">
        <f t="shared" si="76"/>
        <v>3.0801252200098883E-2</v>
      </c>
      <c r="W87" s="24">
        <f t="shared" si="77"/>
        <v>3.017515731860354E-2</v>
      </c>
      <c r="X87" s="24">
        <f t="shared" si="78"/>
        <v>3.0573727591597821E-2</v>
      </c>
      <c r="Y87" s="24">
        <f t="shared" si="79"/>
        <v>3.1369162031590569E-2</v>
      </c>
      <c r="Z87" s="24">
        <f t="shared" si="80"/>
        <v>3.1299090124940809E-2</v>
      </c>
      <c r="AA87" s="24">
        <f t="shared" si="81"/>
        <v>3.0840036121731584E-2</v>
      </c>
      <c r="AB87" s="24">
        <f>+GBA!Y60</f>
        <v>3.0841320010875473E-2</v>
      </c>
      <c r="AD87" s="24">
        <f t="shared" si="82"/>
        <v>0.50560846993195541</v>
      </c>
      <c r="AE87" s="24">
        <f t="shared" si="83"/>
        <v>0.50900175917419577</v>
      </c>
      <c r="AF87" s="24">
        <f t="shared" si="84"/>
        <v>0.50061536234621684</v>
      </c>
      <c r="AG87" s="24">
        <f t="shared" si="85"/>
        <v>0.5066124035673123</v>
      </c>
      <c r="AH87" s="24">
        <f t="shared" si="86"/>
        <v>0.50301801558400694</v>
      </c>
      <c r="AI87" s="24">
        <f t="shared" si="87"/>
        <v>0.50228658543182747</v>
      </c>
      <c r="AJ87" s="24">
        <f t="shared" si="88"/>
        <v>0.50812135739172115</v>
      </c>
      <c r="AK87" s="24">
        <f t="shared" si="89"/>
        <v>0.50555614938226578</v>
      </c>
      <c r="AL87" s="24">
        <f t="shared" si="90"/>
        <v>0.50140838838727553</v>
      </c>
      <c r="AM87" s="24">
        <f t="shared" si="91"/>
        <v>0.50288018250221533</v>
      </c>
      <c r="AN87" s="24">
        <f t="shared" si="92"/>
        <v>0.50400088464932513</v>
      </c>
      <c r="AO87" s="24">
        <f>+GBA!AV60</f>
        <v>0.5039821296142204</v>
      </c>
      <c r="AQ87" s="24">
        <f t="shared" si="72"/>
        <v>-5.6517793656851723E-4</v>
      </c>
      <c r="AR87" s="24">
        <f t="shared" si="71"/>
        <v>2.7282874297400728E-3</v>
      </c>
      <c r="AS87" s="35">
        <f t="shared" si="93"/>
        <v>44378</v>
      </c>
      <c r="AT87" s="19">
        <f t="shared" si="46"/>
        <v>489.08077274929383</v>
      </c>
      <c r="AU87" s="19">
        <f t="shared" si="47"/>
        <v>482.73217015358728</v>
      </c>
      <c r="AV87" s="53">
        <f t="shared" si="59"/>
        <v>6.3486025957065984E-2</v>
      </c>
      <c r="AW87" s="53">
        <f t="shared" si="94"/>
        <v>3.4788467328263906E-3</v>
      </c>
    </row>
    <row r="88" spans="2:50" x14ac:dyDescent="0.3">
      <c r="B88" s="112">
        <f t="shared" si="43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+SUMPRODUCT($E$30:$N$30/100,$E88:$N88)/$D$14*100</f>
        <v>497.94399781000004</v>
      </c>
      <c r="Q88" s="24">
        <f t="shared" si="48"/>
        <v>2.3349045170232507E-2</v>
      </c>
      <c r="R88" s="24">
        <f t="shared" si="49"/>
        <v>2.3706652492288427E-2</v>
      </c>
      <c r="S88" s="24">
        <f t="shared" si="73"/>
        <v>2.4631998129519106E-2</v>
      </c>
      <c r="T88" s="24">
        <f t="shared" si="74"/>
        <v>2.4232675980071727E-2</v>
      </c>
      <c r="U88" s="24">
        <f t="shared" si="75"/>
        <v>2.4520600574751361E-2</v>
      </c>
      <c r="V88" s="24">
        <f t="shared" si="76"/>
        <v>2.5054080191718064E-2</v>
      </c>
      <c r="W88" s="24">
        <f t="shared" si="77"/>
        <v>2.5667734095759842E-2</v>
      </c>
      <c r="X88" s="24">
        <f t="shared" si="78"/>
        <v>2.6585169545815246E-2</v>
      </c>
      <c r="Y88" s="24">
        <f t="shared" si="79"/>
        <v>2.6949118606632849E-2</v>
      </c>
      <c r="Z88" s="24">
        <f t="shared" si="80"/>
        <v>2.7962958941568417E-2</v>
      </c>
      <c r="AA88" s="24">
        <f t="shared" si="81"/>
        <v>2.6033892701712968E-2</v>
      </c>
      <c r="AB88" s="24">
        <f>+GBA!Y61</f>
        <v>2.6032158014076101E-2</v>
      </c>
      <c r="AD88" s="24">
        <f t="shared" si="82"/>
        <v>0.49647298104143989</v>
      </c>
      <c r="AE88" s="24">
        <f t="shared" si="83"/>
        <v>0.50037232524111497</v>
      </c>
      <c r="AF88" s="24">
        <f t="shared" si="84"/>
        <v>0.49471872858342447</v>
      </c>
      <c r="AG88" s="24">
        <f t="shared" si="85"/>
        <v>0.50056543836475886</v>
      </c>
      <c r="AH88" s="24">
        <f t="shared" si="86"/>
        <v>0.49725442526367791</v>
      </c>
      <c r="AI88" s="24">
        <f t="shared" si="87"/>
        <v>0.49785400284391845</v>
      </c>
      <c r="AJ88" s="24">
        <f t="shared" si="88"/>
        <v>0.50467039162607041</v>
      </c>
      <c r="AK88" s="24">
        <f t="shared" si="89"/>
        <v>0.50396298186613353</v>
      </c>
      <c r="AL88" s="24">
        <f t="shared" si="90"/>
        <v>0.50060133670550511</v>
      </c>
      <c r="AM88" s="24">
        <f t="shared" si="91"/>
        <v>0.50399876713807079</v>
      </c>
      <c r="AN88" s="24">
        <f t="shared" si="92"/>
        <v>0.5012071719126816</v>
      </c>
      <c r="AO88" s="24">
        <f>+GBA!AV61</f>
        <v>0.50118647905293923</v>
      </c>
      <c r="AQ88" s="24">
        <f t="shared" si="72"/>
        <v>-4.6139137713359091E-3</v>
      </c>
      <c r="AR88" s="24">
        <f t="shared" si="71"/>
        <v>-7.5257860966309043E-3</v>
      </c>
      <c r="AS88" s="35">
        <f t="shared" si="93"/>
        <v>44409</v>
      </c>
      <c r="AT88" s="19">
        <f t="shared" si="46"/>
        <v>500.50034180410927</v>
      </c>
      <c r="AU88" s="19">
        <f t="shared" si="47"/>
        <v>496.23079000736629</v>
      </c>
      <c r="AV88" s="53">
        <f t="shared" si="59"/>
        <v>4.2695517967429986E-2</v>
      </c>
      <c r="AW88" s="53">
        <f t="shared" si="94"/>
        <v>-1.9787755006819285E-3</v>
      </c>
    </row>
    <row r="89" spans="2:50" x14ac:dyDescent="0.3">
      <c r="B89" s="112">
        <f t="shared" si="43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+SUMPRODUCT($E$30:$N$30/100,$E89:$N89)/$D$14*100</f>
        <v>517.04984837999996</v>
      </c>
      <c r="Q89" s="24">
        <f t="shared" si="48"/>
        <v>3.7419659276524575E-2</v>
      </c>
      <c r="R89" s="24">
        <f t="shared" si="49"/>
        <v>3.8058777405500344E-2</v>
      </c>
      <c r="S89" s="24">
        <f t="shared" si="73"/>
        <v>3.7765117705299112E-2</v>
      </c>
      <c r="T89" s="24">
        <f t="shared" si="74"/>
        <v>3.8394525327756002E-2</v>
      </c>
      <c r="U89" s="24">
        <f t="shared" si="75"/>
        <v>3.7987278456279139E-2</v>
      </c>
      <c r="V89" s="24">
        <f t="shared" si="76"/>
        <v>3.7912411668268309E-2</v>
      </c>
      <c r="W89" s="24">
        <f t="shared" si="77"/>
        <v>3.8522959370708154E-2</v>
      </c>
      <c r="X89" s="24">
        <f t="shared" si="78"/>
        <v>3.8632834774448677E-2</v>
      </c>
      <c r="Y89" s="24">
        <f t="shared" si="79"/>
        <v>3.8329461688115352E-2</v>
      </c>
      <c r="Z89" s="24">
        <f t="shared" si="80"/>
        <v>3.8848237707686195E-2</v>
      </c>
      <c r="AA89" s="24">
        <f t="shared" si="81"/>
        <v>3.836947659582024E-2</v>
      </c>
      <c r="AB89" s="24">
        <f>+GBA!Y62</f>
        <v>3.8369103246173042E-2</v>
      </c>
      <c r="AD89" s="24">
        <f t="shared" si="82"/>
        <v>0.50884454653692979</v>
      </c>
      <c r="AE89" s="24">
        <f t="shared" si="83"/>
        <v>0.51277369276237672</v>
      </c>
      <c r="AF89" s="24">
        <f t="shared" si="84"/>
        <v>0.50828324746944031</v>
      </c>
      <c r="AG89" s="24">
        <f t="shared" si="85"/>
        <v>0.51489182835518643</v>
      </c>
      <c r="AH89" s="24">
        <f t="shared" si="86"/>
        <v>0.51185228940774841</v>
      </c>
      <c r="AI89" s="24">
        <f t="shared" si="87"/>
        <v>0.51305406521406316</v>
      </c>
      <c r="AJ89" s="24">
        <f t="shared" si="88"/>
        <v>0.51969902887643338</v>
      </c>
      <c r="AK89" s="24">
        <f t="shared" si="89"/>
        <v>0.51979703033652447</v>
      </c>
      <c r="AL89" s="24">
        <f t="shared" si="90"/>
        <v>0.51726213592664383</v>
      </c>
      <c r="AM89" s="24">
        <f t="shared" si="91"/>
        <v>0.52118974581517996</v>
      </c>
      <c r="AN89" s="24">
        <f t="shared" si="92"/>
        <v>0.51670850505151344</v>
      </c>
      <c r="AO89" s="24">
        <f>+GBA!AV62</f>
        <v>0.51668954714258075</v>
      </c>
      <c r="AQ89" s="24">
        <f t="shared" si="72"/>
        <v>-1.4285784311616201E-3</v>
      </c>
      <c r="AR89" s="24">
        <f t="shared" si="71"/>
        <v>-1.2345199278250174E-2</v>
      </c>
      <c r="AS89" s="35">
        <f t="shared" si="93"/>
        <v>44440</v>
      </c>
      <c r="AT89" s="19">
        <f t="shared" si="46"/>
        <v>519.22889406220315</v>
      </c>
      <c r="AU89" s="19">
        <f t="shared" si="47"/>
        <v>515.50848169544543</v>
      </c>
      <c r="AV89" s="53">
        <f t="shared" si="59"/>
        <v>3.7204123667577527E-2</v>
      </c>
      <c r="AW89" s="53">
        <f t="shared" si="94"/>
        <v>-3.8157368658500168E-3</v>
      </c>
    </row>
    <row r="90" spans="2:50" x14ac:dyDescent="0.3">
      <c r="B90" s="112">
        <f t="shared" si="43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+SUMPRODUCT($E$30:$N$30/100,$E90:$N90)/$D$14*100</f>
        <v>536.54989075000003</v>
      </c>
      <c r="Q90" s="24">
        <f t="shared" si="48"/>
        <v>3.712009553719553E-2</v>
      </c>
      <c r="R90" s="24">
        <f t="shared" si="49"/>
        <v>3.7497610266209458E-2</v>
      </c>
      <c r="S90" s="24">
        <f t="shared" si="73"/>
        <v>3.7279536133787428E-2</v>
      </c>
      <c r="T90" s="24">
        <f t="shared" si="74"/>
        <v>3.6298465449177142E-2</v>
      </c>
      <c r="U90" s="24">
        <f t="shared" si="75"/>
        <v>3.7572655667843735E-2</v>
      </c>
      <c r="V90" s="24">
        <f t="shared" si="76"/>
        <v>3.685626069937209E-2</v>
      </c>
      <c r="W90" s="24">
        <f t="shared" si="77"/>
        <v>3.7777607573811434E-2</v>
      </c>
      <c r="X90" s="24">
        <f t="shared" si="78"/>
        <v>3.8262107735391959E-2</v>
      </c>
      <c r="Y90" s="24">
        <f t="shared" si="79"/>
        <v>3.7845068470661491E-2</v>
      </c>
      <c r="Z90" s="24">
        <f t="shared" si="80"/>
        <v>3.8351376041560803E-2</v>
      </c>
      <c r="AA90" s="24">
        <f t="shared" si="81"/>
        <v>3.771404716797977E-2</v>
      </c>
      <c r="AB90" s="24">
        <f>+GBA!Y63</f>
        <v>3.7714114410323907E-2</v>
      </c>
      <c r="AD90" s="24">
        <f t="shared" si="82"/>
        <v>0.50703527641312296</v>
      </c>
      <c r="AE90" s="24">
        <f t="shared" si="83"/>
        <v>0.51163106457919239</v>
      </c>
      <c r="AF90" s="24">
        <f t="shared" si="84"/>
        <v>0.50910448052753132</v>
      </c>
      <c r="AG90" s="24">
        <f t="shared" si="85"/>
        <v>0.51433192623185753</v>
      </c>
      <c r="AH90" s="24">
        <f t="shared" si="86"/>
        <v>0.51315693017409725</v>
      </c>
      <c r="AI90" s="24">
        <f t="shared" si="87"/>
        <v>0.51451008343110538</v>
      </c>
      <c r="AJ90" s="24">
        <f t="shared" si="88"/>
        <v>0.52219190378491209</v>
      </c>
      <c r="AK90" s="24">
        <f t="shared" si="89"/>
        <v>0.52384420227828721</v>
      </c>
      <c r="AL90" s="24">
        <f t="shared" si="90"/>
        <v>0.52218073293269485</v>
      </c>
      <c r="AM90" s="24">
        <f t="shared" si="91"/>
        <v>0.52728968396648046</v>
      </c>
      <c r="AN90" s="24">
        <f t="shared" si="92"/>
        <v>0.51977281787297613</v>
      </c>
      <c r="AO90" s="24">
        <f>+GBA!AV63</f>
        <v>0.51975870457086981</v>
      </c>
      <c r="AQ90" s="24">
        <f t="shared" si="72"/>
        <v>-1.231280504365273E-3</v>
      </c>
      <c r="AR90" s="24">
        <f t="shared" si="71"/>
        <v>-2.0254407553357501E-2</v>
      </c>
      <c r="AS90" s="35">
        <f t="shared" si="93"/>
        <v>44470</v>
      </c>
      <c r="AT90" s="19">
        <f t="shared" si="46"/>
        <v>538.50272021546448</v>
      </c>
      <c r="AU90" s="19">
        <f t="shared" si="47"/>
        <v>535.27894132956146</v>
      </c>
      <c r="AV90" s="53">
        <f t="shared" si="59"/>
        <v>3.2237788859030836E-2</v>
      </c>
      <c r="AW90" s="53">
        <f t="shared" si="94"/>
        <v>-5.535848738185134E-3</v>
      </c>
    </row>
    <row r="91" spans="2:50" x14ac:dyDescent="0.3">
      <c r="B91" s="112">
        <f t="shared" si="43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+SUMPRODUCT($E$30:$N$30/100,$E91:$N91)/$D$14*100</f>
        <v>548.71541435000006</v>
      </c>
      <c r="Q91" s="24">
        <f t="shared" si="48"/>
        <v>2.1352908093039025E-2</v>
      </c>
      <c r="R91" s="24">
        <f t="shared" si="49"/>
        <v>2.0956173871608641E-2</v>
      </c>
      <c r="S91" s="24">
        <f t="shared" si="73"/>
        <v>2.122873628316313E-2</v>
      </c>
      <c r="T91" s="24">
        <f t="shared" si="74"/>
        <v>2.1750124198761878E-2</v>
      </c>
      <c r="U91" s="24">
        <f t="shared" si="75"/>
        <v>2.233548292015608E-2</v>
      </c>
      <c r="V91" s="24">
        <f t="shared" si="76"/>
        <v>2.2072422981088913E-2</v>
      </c>
      <c r="W91" s="24">
        <f t="shared" si="77"/>
        <v>2.2471357576877349E-2</v>
      </c>
      <c r="X91" s="24">
        <f t="shared" si="78"/>
        <v>2.2977413767411692E-2</v>
      </c>
      <c r="Y91" s="24">
        <f t="shared" si="79"/>
        <v>2.3005987917824822E-2</v>
      </c>
      <c r="Z91" s="24">
        <f t="shared" si="80"/>
        <v>2.3937703505412689E-2</v>
      </c>
      <c r="AA91" s="24">
        <f t="shared" si="81"/>
        <v>2.2673611177135511E-2</v>
      </c>
      <c r="AB91" s="24">
        <f>+GBA!Y64</f>
        <v>2.2672956074479167E-2</v>
      </c>
      <c r="AD91" s="24">
        <f t="shared" si="82"/>
        <v>0.49827685508437503</v>
      </c>
      <c r="AE91" s="24">
        <f t="shared" si="83"/>
        <v>0.50118442096245119</v>
      </c>
      <c r="AF91" s="24">
        <f t="shared" si="84"/>
        <v>0.49955282039654425</v>
      </c>
      <c r="AG91" s="24">
        <f t="shared" si="85"/>
        <v>0.50400244874750966</v>
      </c>
      <c r="AH91" s="24">
        <f t="shared" si="86"/>
        <v>0.50416346420513691</v>
      </c>
      <c r="AI91" s="24">
        <f t="shared" si="87"/>
        <v>0.5054619898096917</v>
      </c>
      <c r="AJ91" s="24">
        <f t="shared" si="88"/>
        <v>0.51127752510917701</v>
      </c>
      <c r="AK91" s="24">
        <f t="shared" si="89"/>
        <v>0.51343366011996228</v>
      </c>
      <c r="AL91" s="24">
        <f t="shared" si="90"/>
        <v>0.51168701952203066</v>
      </c>
      <c r="AM91" s="24">
        <f t="shared" si="91"/>
        <v>0.51568272619168187</v>
      </c>
      <c r="AN91" s="24">
        <f t="shared" si="92"/>
        <v>0.50936667691945692</v>
      </c>
      <c r="AO91" s="24">
        <f>+GBA!AV64</f>
        <v>0.5093529398981842</v>
      </c>
      <c r="AQ91" s="24">
        <f t="shared" si="72"/>
        <v>-2.5847954123736638E-3</v>
      </c>
      <c r="AR91" s="24">
        <f t="shared" si="71"/>
        <v>-1.7405871107306847E-2</v>
      </c>
      <c r="AS91" s="35">
        <f t="shared" si="93"/>
        <v>44501</v>
      </c>
      <c r="AT91" s="19">
        <f t="shared" si="46"/>
        <v>550.00131930807686</v>
      </c>
      <c r="AU91" s="19">
        <f t="shared" si="47"/>
        <v>548.09228991979967</v>
      </c>
      <c r="AV91" s="53">
        <f t="shared" si="59"/>
        <v>1.9090293882771725E-2</v>
      </c>
      <c r="AW91" s="53">
        <f t="shared" si="94"/>
        <v>-9.0947822357476671E-3</v>
      </c>
    </row>
    <row r="92" spans="2:50" x14ac:dyDescent="0.3">
      <c r="B92" s="112">
        <f t="shared" si="43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+SUMPRODUCT($E$30:$N$30/100,$E92:$N92)/$D$14*100</f>
        <v>571.00783967000007</v>
      </c>
      <c r="Q92" s="24">
        <f t="shared" si="48"/>
        <v>4.0783126089202648E-2</v>
      </c>
      <c r="R92" s="24">
        <f t="shared" si="49"/>
        <v>4.1107705650546444E-2</v>
      </c>
      <c r="S92" s="24">
        <f t="shared" si="73"/>
        <v>3.9951504514810221E-2</v>
      </c>
      <c r="T92" s="24">
        <f t="shared" si="74"/>
        <v>4.2221207338876354E-2</v>
      </c>
      <c r="U92" s="24">
        <f t="shared" si="75"/>
        <v>4.0730431396653E-2</v>
      </c>
      <c r="V92" s="24">
        <f t="shared" si="76"/>
        <v>4.0565536045981343E-2</v>
      </c>
      <c r="W92" s="24">
        <f t="shared" si="77"/>
        <v>4.1751506583889597E-2</v>
      </c>
      <c r="X92" s="24">
        <f t="shared" si="78"/>
        <v>4.0430969147029483E-2</v>
      </c>
      <c r="Y92" s="24">
        <f t="shared" si="79"/>
        <v>3.9681555451992701E-2</v>
      </c>
      <c r="Z92" s="24">
        <f t="shared" si="80"/>
        <v>4.0433099804748407E-2</v>
      </c>
      <c r="AA92" s="24">
        <f t="shared" si="81"/>
        <v>4.0626570234786108E-2</v>
      </c>
      <c r="AB92" s="24">
        <f>+GBA!Y65</f>
        <v>4.0624208936166806E-2</v>
      </c>
      <c r="AD92" s="24">
        <f t="shared" si="82"/>
        <v>0.50704615551884369</v>
      </c>
      <c r="AE92" s="24">
        <f t="shared" si="83"/>
        <v>0.50981315537459793</v>
      </c>
      <c r="AF92" s="24">
        <f t="shared" si="84"/>
        <v>0.50618833638883731</v>
      </c>
      <c r="AG92" s="24">
        <f t="shared" si="85"/>
        <v>0.51359866448374314</v>
      </c>
      <c r="AH92" s="24">
        <f t="shared" si="86"/>
        <v>0.51079276058853806</v>
      </c>
      <c r="AI92" s="24">
        <f t="shared" si="87"/>
        <v>0.51288133918092571</v>
      </c>
      <c r="AJ92" s="24">
        <f t="shared" si="88"/>
        <v>0.51750913957706302</v>
      </c>
      <c r="AK92" s="24">
        <f t="shared" si="89"/>
        <v>0.51691819025538721</v>
      </c>
      <c r="AL92" s="24">
        <f t="shared" si="90"/>
        <v>0.51462560262878521</v>
      </c>
      <c r="AM92" s="24">
        <f t="shared" si="91"/>
        <v>0.51783113866878372</v>
      </c>
      <c r="AN92" s="24">
        <f t="shared" si="92"/>
        <v>0.51439809886795751</v>
      </c>
      <c r="AO92" s="24">
        <f>+GBA!AV65</f>
        <v>0.51438016160691391</v>
      </c>
      <c r="AQ92" s="24">
        <f t="shared" si="72"/>
        <v>3.5002628445424122E-4</v>
      </c>
      <c r="AR92" s="24">
        <f t="shared" si="71"/>
        <v>-1.0784983149940031E-2</v>
      </c>
      <c r="AS92" s="35">
        <f t="shared" si="93"/>
        <v>44531</v>
      </c>
      <c r="AT92" s="19">
        <f t="shared" si="46"/>
        <v>572.43209246264598</v>
      </c>
      <c r="AU92" s="19">
        <f t="shared" si="47"/>
        <v>570.25336018034</v>
      </c>
      <c r="AV92" s="53">
        <f t="shared" si="59"/>
        <v>2.1787322823059618E-2</v>
      </c>
      <c r="AW92" s="53">
        <f t="shared" si="94"/>
        <v>-8.9886081669499074E-3</v>
      </c>
    </row>
    <row r="93" spans="2:50" x14ac:dyDescent="0.3">
      <c r="B93" s="112">
        <f t="shared" si="43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+SUMPRODUCT($E$30:$N$30/100,$E93:$N93)/$D$14*100</f>
        <v>593.42981263000013</v>
      </c>
      <c r="Q93" s="24">
        <f t="shared" si="48"/>
        <v>4.0029342350713426E-2</v>
      </c>
      <c r="R93" s="24">
        <f t="shared" si="49"/>
        <v>4.0271734490665345E-2</v>
      </c>
      <c r="S93" s="24">
        <f t="shared" si="73"/>
        <v>3.9075929074309013E-2</v>
      </c>
      <c r="T93" s="24">
        <f t="shared" si="74"/>
        <v>3.8776065093558243E-2</v>
      </c>
      <c r="U93" s="24">
        <f t="shared" si="75"/>
        <v>4.0314888593301124E-2</v>
      </c>
      <c r="V93" s="24">
        <f t="shared" si="76"/>
        <v>3.9238366135620151E-2</v>
      </c>
      <c r="W93" s="24">
        <f t="shared" si="77"/>
        <v>3.9114680455293538E-2</v>
      </c>
      <c r="X93" s="24">
        <f t="shared" si="78"/>
        <v>3.9120409245331667E-2</v>
      </c>
      <c r="Y93" s="24">
        <f t="shared" si="79"/>
        <v>3.9287918597227689E-2</v>
      </c>
      <c r="Z93" s="24">
        <f t="shared" si="80"/>
        <v>3.8957621977737666E-2</v>
      </c>
      <c r="AA93" s="24">
        <f t="shared" si="81"/>
        <v>3.9267364477794775E-2</v>
      </c>
      <c r="AB93" s="24">
        <f>+GBA!Y66</f>
        <v>3.9271234002354882E-2</v>
      </c>
      <c r="AD93" s="24">
        <f t="shared" si="82"/>
        <v>0.51785432257962305</v>
      </c>
      <c r="AE93" s="24">
        <f t="shared" si="83"/>
        <v>0.51979728528419011</v>
      </c>
      <c r="AF93" s="24">
        <f t="shared" si="84"/>
        <v>0.5163170932192267</v>
      </c>
      <c r="AG93" s="24">
        <f t="shared" si="85"/>
        <v>0.5210744454421874</v>
      </c>
      <c r="AH93" s="24">
        <f t="shared" si="86"/>
        <v>0.52013575228698183</v>
      </c>
      <c r="AI93" s="24">
        <f t="shared" si="87"/>
        <v>0.52195083787509899</v>
      </c>
      <c r="AJ93" s="24">
        <f t="shared" si="88"/>
        <v>0.52591214884551607</v>
      </c>
      <c r="AK93" s="24">
        <f t="shared" si="89"/>
        <v>0.5265114920445344</v>
      </c>
      <c r="AL93" s="24">
        <f t="shared" si="90"/>
        <v>0.5243703233462067</v>
      </c>
      <c r="AM93" s="24">
        <f t="shared" si="91"/>
        <v>0.52744126103329525</v>
      </c>
      <c r="AN93" s="24">
        <f t="shared" si="92"/>
        <v>0.52378264757154525</v>
      </c>
      <c r="AO93" s="24">
        <f>+GBA!AV66</f>
        <v>0.52376148235413744</v>
      </c>
      <c r="AQ93" s="24">
        <f t="shared" si="72"/>
        <v>1.0717203729757596E-3</v>
      </c>
      <c r="AR93" s="24">
        <f t="shared" si="71"/>
        <v>-9.5869384536722002E-3</v>
      </c>
      <c r="AS93" s="35">
        <f t="shared" si="93"/>
        <v>44562</v>
      </c>
      <c r="AT93" s="19">
        <f t="shared" si="46"/>
        <v>595.34617266436851</v>
      </c>
      <c r="AU93" s="19">
        <f t="shared" si="47"/>
        <v>592.46907501778037</v>
      </c>
      <c r="AV93" s="53">
        <f t="shared" si="59"/>
        <v>2.8770976465881226E-2</v>
      </c>
      <c r="AW93" s="53">
        <f t="shared" si="94"/>
        <v>-7.828592491955888E-3</v>
      </c>
    </row>
    <row r="94" spans="2:50" x14ac:dyDescent="0.3">
      <c r="B94" s="112">
        <f t="shared" si="43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+SUMPRODUCT($E$30:$N$30/100,$E94:$N94)/$D$14*100</f>
        <v>620.50885830999994</v>
      </c>
      <c r="Q94" s="24">
        <f t="shared" si="48"/>
        <v>5.2694595036078651E-2</v>
      </c>
      <c r="R94" s="24">
        <f t="shared" si="49"/>
        <v>5.1656515252942459E-2</v>
      </c>
      <c r="S94" s="24">
        <f t="shared" si="73"/>
        <v>4.9041331223481421E-2</v>
      </c>
      <c r="T94" s="24">
        <f t="shared" si="74"/>
        <v>4.8162499306829032E-2</v>
      </c>
      <c r="U94" s="24">
        <f t="shared" si="75"/>
        <v>4.862167686901997E-2</v>
      </c>
      <c r="V94" s="24">
        <f t="shared" si="76"/>
        <v>4.7526177803358216E-2</v>
      </c>
      <c r="W94" s="24">
        <f t="shared" si="77"/>
        <v>4.5925774396525787E-2</v>
      </c>
      <c r="X94" s="24">
        <f t="shared" si="78"/>
        <v>4.4896051615275434E-2</v>
      </c>
      <c r="Y94" s="24">
        <f t="shared" si="79"/>
        <v>4.4035628656977632E-2</v>
      </c>
      <c r="Z94" s="24">
        <f t="shared" si="80"/>
        <v>4.1287521318268627E-2</v>
      </c>
      <c r="AA94" s="24">
        <f t="shared" si="81"/>
        <v>4.5631421111098414E-2</v>
      </c>
      <c r="AB94" s="24">
        <f>+GBA!Y67</f>
        <v>4.563161555042039E-2</v>
      </c>
      <c r="AD94" s="24">
        <f t="shared" si="82"/>
        <v>0.54275948537437779</v>
      </c>
      <c r="AE94" s="24">
        <f t="shared" si="83"/>
        <v>0.54330221659830324</v>
      </c>
      <c r="AF94" s="24">
        <f t="shared" si="84"/>
        <v>0.53723738796414366</v>
      </c>
      <c r="AG94" s="24">
        <f t="shared" si="85"/>
        <v>0.5382694290522434</v>
      </c>
      <c r="AH94" s="24">
        <f t="shared" si="86"/>
        <v>0.53885741192828829</v>
      </c>
      <c r="AI94" s="24">
        <f t="shared" si="87"/>
        <v>0.53985278375739587</v>
      </c>
      <c r="AJ94" s="24">
        <f t="shared" si="88"/>
        <v>0.54011170418744014</v>
      </c>
      <c r="AK94" s="24">
        <f t="shared" si="89"/>
        <v>0.53951756363862491</v>
      </c>
      <c r="AL94" s="24">
        <f t="shared" si="90"/>
        <v>0.53628914302433173</v>
      </c>
      <c r="AM94" s="24">
        <f t="shared" si="91"/>
        <v>0.53419384922115287</v>
      </c>
      <c r="AN94" s="24">
        <f t="shared" si="92"/>
        <v>0.53787280900997092</v>
      </c>
      <c r="AO94" s="24">
        <f>+GBA!AV67</f>
        <v>0.53785167939162104</v>
      </c>
      <c r="AQ94" s="24">
        <f t="shared" si="72"/>
        <v>1.1407073717810023E-2</v>
      </c>
      <c r="AR94" s="24">
        <f t="shared" si="71"/>
        <v>8.5656361532249203E-3</v>
      </c>
      <c r="AS94" s="35">
        <f t="shared" si="93"/>
        <v>44593</v>
      </c>
      <c r="AT94" s="19">
        <f t="shared" si="46"/>
        <v>626.71769813919673</v>
      </c>
      <c r="AU94" s="19">
        <f t="shared" si="47"/>
        <v>616.93065458299191</v>
      </c>
      <c r="AV94" s="53">
        <f t="shared" si="59"/>
        <v>9.7870435562048108E-2</v>
      </c>
      <c r="AW94" s="53">
        <f t="shared" si="94"/>
        <v>8.5656361532249203E-3</v>
      </c>
    </row>
    <row r="95" spans="2:50" x14ac:dyDescent="0.3">
      <c r="B95" s="112">
        <f t="shared" si="43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+SUMPRODUCT($E$30:$N$30/100,$E95:$N95)/$D$14*100</f>
        <v>661.88367326000002</v>
      </c>
      <c r="Q95" s="24">
        <f t="shared" si="48"/>
        <v>6.7870280400234906E-2</v>
      </c>
      <c r="R95" s="24">
        <f t="shared" si="49"/>
        <v>6.648352482424924E-2</v>
      </c>
      <c r="S95" s="24">
        <f t="shared" si="73"/>
        <v>6.9040861357075878E-2</v>
      </c>
      <c r="T95" s="24">
        <f t="shared" si="74"/>
        <v>6.6339574353081243E-2</v>
      </c>
      <c r="U95" s="24">
        <f t="shared" si="75"/>
        <v>6.6376837995213656E-2</v>
      </c>
      <c r="V95" s="24">
        <f t="shared" si="76"/>
        <v>6.9394309406539456E-2</v>
      </c>
      <c r="W95" s="24">
        <f t="shared" si="77"/>
        <v>6.6299682682196881E-2</v>
      </c>
      <c r="X95" s="24">
        <f t="shared" si="78"/>
        <v>6.6980986141708554E-2</v>
      </c>
      <c r="Y95" s="24">
        <f t="shared" si="79"/>
        <v>6.6910763894623804E-2</v>
      </c>
      <c r="Z95" s="24">
        <f t="shared" si="80"/>
        <v>6.4937350933863991E-2</v>
      </c>
      <c r="AA95" s="24">
        <f t="shared" si="81"/>
        <v>6.6678846556175397E-2</v>
      </c>
      <c r="AB95" s="24">
        <f>+GBA!Y68</f>
        <v>6.6668901421061966E-2</v>
      </c>
      <c r="AD95" s="24">
        <f t="shared" si="82"/>
        <v>0.56469238512287534</v>
      </c>
      <c r="AE95" s="24">
        <f t="shared" si="83"/>
        <v>0.56313530706164072</v>
      </c>
      <c r="AF95" s="24">
        <f t="shared" si="84"/>
        <v>0.558832662262988</v>
      </c>
      <c r="AG95" s="24">
        <f t="shared" si="85"/>
        <v>0.5588340625193855</v>
      </c>
      <c r="AH95" s="24">
        <f t="shared" si="86"/>
        <v>0.5612506118803211</v>
      </c>
      <c r="AI95" s="24">
        <f t="shared" si="87"/>
        <v>0.56033023217337896</v>
      </c>
      <c r="AJ95" s="24">
        <f t="shared" si="88"/>
        <v>0.56090240659946322</v>
      </c>
      <c r="AK95" s="24">
        <f t="shared" si="89"/>
        <v>0.56112703739860881</v>
      </c>
      <c r="AL95" s="24">
        <f t="shared" si="90"/>
        <v>0.55799833958671319</v>
      </c>
      <c r="AM95" s="24">
        <f t="shared" si="91"/>
        <v>0.55635895157328896</v>
      </c>
      <c r="AN95" s="24">
        <f t="shared" si="92"/>
        <v>0.55935545143188881</v>
      </c>
      <c r="AO95" s="24">
        <f>+GBA!AV68</f>
        <v>0.55934201570535702</v>
      </c>
      <c r="AQ95" s="24">
        <f t="shared" si="72"/>
        <v>2.9329294663709149E-3</v>
      </c>
      <c r="AR95" s="24">
        <f t="shared" si="71"/>
        <v>8.3334335495863776E-3</v>
      </c>
      <c r="AS95" s="35">
        <f t="shared" si="93"/>
        <v>44621</v>
      </c>
      <c r="AT95" s="19">
        <f t="shared" si="46"/>
        <v>669.25320404369381</v>
      </c>
      <c r="AU95" s="19">
        <f t="shared" si="47"/>
        <v>656.99249700150608</v>
      </c>
      <c r="AV95" s="53">
        <f t="shared" si="59"/>
        <v>0.12260707042187757</v>
      </c>
      <c r="AW95" s="53">
        <f t="shared" si="94"/>
        <v>1.364667062825653E-2</v>
      </c>
    </row>
    <row r="96" spans="2:50" x14ac:dyDescent="0.3">
      <c r="B96" s="112">
        <f t="shared" si="43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+SUMPRODUCT($E$30:$N$30/100,$E96:$N96)/$D$14*100</f>
        <v>702.84647333000009</v>
      </c>
      <c r="Q96" s="24">
        <f t="shared" si="48"/>
        <v>6.2382349804949611E-2</v>
      </c>
      <c r="R96" s="24">
        <f t="shared" si="49"/>
        <v>6.2528351170878516E-2</v>
      </c>
      <c r="S96" s="24">
        <f t="shared" si="73"/>
        <v>6.2187894703178426E-2</v>
      </c>
      <c r="T96" s="24">
        <f t="shared" si="74"/>
        <v>6.138793236273421E-2</v>
      </c>
      <c r="U96" s="24">
        <f t="shared" si="75"/>
        <v>6.2336725897014E-2</v>
      </c>
      <c r="V96" s="24">
        <f t="shared" si="76"/>
        <v>6.1740267037727614E-2</v>
      </c>
      <c r="W96" s="24">
        <f t="shared" si="77"/>
        <v>6.2356913542078507E-2</v>
      </c>
      <c r="X96" s="24">
        <f t="shared" si="78"/>
        <v>6.2313709519467908E-2</v>
      </c>
      <c r="Y96" s="24">
        <f t="shared" si="79"/>
        <v>6.1297165593893643E-2</v>
      </c>
      <c r="Z96" s="24">
        <f t="shared" si="80"/>
        <v>6.1620122072721717E-2</v>
      </c>
      <c r="AA96" s="24">
        <f t="shared" si="81"/>
        <v>6.1888216502220761E-2</v>
      </c>
      <c r="AB96" s="24">
        <f>+GBA!Y69</f>
        <v>6.1885678853573323E-2</v>
      </c>
      <c r="AD96" s="24">
        <f t="shared" si="82"/>
        <v>0.59450617045552256</v>
      </c>
      <c r="AE96" s="24">
        <f t="shared" si="83"/>
        <v>0.59353952886997585</v>
      </c>
      <c r="AF96" s="24">
        <f t="shared" si="84"/>
        <v>0.58941277047115981</v>
      </c>
      <c r="AG96" s="24">
        <f t="shared" si="85"/>
        <v>0.58820653157212655</v>
      </c>
      <c r="AH96" s="24">
        <f t="shared" si="86"/>
        <v>0.59266158766398513</v>
      </c>
      <c r="AI96" s="24">
        <f t="shared" si="87"/>
        <v>0.59109014656769632</v>
      </c>
      <c r="AJ96" s="24">
        <f t="shared" si="88"/>
        <v>0.59242214992130338</v>
      </c>
      <c r="AK96" s="24">
        <f t="shared" si="89"/>
        <v>0.59294839287690437</v>
      </c>
      <c r="AL96" s="24">
        <f t="shared" si="90"/>
        <v>0.58898285775813308</v>
      </c>
      <c r="AM96" s="24">
        <f t="shared" si="91"/>
        <v>0.58820634192867693</v>
      </c>
      <c r="AN96" s="24">
        <f t="shared" si="92"/>
        <v>0.59050181471276098</v>
      </c>
      <c r="AO96" s="24">
        <f>+GBA!AV69</f>
        <v>0.59048689113150044</v>
      </c>
      <c r="AQ96" s="24">
        <f t="shared" si="72"/>
        <v>7.6222773222789364E-4</v>
      </c>
      <c r="AR96" s="24">
        <f t="shared" si="71"/>
        <v>6.29982852684563E-3</v>
      </c>
      <c r="AS96" s="35">
        <f t="shared" si="93"/>
        <v>44652</v>
      </c>
      <c r="AT96" s="19">
        <f t="shared" si="46"/>
        <v>711.00279152643088</v>
      </c>
      <c r="AU96" s="19">
        <f t="shared" si="47"/>
        <v>697.47645486760109</v>
      </c>
      <c r="AV96" s="53">
        <f t="shared" si="59"/>
        <v>0.13526336658829763</v>
      </c>
      <c r="AW96" s="53">
        <f t="shared" si="94"/>
        <v>1.5743325176815759E-2</v>
      </c>
    </row>
    <row r="97" spans="2:49" x14ac:dyDescent="0.3">
      <c r="B97" s="112">
        <f t="shared" ref="B97:B130" si="95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+SUMPRODUCT($E$30:$N$30/100,$E97:$N97)/$D$14*100</f>
        <v>736.38164843000004</v>
      </c>
      <c r="Q97" s="24">
        <f t="shared" si="48"/>
        <v>4.608518341991541E-2</v>
      </c>
      <c r="R97" s="24">
        <f t="shared" si="49"/>
        <v>4.6637951107783238E-2</v>
      </c>
      <c r="S97" s="24">
        <f t="shared" si="73"/>
        <v>4.6328737583970492E-2</v>
      </c>
      <c r="T97" s="24">
        <f t="shared" si="74"/>
        <v>4.7208191835806046E-2</v>
      </c>
      <c r="U97" s="24">
        <f t="shared" si="75"/>
        <v>4.6935905920297838E-2</v>
      </c>
      <c r="V97" s="24">
        <f t="shared" si="76"/>
        <v>4.6710065006536627E-2</v>
      </c>
      <c r="W97" s="24">
        <f t="shared" si="77"/>
        <v>4.7836069254652891E-2</v>
      </c>
      <c r="X97" s="24">
        <f t="shared" si="78"/>
        <v>4.8046876268385663E-2</v>
      </c>
      <c r="Y97" s="24">
        <f t="shared" si="79"/>
        <v>4.8013887530389487E-2</v>
      </c>
      <c r="Z97" s="24">
        <f t="shared" si="80"/>
        <v>4.891345492127841E-2</v>
      </c>
      <c r="AA97" s="24">
        <f t="shared" si="81"/>
        <v>4.7713371799554372E-2</v>
      </c>
      <c r="AB97" s="24">
        <f>+GBA!Y70</f>
        <v>4.7713882039585709E-2</v>
      </c>
      <c r="AD97" s="24">
        <f t="shared" si="82"/>
        <v>0.61803138283631109</v>
      </c>
      <c r="AE97" s="24">
        <f t="shared" si="83"/>
        <v>0.61767764632736744</v>
      </c>
      <c r="AF97" s="24">
        <f t="shared" si="84"/>
        <v>0.61262170581175313</v>
      </c>
      <c r="AG97" s="24">
        <f t="shared" si="85"/>
        <v>0.61095112137646823</v>
      </c>
      <c r="AH97" s="24">
        <f t="shared" si="86"/>
        <v>0.61517182371457646</v>
      </c>
      <c r="AI97" s="24">
        <f t="shared" si="87"/>
        <v>0.61325059877405197</v>
      </c>
      <c r="AJ97" s="24">
        <f t="shared" si="88"/>
        <v>0.61327976673875395</v>
      </c>
      <c r="AK97" s="24">
        <f t="shared" si="89"/>
        <v>0.61370320791140132</v>
      </c>
      <c r="AL97" s="24">
        <f t="shared" si="90"/>
        <v>0.60974469342522841</v>
      </c>
      <c r="AM97" s="24">
        <f t="shared" si="91"/>
        <v>0.60889721251749185</v>
      </c>
      <c r="AN97" s="24">
        <f t="shared" si="92"/>
        <v>0.61207077790140341</v>
      </c>
      <c r="AO97" s="24">
        <f>+GBA!AV70</f>
        <v>0.61205541505686689</v>
      </c>
      <c r="AQ97" s="24">
        <f t="shared" ref="AQ97:AQ122" si="96">+Q97-Z97</f>
        <v>-2.828271501363E-3</v>
      </c>
      <c r="AR97" s="24">
        <f t="shared" si="71"/>
        <v>9.1341703188192458E-3</v>
      </c>
      <c r="AS97" s="35">
        <f t="shared" si="93"/>
        <v>44682</v>
      </c>
      <c r="AT97" s="19">
        <f t="shared" ref="AT97:AT125" si="97">+E97</f>
        <v>743.76948558599838</v>
      </c>
      <c r="AU97" s="19">
        <f t="shared" ref="AU97:AU125" si="98">+N97</f>
        <v>731.59243800142053</v>
      </c>
      <c r="AV97" s="53">
        <f t="shared" si="59"/>
        <v>0.12177047584577849</v>
      </c>
      <c r="AW97" s="53">
        <f t="shared" si="94"/>
        <v>1.1563232066247986E-2</v>
      </c>
    </row>
    <row r="98" spans="2:49" x14ac:dyDescent="0.3">
      <c r="B98" s="112">
        <f t="shared" si="95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+SUMPRODUCT($E$30:$N$30/100,$E98:$N98)/$D$14*100</f>
        <v>776.68723555000008</v>
      </c>
      <c r="Q98" s="24">
        <f t="shared" ref="Q98:Q122" si="99">+E98/E97-1</f>
        <v>5.3616251682934157E-2</v>
      </c>
      <c r="R98" s="24">
        <f t="shared" ref="R98:R122" si="100">+F98/F97-1</f>
        <v>5.3578752888048919E-2</v>
      </c>
      <c r="S98" s="24">
        <f t="shared" ref="S98:S122" si="101">+G98/G97-1</f>
        <v>5.3983878282874542E-2</v>
      </c>
      <c r="T98" s="24">
        <f t="shared" ref="T98:T122" si="102">+H98/H97-1</f>
        <v>5.3391844226491569E-2</v>
      </c>
      <c r="U98" s="24">
        <f t="shared" ref="U98:U122" si="103">+I98/I97-1</f>
        <v>5.4221962164750837E-2</v>
      </c>
      <c r="V98" s="24">
        <f t="shared" ref="V98:V122" si="104">+J98/J97-1</f>
        <v>5.3440653508385116E-2</v>
      </c>
      <c r="W98" s="24">
        <f t="shared" ref="W98:W122" si="105">+K98/K97-1</f>
        <v>5.3735885488844115E-2</v>
      </c>
      <c r="X98" s="24">
        <f t="shared" ref="X98:X122" si="106">+L98/L97-1</f>
        <v>5.4945997460814855E-2</v>
      </c>
      <c r="Y98" s="24">
        <f t="shared" ref="Y98:Y122" si="107">+M98/M97-1</f>
        <v>5.5414774641868503E-2</v>
      </c>
      <c r="Z98" s="24">
        <f t="shared" ref="Z98:Z122" si="108">+N98/N97-1</f>
        <v>5.627499270211489E-2</v>
      </c>
      <c r="AA98" s="24">
        <f t="shared" ref="AA98:AA122" si="109">+O98/O97-1</f>
        <v>5.4734643653781223E-2</v>
      </c>
      <c r="AB98" s="24">
        <f>+GBA!Y71</f>
        <v>5.4737081689388178E-2</v>
      </c>
      <c r="AD98" s="24">
        <f t="shared" si="82"/>
        <v>0.65153123898570642</v>
      </c>
      <c r="AE98" s="24">
        <f t="shared" si="83"/>
        <v>0.65088903191634118</v>
      </c>
      <c r="AF98" s="24">
        <f t="shared" si="84"/>
        <v>0.64753024817202642</v>
      </c>
      <c r="AG98" s="24">
        <f t="shared" si="85"/>
        <v>0.64398433922659359</v>
      </c>
      <c r="AH98" s="24">
        <f t="shared" si="86"/>
        <v>0.65058078173269096</v>
      </c>
      <c r="AI98" s="24">
        <f t="shared" si="87"/>
        <v>0.64825640607084356</v>
      </c>
      <c r="AJ98" s="24">
        <f t="shared" si="88"/>
        <v>0.64889363205286044</v>
      </c>
      <c r="AK98" s="24">
        <f t="shared" si="89"/>
        <v>0.65227292771338541</v>
      </c>
      <c r="AL98" s="24">
        <f t="shared" si="90"/>
        <v>0.64974109596768348</v>
      </c>
      <c r="AM98" s="24">
        <f t="shared" si="91"/>
        <v>0.65091456260163483</v>
      </c>
      <c r="AN98" s="24">
        <f t="shared" si="92"/>
        <v>0.64975195036408784</v>
      </c>
      <c r="AO98" s="24">
        <f>+GBA!AV71</f>
        <v>0.64973767162860274</v>
      </c>
      <c r="AQ98" s="24">
        <f t="shared" si="96"/>
        <v>-2.6587410191807326E-3</v>
      </c>
      <c r="AR98" s="24">
        <f t="shared" si="71"/>
        <v>6.1667638407159053E-4</v>
      </c>
      <c r="AS98" s="35">
        <f t="shared" si="93"/>
        <v>44713</v>
      </c>
      <c r="AT98" s="19">
        <f t="shared" si="97"/>
        <v>783.6476175192638</v>
      </c>
      <c r="AU98" s="19">
        <f t="shared" si="98"/>
        <v>772.76279711087295</v>
      </c>
      <c r="AV98" s="53">
        <f t="shared" ref="AV98:AV130" si="110">+($AT98/$AT$32)-($AU98/$AU$32)</f>
        <v>0.10884820408390894</v>
      </c>
      <c r="AW98" s="53">
        <f t="shared" si="94"/>
        <v>7.3460639543236894E-3</v>
      </c>
    </row>
    <row r="99" spans="2:49" x14ac:dyDescent="0.3">
      <c r="B99" s="112">
        <f t="shared" si="95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+SUMPRODUCT($E$30:$N$30/100,$E99:$N99)/$D$14*100</f>
        <v>833.90856554000015</v>
      </c>
      <c r="Q99" s="24">
        <f t="shared" si="99"/>
        <v>6.9047147713452217E-2</v>
      </c>
      <c r="R99" s="24">
        <f t="shared" si="100"/>
        <v>7.0250017163175693E-2</v>
      </c>
      <c r="S99" s="24">
        <f t="shared" si="101"/>
        <v>7.0122917970750098E-2</v>
      </c>
      <c r="T99" s="24">
        <f t="shared" si="102"/>
        <v>7.1332408536419312E-2</v>
      </c>
      <c r="U99" s="24">
        <f t="shared" si="103"/>
        <v>7.1995737226755674E-2</v>
      </c>
      <c r="V99" s="24">
        <f t="shared" si="104"/>
        <v>7.2233765960062923E-2</v>
      </c>
      <c r="W99" s="24">
        <f t="shared" si="105"/>
        <v>7.2581442882027281E-2</v>
      </c>
      <c r="X99" s="24">
        <f t="shared" si="106"/>
        <v>7.342866716559282E-2</v>
      </c>
      <c r="Y99" s="24">
        <f t="shared" si="107"/>
        <v>7.4991126741251746E-2</v>
      </c>
      <c r="Z99" s="24">
        <f t="shared" si="108"/>
        <v>7.7569904663788547E-2</v>
      </c>
      <c r="AA99" s="24">
        <f t="shared" si="109"/>
        <v>7.3673581038678382E-2</v>
      </c>
      <c r="AB99" s="24">
        <f>+GBA!Y72</f>
        <v>7.3672592777808799E-2</v>
      </c>
      <c r="AD99" s="24">
        <f t="shared" si="82"/>
        <v>0.71292002671070231</v>
      </c>
      <c r="AE99" s="24">
        <f t="shared" si="83"/>
        <v>0.71455513208510735</v>
      </c>
      <c r="AF99" s="24">
        <f t="shared" si="84"/>
        <v>0.71107966677361589</v>
      </c>
      <c r="AG99" s="24">
        <f t="shared" si="85"/>
        <v>0.70929856045803352</v>
      </c>
      <c r="AH99" s="24">
        <f t="shared" si="86"/>
        <v>0.71658253265712979</v>
      </c>
      <c r="AI99" s="24">
        <f t="shared" si="87"/>
        <v>0.71450720473714391</v>
      </c>
      <c r="AJ99" s="24">
        <f t="shared" si="88"/>
        <v>0.71676893823530152</v>
      </c>
      <c r="AK99" s="24">
        <f t="shared" si="89"/>
        <v>0.72098034240983799</v>
      </c>
      <c r="AL99" s="24">
        <f t="shared" si="90"/>
        <v>0.71951722513429894</v>
      </c>
      <c r="AM99" s="24">
        <f t="shared" si="91"/>
        <v>0.724985375110903</v>
      </c>
      <c r="AN99" s="24">
        <f t="shared" si="92"/>
        <v>0.71830257101479389</v>
      </c>
      <c r="AO99" s="24">
        <f>+GBA!AV72</f>
        <v>0.7182839772876195</v>
      </c>
      <c r="AQ99" s="24">
        <f t="shared" si="96"/>
        <v>-8.5227569503363299E-3</v>
      </c>
      <c r="AR99" s="24">
        <f t="shared" si="71"/>
        <v>-1.2065348400200682E-2</v>
      </c>
      <c r="AS99" s="35">
        <f t="shared" si="93"/>
        <v>44743</v>
      </c>
      <c r="AT99" s="19">
        <f t="shared" si="97"/>
        <v>837.75625032141136</v>
      </c>
      <c r="AU99" s="19">
        <f t="shared" si="98"/>
        <v>832.705933610486</v>
      </c>
      <c r="AV99" s="53">
        <f t="shared" si="110"/>
        <v>5.0503167109253511E-2</v>
      </c>
      <c r="AW99" s="53">
        <f t="shared" si="94"/>
        <v>-8.5250631159983215E-3</v>
      </c>
    </row>
    <row r="100" spans="2:49" x14ac:dyDescent="0.3">
      <c r="B100" s="112">
        <f t="shared" si="95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+SUMPRODUCT($E$30:$N$30/100,$E100:$N100)/$D$14*100</f>
        <v>891.8728182000001</v>
      </c>
      <c r="Q100" s="24">
        <f t="shared" si="99"/>
        <v>7.0207814765357535E-2</v>
      </c>
      <c r="R100" s="24">
        <f t="shared" si="100"/>
        <v>7.0267679987686904E-2</v>
      </c>
      <c r="S100" s="24">
        <f t="shared" si="101"/>
        <v>6.9641822606911319E-2</v>
      </c>
      <c r="T100" s="24">
        <f t="shared" si="102"/>
        <v>7.0356911756681795E-2</v>
      </c>
      <c r="U100" s="24">
        <f t="shared" si="103"/>
        <v>6.9620039252705102E-2</v>
      </c>
      <c r="V100" s="24">
        <f t="shared" si="104"/>
        <v>6.9270565916740079E-2</v>
      </c>
      <c r="W100" s="24">
        <f t="shared" si="105"/>
        <v>7.0000860498559359E-2</v>
      </c>
      <c r="X100" s="24">
        <f t="shared" si="106"/>
        <v>6.9556506377525196E-2</v>
      </c>
      <c r="Y100" s="24">
        <f t="shared" si="107"/>
        <v>6.8783952773330048E-2</v>
      </c>
      <c r="Z100" s="24">
        <f t="shared" si="108"/>
        <v>6.9243362431098632E-2</v>
      </c>
      <c r="AA100" s="24">
        <f t="shared" si="109"/>
        <v>6.9509122528877088E-2</v>
      </c>
      <c r="AB100" s="24">
        <f>+GBA!Y73</f>
        <v>6.950753900936979E-2</v>
      </c>
      <c r="AD100" s="24">
        <f t="shared" si="82"/>
        <v>0.79135399334733547</v>
      </c>
      <c r="AE100" s="24">
        <f t="shared" si="83"/>
        <v>0.7925378710397053</v>
      </c>
      <c r="AF100" s="24">
        <f t="shared" si="84"/>
        <v>0.78624362379321711</v>
      </c>
      <c r="AG100" s="24">
        <f t="shared" si="85"/>
        <v>0.78627334525460868</v>
      </c>
      <c r="AH100" s="24">
        <f t="shared" si="86"/>
        <v>0.79214656584864018</v>
      </c>
      <c r="AI100" s="24">
        <f t="shared" si="87"/>
        <v>0.78846377425738678</v>
      </c>
      <c r="AJ100" s="24">
        <f t="shared" si="88"/>
        <v>0.79097399686501912</v>
      </c>
      <c r="AK100" s="24">
        <f t="shared" si="89"/>
        <v>0.79301803413605221</v>
      </c>
      <c r="AL100" s="24">
        <f t="shared" si="90"/>
        <v>0.78956521159917403</v>
      </c>
      <c r="AM100" s="24">
        <f t="shared" si="91"/>
        <v>0.79425644337141255</v>
      </c>
      <c r="AN100" s="24">
        <f t="shared" si="92"/>
        <v>0.79111069140813517</v>
      </c>
      <c r="AO100" s="24">
        <f>+GBA!AV73</f>
        <v>0.79109168607842251</v>
      </c>
      <c r="AQ100" s="24">
        <f t="shared" si="96"/>
        <v>9.6445233425890287E-4</v>
      </c>
      <c r="AR100" s="24">
        <f t="shared" si="71"/>
        <v>-2.9024500240770745E-3</v>
      </c>
      <c r="AS100" s="35">
        <f t="shared" si="93"/>
        <v>44774</v>
      </c>
      <c r="AT100" s="19">
        <f t="shared" si="97"/>
        <v>896.57328596249749</v>
      </c>
      <c r="AU100" s="19">
        <f t="shared" si="98"/>
        <v>890.36529237000332</v>
      </c>
      <c r="AV100" s="53">
        <f t="shared" si="110"/>
        <v>6.2079935924941765E-2</v>
      </c>
      <c r="AW100" s="53">
        <f t="shared" si="94"/>
        <v>-7.1264132773314337E-3</v>
      </c>
    </row>
    <row r="101" spans="2:49" x14ac:dyDescent="0.3">
      <c r="B101" s="112">
        <f t="shared" si="95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+SUMPRODUCT($E$30:$N$30/100,$E101:$N101)/$D$14*100</f>
        <v>945.70859527000005</v>
      </c>
      <c r="Q101" s="24">
        <f t="shared" si="99"/>
        <v>6.4676599922028011E-2</v>
      </c>
      <c r="R101" s="24">
        <f t="shared" si="100"/>
        <v>6.5335858380908052E-2</v>
      </c>
      <c r="S101" s="24">
        <f t="shared" si="101"/>
        <v>6.3098594351230108E-2</v>
      </c>
      <c r="T101" s="24">
        <f t="shared" si="102"/>
        <v>6.329871408968013E-2</v>
      </c>
      <c r="U101" s="24">
        <f t="shared" si="103"/>
        <v>6.1926019290544865E-2</v>
      </c>
      <c r="V101" s="24">
        <f t="shared" si="104"/>
        <v>6.1384197365905946E-2</v>
      </c>
      <c r="W101" s="24">
        <f t="shared" si="105"/>
        <v>6.1254827994316141E-2</v>
      </c>
      <c r="X101" s="24">
        <f t="shared" si="106"/>
        <v>5.9755596739425432E-2</v>
      </c>
      <c r="Y101" s="24">
        <f t="shared" si="107"/>
        <v>5.8365599306742899E-2</v>
      </c>
      <c r="Z101" s="24">
        <f t="shared" si="108"/>
        <v>5.7421849561715366E-2</v>
      </c>
      <c r="AA101" s="24">
        <f t="shared" si="109"/>
        <v>6.0362616699825677E-2</v>
      </c>
      <c r="AB101" s="24">
        <f>+GBA!Y74</f>
        <v>6.0360531075257962E-2</v>
      </c>
      <c r="AD101" s="24">
        <f t="shared" si="82"/>
        <v>0.83841964227267463</v>
      </c>
      <c r="AE101" s="24">
        <f t="shared" si="83"/>
        <v>0.83964040677669161</v>
      </c>
      <c r="AF101" s="24">
        <f t="shared" si="84"/>
        <v>0.82984863648372764</v>
      </c>
      <c r="AG101" s="24">
        <f t="shared" si="85"/>
        <v>0.82911418029904715</v>
      </c>
      <c r="AH101" s="24">
        <f t="shared" si="86"/>
        <v>0.83347822093469737</v>
      </c>
      <c r="AI101" s="24">
        <f t="shared" si="87"/>
        <v>0.82890884261328401</v>
      </c>
      <c r="AJ101" s="24">
        <f t="shared" si="88"/>
        <v>0.83017600509958256</v>
      </c>
      <c r="AK101" s="24">
        <f t="shared" si="89"/>
        <v>0.82948279036744088</v>
      </c>
      <c r="AL101" s="24">
        <f t="shared" si="90"/>
        <v>0.82409757938811734</v>
      </c>
      <c r="AM101" s="24">
        <f t="shared" si="91"/>
        <v>0.82633603068371109</v>
      </c>
      <c r="AN101" s="24">
        <f t="shared" si="92"/>
        <v>0.82904723448436668</v>
      </c>
      <c r="AO101" s="24">
        <f>+GBA!AV74</f>
        <v>0.82902488673561625</v>
      </c>
      <c r="AQ101" s="24">
        <f t="shared" si="96"/>
        <v>7.2547503603126451E-3</v>
      </c>
      <c r="AR101" s="24">
        <f t="shared" si="71"/>
        <v>1.2083611588963539E-2</v>
      </c>
      <c r="AS101" s="35">
        <f t="shared" ref="AS101:AS104" si="111">+D101</f>
        <v>44805</v>
      </c>
      <c r="AT101" s="19">
        <f t="shared" si="97"/>
        <v>954.56059767947204</v>
      </c>
      <c r="AU101" s="19">
        <f t="shared" si="98"/>
        <v>941.49171424344638</v>
      </c>
      <c r="AV101" s="53">
        <f t="shared" si="110"/>
        <v>0.13068883436025658</v>
      </c>
      <c r="AW101" s="53">
        <f t="shared" si="94"/>
        <v>8.4759675715093685E-3</v>
      </c>
    </row>
    <row r="102" spans="2:49" x14ac:dyDescent="0.3">
      <c r="B102" s="112">
        <f t="shared" si="95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+SUMPRODUCT($E$30:$N$30/100,$E102:$N102)/$D$14*100</f>
        <v>1007.65257946</v>
      </c>
      <c r="Q102" s="24">
        <f t="shared" si="99"/>
        <v>6.6176649805011589E-2</v>
      </c>
      <c r="R102" s="24">
        <f t="shared" si="100"/>
        <v>6.5410178659849327E-2</v>
      </c>
      <c r="S102" s="24">
        <f t="shared" si="101"/>
        <v>6.6621337696387117E-2</v>
      </c>
      <c r="T102" s="24">
        <f t="shared" si="102"/>
        <v>6.4579217984639392E-2</v>
      </c>
      <c r="U102" s="24">
        <f t="shared" si="103"/>
        <v>6.6319129907506102E-2</v>
      </c>
      <c r="V102" s="24">
        <f t="shared" si="104"/>
        <v>6.6590207717514005E-2</v>
      </c>
      <c r="W102" s="24">
        <f t="shared" si="105"/>
        <v>6.4856486936825331E-2</v>
      </c>
      <c r="X102" s="24">
        <f t="shared" si="106"/>
        <v>6.5573246481721581E-2</v>
      </c>
      <c r="Y102" s="24">
        <f t="shared" si="107"/>
        <v>6.5936739395319188E-2</v>
      </c>
      <c r="Z102" s="24">
        <f t="shared" si="108"/>
        <v>6.4687202858666693E-2</v>
      </c>
      <c r="AA102" s="24">
        <f t="shared" si="109"/>
        <v>6.5500075287266313E-2</v>
      </c>
      <c r="AB102" s="24">
        <f>+GBA!Y75</f>
        <v>6.5501717487751909E-2</v>
      </c>
      <c r="AD102" s="24">
        <f t="shared" si="82"/>
        <v>0.88992586641448557</v>
      </c>
      <c r="AE102" s="24">
        <f t="shared" si="83"/>
        <v>0.88913361829424153</v>
      </c>
      <c r="AF102" s="24">
        <f t="shared" si="84"/>
        <v>0.88161005055868347</v>
      </c>
      <c r="AG102" s="24">
        <f t="shared" si="85"/>
        <v>0.87903100177163385</v>
      </c>
      <c r="AH102" s="24">
        <f t="shared" si="86"/>
        <v>0.88427566066980368</v>
      </c>
      <c r="AI102" s="24">
        <f t="shared" si="87"/>
        <v>0.8813564968239016</v>
      </c>
      <c r="AJ102" s="24">
        <f t="shared" si="88"/>
        <v>0.8779310490449197</v>
      </c>
      <c r="AK102" s="24">
        <f t="shared" si="89"/>
        <v>0.8776067254985509</v>
      </c>
      <c r="AL102" s="24">
        <f t="shared" si="90"/>
        <v>0.87347098828251446</v>
      </c>
      <c r="AM102" s="24">
        <f t="shared" si="91"/>
        <v>0.87265760401978953</v>
      </c>
      <c r="AN102" s="24">
        <f t="shared" si="92"/>
        <v>0.87802215009583406</v>
      </c>
      <c r="AO102" s="24">
        <f>+GBA!AV75</f>
        <v>0.87800197673137825</v>
      </c>
      <c r="AQ102" s="24">
        <f t="shared" si="96"/>
        <v>1.4894469463448967E-3</v>
      </c>
      <c r="AR102" s="24">
        <f t="shared" si="71"/>
        <v>1.7268262394696032E-2</v>
      </c>
      <c r="AS102" s="35">
        <f t="shared" si="111"/>
        <v>44835</v>
      </c>
      <c r="AT102" s="19">
        <f t="shared" si="97"/>
        <v>1017.7302200697691</v>
      </c>
      <c r="AU102" s="19">
        <f t="shared" si="98"/>
        <v>1002.394179752466</v>
      </c>
      <c r="AV102" s="53">
        <f>+($AT102/$AT$32)-($AU102/$AU$32)</f>
        <v>0.15336040317303024</v>
      </c>
      <c r="AW102" s="53">
        <f t="shared" si="94"/>
        <v>1.2524147535886154E-2</v>
      </c>
    </row>
    <row r="103" spans="2:49" x14ac:dyDescent="0.3">
      <c r="B103" s="112">
        <f t="shared" si="95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+SUMPRODUCT($E$30:$N$30/100,$E103:$N103)/$D$14*100</f>
        <v>1058.0287087400002</v>
      </c>
      <c r="Q103" s="24">
        <f t="shared" si="99"/>
        <v>4.7542835460376409E-2</v>
      </c>
      <c r="R103" s="24">
        <f t="shared" si="100"/>
        <v>4.6909173425694783E-2</v>
      </c>
      <c r="S103" s="24">
        <f t="shared" si="101"/>
        <v>4.8752517053892941E-2</v>
      </c>
      <c r="T103" s="24">
        <f t="shared" si="102"/>
        <v>4.9780160315454847E-2</v>
      </c>
      <c r="U103" s="24">
        <f t="shared" si="103"/>
        <v>4.8923635669156917E-2</v>
      </c>
      <c r="V103" s="24">
        <f t="shared" si="104"/>
        <v>4.9295344604782576E-2</v>
      </c>
      <c r="W103" s="24">
        <f t="shared" si="105"/>
        <v>5.0029292403830361E-2</v>
      </c>
      <c r="X103" s="24">
        <f t="shared" si="106"/>
        <v>5.0113364948003891E-2</v>
      </c>
      <c r="Y103" s="24">
        <f t="shared" si="107"/>
        <v>5.0355757800968126E-2</v>
      </c>
      <c r="Z103" s="24">
        <f t="shared" si="108"/>
        <v>5.1700740294363667E-2</v>
      </c>
      <c r="AA103" s="24">
        <f t="shared" si="109"/>
        <v>4.9993549668673198E-2</v>
      </c>
      <c r="AB103" s="24">
        <f>+GBA!Y76</f>
        <v>4.9993772500254385E-2</v>
      </c>
      <c r="AD103" s="24">
        <f t="shared" si="82"/>
        <v>0.938388078426456</v>
      </c>
      <c r="AE103" s="24">
        <f t="shared" si="83"/>
        <v>0.93715593816256293</v>
      </c>
      <c r="AF103" s="24">
        <f t="shared" si="84"/>
        <v>0.93232251162403612</v>
      </c>
      <c r="AG103" s="24">
        <f t="shared" si="85"/>
        <v>0.93057913041546136</v>
      </c>
      <c r="AH103" s="24">
        <f t="shared" si="86"/>
        <v>0.93328052250244942</v>
      </c>
      <c r="AI103" s="24">
        <f t="shared" si="87"/>
        <v>0.93146646878643802</v>
      </c>
      <c r="AJ103" s="24">
        <f t="shared" si="88"/>
        <v>0.9285455734280148</v>
      </c>
      <c r="AK103" s="24">
        <f t="shared" si="89"/>
        <v>0.92741295167107207</v>
      </c>
      <c r="AL103" s="24">
        <f t="shared" si="90"/>
        <v>0.92355769453587766</v>
      </c>
      <c r="AM103" s="24">
        <f t="shared" si="91"/>
        <v>0.92343282381638669</v>
      </c>
      <c r="AN103" s="24">
        <f t="shared" si="92"/>
        <v>0.92819206654386566</v>
      </c>
      <c r="AO103" s="24">
        <f>+GBA!AV76</f>
        <v>0.9281729986096412</v>
      </c>
      <c r="AQ103" s="24">
        <f t="shared" si="96"/>
        <v>-4.1579048339872582E-3</v>
      </c>
      <c r="AR103" s="24">
        <f t="shared" si="71"/>
        <v>1.4955254610069302E-2</v>
      </c>
      <c r="AS103" s="35">
        <f t="shared" si="111"/>
        <v>44866</v>
      </c>
      <c r="AT103" s="19">
        <f t="shared" si="97"/>
        <v>1066.1160004655987</v>
      </c>
      <c r="AU103" s="19">
        <f t="shared" si="98"/>
        <v>1054.21870091243</v>
      </c>
      <c r="AV103" s="53">
        <f t="shared" si="110"/>
        <v>0.1189729955316885</v>
      </c>
      <c r="AW103" s="53">
        <f t="shared" si="94"/>
        <v>2.7548754848609747E-3</v>
      </c>
    </row>
    <row r="104" spans="2:49" x14ac:dyDescent="0.3">
      <c r="B104" s="112">
        <f t="shared" si="95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+SUMPRODUCT($E$30:$N$30/100,$E104:$N104)/$D$14*100</f>
        <v>1114.5623219400002</v>
      </c>
      <c r="Q104" s="24">
        <f t="shared" si="99"/>
        <v>5.2456680803309785E-2</v>
      </c>
      <c r="R104" s="24">
        <f t="shared" si="100"/>
        <v>5.224911006214672E-2</v>
      </c>
      <c r="S104" s="24">
        <f t="shared" si="101"/>
        <v>5.2147141636867289E-2</v>
      </c>
      <c r="T104" s="24">
        <f t="shared" si="102"/>
        <v>5.3323815809327213E-2</v>
      </c>
      <c r="U104" s="24">
        <f t="shared" si="103"/>
        <v>5.2905736922106872E-2</v>
      </c>
      <c r="V104" s="24">
        <f t="shared" si="104"/>
        <v>5.3004492144635984E-2</v>
      </c>
      <c r="W104" s="24">
        <f t="shared" si="105"/>
        <v>5.3095990893468281E-2</v>
      </c>
      <c r="X104" s="24">
        <f t="shared" si="106"/>
        <v>5.3425958793647865E-2</v>
      </c>
      <c r="Y104" s="24">
        <f t="shared" si="107"/>
        <v>5.3922440474470479E-2</v>
      </c>
      <c r="Z104" s="24">
        <f t="shared" si="108"/>
        <v>5.436329588006017E-2</v>
      </c>
      <c r="AA104" s="24">
        <f t="shared" si="109"/>
        <v>5.343296711421508E-2</v>
      </c>
      <c r="AB104" s="24">
        <f>+GBA!Y77</f>
        <v>5.3433989670724769E-2</v>
      </c>
      <c r="AD104" s="24">
        <f t="shared" si="82"/>
        <v>0.96012928341284898</v>
      </c>
      <c r="AE104" s="24">
        <f t="shared" si="83"/>
        <v>0.95788639438554912</v>
      </c>
      <c r="AF104" s="24">
        <f t="shared" si="84"/>
        <v>0.9549830915186186</v>
      </c>
      <c r="AG104" s="24">
        <f t="shared" si="85"/>
        <v>0.95114526748434258</v>
      </c>
      <c r="AH104" s="24">
        <f t="shared" si="86"/>
        <v>0.95589760019882086</v>
      </c>
      <c r="AI104" s="24">
        <f t="shared" si="87"/>
        <v>0.95455528518386723</v>
      </c>
      <c r="AJ104" s="24">
        <f t="shared" si="88"/>
        <v>0.94954708373041408</v>
      </c>
      <c r="AK104" s="24">
        <f t="shared" si="89"/>
        <v>0.95148635211229293</v>
      </c>
      <c r="AL104" s="24">
        <f t="shared" si="90"/>
        <v>0.94990534283101269</v>
      </c>
      <c r="AM104" s="24">
        <f t="shared" si="91"/>
        <v>0.94918536511719798</v>
      </c>
      <c r="AN104" s="24">
        <f t="shared" si="92"/>
        <v>0.95192122508183785</v>
      </c>
      <c r="AO104" s="24">
        <f>+GBA!AV77</f>
        <v>0.95190824627962867</v>
      </c>
      <c r="AQ104" s="24">
        <f t="shared" si="96"/>
        <v>-1.9066150767503842E-3</v>
      </c>
      <c r="AR104" s="24">
        <f t="shared" si="71"/>
        <v>1.0943918295651001E-2</v>
      </c>
      <c r="AS104" s="35">
        <f t="shared" si="111"/>
        <v>44896</v>
      </c>
      <c r="AT104" s="19">
        <f t="shared" si="97"/>
        <v>1122.040907201324</v>
      </c>
      <c r="AU104" s="19">
        <f t="shared" si="98"/>
        <v>1111.529504072425</v>
      </c>
      <c r="AV104" s="53">
        <f t="shared" si="110"/>
        <v>0.10511403128898955</v>
      </c>
      <c r="AW104" s="53">
        <f t="shared" si="94"/>
        <v>-2.0990890588494793E-3</v>
      </c>
    </row>
    <row r="105" spans="2:49" x14ac:dyDescent="0.3">
      <c r="B105" s="112">
        <f t="shared" si="95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+SUMPRODUCT($E$30:$N$30/100,$E105:$N105)/$D$14*100</f>
        <v>1180.9884676899999</v>
      </c>
      <c r="Q105" s="24">
        <f t="shared" si="99"/>
        <v>6.0303816284078549E-2</v>
      </c>
      <c r="R105" s="24">
        <f t="shared" si="100"/>
        <v>6.0989217884265701E-2</v>
      </c>
      <c r="S105" s="24">
        <f t="shared" si="101"/>
        <v>5.9776958101829702E-2</v>
      </c>
      <c r="T105" s="24">
        <f t="shared" si="102"/>
        <v>6.0274026233459344E-2</v>
      </c>
      <c r="U105" s="24">
        <f t="shared" si="103"/>
        <v>6.0195104453037329E-2</v>
      </c>
      <c r="V105" s="24">
        <f t="shared" si="104"/>
        <v>5.8976935581056544E-2</v>
      </c>
      <c r="W105" s="24">
        <f t="shared" si="105"/>
        <v>5.9627112812412175E-2</v>
      </c>
      <c r="X105" s="24">
        <f t="shared" si="106"/>
        <v>5.8977840901897727E-2</v>
      </c>
      <c r="Y105" s="24">
        <f t="shared" si="107"/>
        <v>5.9394815816493418E-2</v>
      </c>
      <c r="Z105" s="24">
        <f t="shared" si="108"/>
        <v>5.9439100207215434E-2</v>
      </c>
      <c r="AA105" s="24">
        <f t="shared" si="109"/>
        <v>5.9598413155021124E-2</v>
      </c>
      <c r="AB105" s="24">
        <f>+GBA!Y78</f>
        <v>5.960427115896394E-2</v>
      </c>
      <c r="AD105" s="24">
        <f t="shared" si="82"/>
        <v>0.99834031116400457</v>
      </c>
      <c r="AE105" s="24">
        <f t="shared" si="83"/>
        <v>0.99687858990271239</v>
      </c>
      <c r="AF105" s="24">
        <f t="shared" si="84"/>
        <v>0.99393131521762523</v>
      </c>
      <c r="AG105" s="24">
        <f t="shared" si="85"/>
        <v>0.99152514005572545</v>
      </c>
      <c r="AH105" s="24">
        <f t="shared" si="86"/>
        <v>0.99327442419493805</v>
      </c>
      <c r="AI105" s="24">
        <f t="shared" si="87"/>
        <v>0.99167874645003051</v>
      </c>
      <c r="AJ105" s="24">
        <f t="shared" si="88"/>
        <v>0.98803172208093404</v>
      </c>
      <c r="AK105" s="24">
        <f t="shared" si="89"/>
        <v>0.98877895701256113</v>
      </c>
      <c r="AL105" s="24">
        <f t="shared" si="90"/>
        <v>0.9876297747367726</v>
      </c>
      <c r="AM105" s="24">
        <f t="shared" si="91"/>
        <v>0.98761060670199829</v>
      </c>
      <c r="AN105" s="24">
        <f t="shared" si="92"/>
        <v>0.99010639936679246</v>
      </c>
      <c r="AO105" s="24">
        <f>+GBA!AV78</f>
        <v>0.99009675915229955</v>
      </c>
      <c r="AQ105" s="24">
        <f t="shared" si="96"/>
        <v>8.6471607686311458E-4</v>
      </c>
      <c r="AR105" s="24">
        <f t="shared" si="71"/>
        <v>1.0729704462006273E-2</v>
      </c>
      <c r="AS105" s="35">
        <f t="shared" ref="AS105:AS109" si="112">+D105</f>
        <v>44927</v>
      </c>
      <c r="AT105" s="19">
        <f t="shared" si="97"/>
        <v>1189.7042559324134</v>
      </c>
      <c r="AU105" s="19">
        <f t="shared" si="98"/>
        <v>1177.5978176482622</v>
      </c>
      <c r="AV105" s="53">
        <f t="shared" si="110"/>
        <v>0.12106438284151189</v>
      </c>
      <c r="AW105" s="53">
        <f t="shared" si="94"/>
        <v>1.6455082847643965E-4</v>
      </c>
    </row>
    <row r="106" spans="2:49" x14ac:dyDescent="0.3">
      <c r="B106" s="112">
        <f t="shared" si="95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+SUMPRODUCT($E$30:$N$30/100,$E106:$N106)/$D$14*100</f>
        <v>1260.0148825900001</v>
      </c>
      <c r="Q106" s="24">
        <f t="shared" si="99"/>
        <v>7.3001789310304321E-2</v>
      </c>
      <c r="R106" s="24">
        <f t="shared" si="100"/>
        <v>7.2319518802188787E-2</v>
      </c>
      <c r="S106" s="24">
        <f t="shared" si="101"/>
        <v>6.9962031557733839E-2</v>
      </c>
      <c r="T106" s="24">
        <f t="shared" si="102"/>
        <v>6.8783502181670064E-2</v>
      </c>
      <c r="U106" s="24">
        <f t="shared" si="103"/>
        <v>6.9938159860202687E-2</v>
      </c>
      <c r="V106" s="24">
        <f t="shared" si="104"/>
        <v>6.8730933327683097E-2</v>
      </c>
      <c r="W106" s="24">
        <f t="shared" si="105"/>
        <v>6.6928981682367716E-2</v>
      </c>
      <c r="X106" s="24">
        <f t="shared" si="106"/>
        <v>6.6083370719731693E-2</v>
      </c>
      <c r="Y106" s="24">
        <f t="shared" si="107"/>
        <v>6.5698619545218051E-2</v>
      </c>
      <c r="Z106" s="24">
        <f t="shared" si="108"/>
        <v>6.3076197768328512E-2</v>
      </c>
      <c r="AA106" s="24">
        <f t="shared" si="109"/>
        <v>6.6915483988234881E-2</v>
      </c>
      <c r="AB106" s="24">
        <f>+GBA!Y79</f>
        <v>6.6918211939876349E-2</v>
      </c>
      <c r="AD106" s="24">
        <f t="shared" si="82"/>
        <v>1.0368896540752153</v>
      </c>
      <c r="AE106" s="24">
        <f t="shared" si="83"/>
        <v>1.0361133674105085</v>
      </c>
      <c r="AF106" s="24">
        <f t="shared" si="84"/>
        <v>1.0336956584242927</v>
      </c>
      <c r="AG106" s="24">
        <f t="shared" si="85"/>
        <v>1.0307053679932503</v>
      </c>
      <c r="AH106" s="24">
        <f t="shared" si="86"/>
        <v>1.0337938997096696</v>
      </c>
      <c r="AI106" s="24">
        <f t="shared" si="87"/>
        <v>1.031995696800645</v>
      </c>
      <c r="AJ106" s="24">
        <f t="shared" si="88"/>
        <v>1.0279533335105659</v>
      </c>
      <c r="AK106" s="24">
        <f t="shared" si="89"/>
        <v>1.0291053553421503</v>
      </c>
      <c r="AL106" s="24">
        <f t="shared" si="90"/>
        <v>1.0288716677502387</v>
      </c>
      <c r="AM106" s="24">
        <f t="shared" si="91"/>
        <v>1.0292008529418744</v>
      </c>
      <c r="AN106" s="24">
        <f t="shared" si="92"/>
        <v>1.0306154629633175</v>
      </c>
      <c r="AO106" s="24">
        <f>+GBA!AV79</f>
        <v>1.0306104408907193</v>
      </c>
      <c r="AQ106" s="24">
        <f t="shared" si="96"/>
        <v>9.925591541975809E-3</v>
      </c>
      <c r="AR106" s="24">
        <f t="shared" si="71"/>
        <v>7.6888011333409167E-3</v>
      </c>
      <c r="AS106" s="35">
        <f t="shared" si="112"/>
        <v>44958</v>
      </c>
      <c r="AT106" s="19">
        <f t="shared" si="97"/>
        <v>1276.5547953655637</v>
      </c>
      <c r="AU106" s="19">
        <f t="shared" si="98"/>
        <v>1251.876210485796</v>
      </c>
      <c r="AV106" s="53">
        <f t="shared" si="110"/>
        <v>0.24678584879767484</v>
      </c>
      <c r="AW106" s="53">
        <f t="shared" si="94"/>
        <v>2.9243367067732784E-2</v>
      </c>
    </row>
    <row r="107" spans="2:49" x14ac:dyDescent="0.3">
      <c r="B107" s="112">
        <f t="shared" si="95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+SUMPRODUCT($E$30:$N$30/100,$E107:$N107)/$D$14*100</f>
        <v>1358.5318889499999</v>
      </c>
      <c r="Q107" s="24">
        <f t="shared" si="99"/>
        <v>8.2414602746089693E-2</v>
      </c>
      <c r="R107" s="24">
        <f t="shared" si="100"/>
        <v>8.1048073773180018E-2</v>
      </c>
      <c r="S107" s="24">
        <f t="shared" si="101"/>
        <v>8.150597408047533E-2</v>
      </c>
      <c r="T107" s="24">
        <f t="shared" si="102"/>
        <v>7.9634554052659512E-2</v>
      </c>
      <c r="U107" s="24">
        <f t="shared" si="103"/>
        <v>7.9131891911308205E-2</v>
      </c>
      <c r="V107" s="24">
        <f t="shared" si="104"/>
        <v>8.183194073715172E-2</v>
      </c>
      <c r="W107" s="24">
        <f t="shared" si="105"/>
        <v>7.7849800314016671E-2</v>
      </c>
      <c r="X107" s="24">
        <f t="shared" si="106"/>
        <v>7.7759835704228175E-2</v>
      </c>
      <c r="Y107" s="24">
        <f t="shared" si="107"/>
        <v>7.7869769331949223E-2</v>
      </c>
      <c r="Z107" s="24">
        <f t="shared" si="108"/>
        <v>7.4514697966151955E-2</v>
      </c>
      <c r="AA107" s="24">
        <f t="shared" si="109"/>
        <v>7.8187176771670419E-2</v>
      </c>
      <c r="AB107" s="24">
        <f>+GBA!Y80</f>
        <v>7.8178313695163038E-2</v>
      </c>
      <c r="AD107" s="24">
        <f t="shared" si="82"/>
        <v>1.0646319559779363</v>
      </c>
      <c r="AE107" s="24">
        <f t="shared" si="83"/>
        <v>1.0639197723993803</v>
      </c>
      <c r="AF107" s="24">
        <f t="shared" si="84"/>
        <v>1.0574087329602522</v>
      </c>
      <c r="AG107" s="24">
        <f t="shared" si="85"/>
        <v>1.0560239318847517</v>
      </c>
      <c r="AH107" s="24">
        <f t="shared" si="86"/>
        <v>1.0581203384700895</v>
      </c>
      <c r="AI107" s="24">
        <f t="shared" si="87"/>
        <v>1.0556289003064898</v>
      </c>
      <c r="AJ107" s="24">
        <f t="shared" si="88"/>
        <v>1.0499200469348531</v>
      </c>
      <c r="AK107" s="24">
        <f t="shared" si="89"/>
        <v>1.0496037725171603</v>
      </c>
      <c r="AL107" s="24">
        <f t="shared" si="90"/>
        <v>1.0497116633627548</v>
      </c>
      <c r="AM107" s="24">
        <f t="shared" si="91"/>
        <v>1.0474501525366313</v>
      </c>
      <c r="AN107" s="24">
        <f t="shared" si="92"/>
        <v>1.0525236440094869</v>
      </c>
      <c r="AO107" s="24">
        <f>+GBA!AV80</f>
        <v>1.0525208319231849</v>
      </c>
      <c r="AQ107" s="24">
        <f t="shared" si="96"/>
        <v>7.8999047799377387E-3</v>
      </c>
      <c r="AR107" s="24">
        <f t="shared" si="71"/>
        <v>1.7181803441304933E-2</v>
      </c>
      <c r="AS107" s="35">
        <f t="shared" si="112"/>
        <v>44986</v>
      </c>
      <c r="AT107" s="19">
        <f t="shared" si="97"/>
        <v>1381.7615517092324</v>
      </c>
      <c r="AU107" s="19">
        <f t="shared" si="98"/>
        <v>1345.1593882011559</v>
      </c>
      <c r="AV107" s="53">
        <f t="shared" si="110"/>
        <v>0.3660216350807648</v>
      </c>
      <c r="AW107" s="53">
        <f t="shared" si="94"/>
        <v>5.6247332102274505E-2</v>
      </c>
    </row>
    <row r="108" spans="2:49" x14ac:dyDescent="0.3">
      <c r="B108" s="112">
        <f t="shared" si="95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+SUMPRODUCT($E$30:$N$30/100,$E108:$N108)/$D$14*100</f>
        <v>1475.1784708500002</v>
      </c>
      <c r="Q108" s="24">
        <f t="shared" si="99"/>
        <v>9.0182434984095394E-2</v>
      </c>
      <c r="R108" s="24">
        <f t="shared" si="100"/>
        <v>8.9641220081301709E-2</v>
      </c>
      <c r="S108" s="24">
        <f t="shared" si="101"/>
        <v>8.8310019089229197E-2</v>
      </c>
      <c r="T108" s="24">
        <f t="shared" si="102"/>
        <v>8.6569858913959852E-2</v>
      </c>
      <c r="U108" s="24">
        <f t="shared" si="103"/>
        <v>8.8064772245088463E-2</v>
      </c>
      <c r="V108" s="24">
        <f t="shared" si="104"/>
        <v>8.7121065856839763E-2</v>
      </c>
      <c r="W108" s="24">
        <f t="shared" si="105"/>
        <v>8.6272326976865266E-2</v>
      </c>
      <c r="X108" s="24">
        <f t="shared" si="106"/>
        <v>8.5679402538843874E-2</v>
      </c>
      <c r="Y108" s="24">
        <f t="shared" si="107"/>
        <v>8.4374713390994227E-2</v>
      </c>
      <c r="Z108" s="24">
        <f t="shared" si="108"/>
        <v>8.3227592951914398E-2</v>
      </c>
      <c r="AA108" s="24">
        <f t="shared" si="109"/>
        <v>8.5862233230429075E-2</v>
      </c>
      <c r="AB108" s="24">
        <f>+GBA!Y81</f>
        <v>8.5858183974304003E-2</v>
      </c>
      <c r="AD108" s="24">
        <f t="shared" ref="AD108:AD122" si="113">+E108/E96-1</f>
        <v>1.11865859172759</v>
      </c>
      <c r="AE108" s="24">
        <f t="shared" ref="AE108:AE122" si="114">+F108/F96-1</f>
        <v>1.1165854600198846</v>
      </c>
      <c r="AF108" s="24">
        <f t="shared" ref="AF108:AF122" si="115">+G108/G96-1</f>
        <v>1.1080060774633669</v>
      </c>
      <c r="AG108" s="24">
        <f t="shared" ref="AG108:AG122" si="116">+H108/H96-1</f>
        <v>1.1048040640698136</v>
      </c>
      <c r="AH108" s="24">
        <f t="shared" ref="AH108:AH122" si="117">+I108/I96-1</f>
        <v>1.1079646243422192</v>
      </c>
      <c r="AI108" s="24">
        <f t="shared" ref="AI108:AI122" si="118">+J108/J96-1</f>
        <v>1.1047685111747829</v>
      </c>
      <c r="AJ108" s="24">
        <f t="shared" ref="AJ108:AJ122" si="119">+K108/K96-1</f>
        <v>1.0960671419513934</v>
      </c>
      <c r="AK108" s="24">
        <f t="shared" ref="AK108:AK122" si="120">+L108/L96-1</f>
        <v>1.0946850061780284</v>
      </c>
      <c r="AL108" s="24">
        <f t="shared" ref="AL108:AL122" si="121">+M108/M96-1</f>
        <v>1.0942819500034986</v>
      </c>
      <c r="AM108" s="24">
        <f t="shared" ref="AM108:AM122" si="122">+N108/N96-1</f>
        <v>1.0891225159627869</v>
      </c>
      <c r="AN108" s="24">
        <f t="shared" ref="AN108:AN122" si="123">+O108/O96-1</f>
        <v>1.0988630189190336</v>
      </c>
      <c r="AO108" s="24">
        <f>+GBA!AV81</f>
        <v>1.0988573322956223</v>
      </c>
      <c r="AQ108" s="24">
        <f t="shared" si="96"/>
        <v>6.9548420321809967E-3</v>
      </c>
      <c r="AR108" s="24">
        <f t="shared" si="71"/>
        <v>2.9536075764803105E-2</v>
      </c>
      <c r="AS108" s="35">
        <f t="shared" si="112"/>
        <v>45017</v>
      </c>
      <c r="AT108" s="19">
        <f t="shared" si="97"/>
        <v>1506.3721730097732</v>
      </c>
      <c r="AU108" s="19">
        <f t="shared" si="98"/>
        <v>1457.113766217808</v>
      </c>
      <c r="AV108" s="53">
        <f t="shared" si="110"/>
        <v>0.49258406791965292</v>
      </c>
      <c r="AW108" s="53">
        <f t="shared" si="94"/>
        <v>8.4584952426831617E-2</v>
      </c>
    </row>
    <row r="109" spans="2:49" x14ac:dyDescent="0.3">
      <c r="B109" s="112">
        <f t="shared" si="95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+SUMPRODUCT($E$30:$N$30/100,$E109:$N109)/$D$14*100</f>
        <v>1592.4927631900002</v>
      </c>
      <c r="Q109" s="24">
        <f t="shared" si="99"/>
        <v>7.5372751043428554E-2</v>
      </c>
      <c r="R109" s="24">
        <f t="shared" si="100"/>
        <v>7.5595456624699464E-2</v>
      </c>
      <c r="S109" s="24">
        <f t="shared" si="101"/>
        <v>7.7060362371479174E-2</v>
      </c>
      <c r="T109" s="24">
        <f t="shared" si="102"/>
        <v>7.7885380979212826E-2</v>
      </c>
      <c r="U109" s="24">
        <f t="shared" si="103"/>
        <v>7.7853207189227058E-2</v>
      </c>
      <c r="V109" s="24">
        <f t="shared" si="104"/>
        <v>7.7711991857688512E-2</v>
      </c>
      <c r="W109" s="24">
        <f t="shared" si="105"/>
        <v>7.9335576574810274E-2</v>
      </c>
      <c r="X109" s="24">
        <f t="shared" si="106"/>
        <v>8.0000208433660847E-2</v>
      </c>
      <c r="Y109" s="24">
        <f t="shared" si="107"/>
        <v>8.0358988221059358E-2</v>
      </c>
      <c r="Z109" s="24">
        <f t="shared" si="108"/>
        <v>8.2689063862506629E-2</v>
      </c>
      <c r="AA109" s="24">
        <f t="shared" si="109"/>
        <v>7.952549109017526E-2</v>
      </c>
      <c r="AB109" s="24">
        <f>+GBA!Y82</f>
        <v>7.9525994113905707E-2</v>
      </c>
      <c r="AD109" s="24">
        <f t="shared" si="113"/>
        <v>1.1779753259284322</v>
      </c>
      <c r="AE109" s="24">
        <f t="shared" si="114"/>
        <v>1.1751453804495595</v>
      </c>
      <c r="AF109" s="24">
        <f t="shared" si="115"/>
        <v>1.169920129419904</v>
      </c>
      <c r="AG109" s="24">
        <f t="shared" si="116"/>
        <v>1.1664627417679774</v>
      </c>
      <c r="AH109" s="24">
        <f t="shared" si="117"/>
        <v>1.1702154049167417</v>
      </c>
      <c r="AI109" s="24">
        <f t="shared" si="118"/>
        <v>1.1671084863059487</v>
      </c>
      <c r="AJ109" s="24">
        <f t="shared" si="119"/>
        <v>1.1590780309813962</v>
      </c>
      <c r="AK109" s="24">
        <f t="shared" si="120"/>
        <v>1.1585487200057369</v>
      </c>
      <c r="AL109" s="24">
        <f t="shared" si="121"/>
        <v>1.1589182695728337</v>
      </c>
      <c r="AM109" s="24">
        <f t="shared" si="122"/>
        <v>1.1563934474189663</v>
      </c>
      <c r="AN109" s="24">
        <f t="shared" si="123"/>
        <v>1.1625915944337679</v>
      </c>
      <c r="AO109" s="24">
        <f>+GBA!AV82</f>
        <v>1.1625856896530884</v>
      </c>
      <c r="AQ109" s="24">
        <f t="shared" si="96"/>
        <v>-7.3163128190780746E-3</v>
      </c>
      <c r="AR109" s="24">
        <f t="shared" ref="AR109:AR122" si="124">+AD109-AM109</f>
        <v>2.1581878509465913E-2</v>
      </c>
      <c r="AS109" s="35">
        <f t="shared" si="112"/>
        <v>45047</v>
      </c>
      <c r="AT109" s="19">
        <f t="shared" si="97"/>
        <v>1619.9115877847873</v>
      </c>
      <c r="AU109" s="19">
        <f t="shared" si="98"/>
        <v>1577.6011394875297</v>
      </c>
      <c r="AV109" s="53">
        <f t="shared" si="110"/>
        <v>0.42310448297257608</v>
      </c>
      <c r="AW109" s="53">
        <f t="shared" si="94"/>
        <v>6.444913905966132E-2</v>
      </c>
    </row>
    <row r="110" spans="2:49" x14ac:dyDescent="0.3">
      <c r="B110" s="112">
        <f t="shared" si="95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+SUMPRODUCT($E$30:$N$30/100,$E110:$N110)/$D$14*100</f>
        <v>1685.2044949899998</v>
      </c>
      <c r="Q110" s="24">
        <f t="shared" si="99"/>
        <v>5.2257580523027425E-2</v>
      </c>
      <c r="R110" s="24">
        <f t="shared" si="100"/>
        <v>5.2262061528308257E-2</v>
      </c>
      <c r="S110" s="24">
        <f t="shared" si="101"/>
        <v>5.4502528198465017E-2</v>
      </c>
      <c r="T110" s="24">
        <f t="shared" si="102"/>
        <v>5.5635850733363412E-2</v>
      </c>
      <c r="U110" s="24">
        <f t="shared" si="103"/>
        <v>5.5755200931147275E-2</v>
      </c>
      <c r="V110" s="24">
        <f t="shared" si="104"/>
        <v>5.6396445312733468E-2</v>
      </c>
      <c r="W110" s="24">
        <f t="shared" si="105"/>
        <v>5.7613242334914716E-2</v>
      </c>
      <c r="X110" s="24">
        <f t="shared" si="106"/>
        <v>5.8974839410546709E-2</v>
      </c>
      <c r="Y110" s="24">
        <f t="shared" si="107"/>
        <v>6.0070857453951021E-2</v>
      </c>
      <c r="Z110" s="24">
        <f t="shared" si="108"/>
        <v>6.2318083206722275E-2</v>
      </c>
      <c r="AA110" s="24">
        <f t="shared" si="109"/>
        <v>5.8217992535353202E-2</v>
      </c>
      <c r="AB110" s="24">
        <f>+GBA!Y83</f>
        <v>5.8219487762752431E-2</v>
      </c>
      <c r="AD110" s="24">
        <f t="shared" si="113"/>
        <v>1.1751667585229839</v>
      </c>
      <c r="AE110" s="24">
        <f t="shared" si="114"/>
        <v>1.1724270310895641</v>
      </c>
      <c r="AF110" s="24">
        <f t="shared" si="115"/>
        <v>1.1709879150996958</v>
      </c>
      <c r="AG110" s="24">
        <f t="shared" si="116"/>
        <v>1.1710778871348877</v>
      </c>
      <c r="AH110" s="24">
        <f t="shared" si="117"/>
        <v>1.1733717216220176</v>
      </c>
      <c r="AI110" s="24">
        <f t="shared" si="118"/>
        <v>1.173189058079616</v>
      </c>
      <c r="AJ110" s="24">
        <f t="shared" si="119"/>
        <v>1.167022636550886</v>
      </c>
      <c r="AK110" s="24">
        <f t="shared" si="120"/>
        <v>1.1667922240852167</v>
      </c>
      <c r="AL110" s="24">
        <f t="shared" si="121"/>
        <v>1.1684425840785315</v>
      </c>
      <c r="AM110" s="24">
        <f t="shared" si="122"/>
        <v>1.1687304627382056</v>
      </c>
      <c r="AN110" s="24">
        <f t="shared" si="123"/>
        <v>1.1697337330343096</v>
      </c>
      <c r="AO110" s="24">
        <f>+GBA!AV83</f>
        <v>1.1697258591517814</v>
      </c>
      <c r="AQ110" s="24">
        <f t="shared" si="96"/>
        <v>-1.006050268369485E-2</v>
      </c>
      <c r="AR110" s="24">
        <f t="shared" si="124"/>
        <v>6.4362957847783342E-3</v>
      </c>
      <c r="AS110" s="35">
        <f>+D110</f>
        <v>45078</v>
      </c>
      <c r="AT110" s="19">
        <f t="shared" si="97"/>
        <v>1704.5642480236361</v>
      </c>
      <c r="AU110" s="19">
        <f t="shared" si="98"/>
        <v>1675.9142185651335</v>
      </c>
      <c r="AV110" s="53">
        <f t="shared" si="110"/>
        <v>0.28650029458502502</v>
      </c>
      <c r="AW110" s="53">
        <f t="shared" si="94"/>
        <v>2.8347671961579834E-2</v>
      </c>
    </row>
    <row r="111" spans="2:49" x14ac:dyDescent="0.3">
      <c r="B111" s="112">
        <f t="shared" si="95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+SUMPRODUCT($E$30:$N$30/100,$E111:$N111)/$D$14*100</f>
        <v>1789.4645289299997</v>
      </c>
      <c r="Q111" s="24">
        <f t="shared" si="99"/>
        <v>5.9252125607148542E-2</v>
      </c>
      <c r="R111" s="24">
        <f t="shared" si="100"/>
        <v>6.0812045213533228E-2</v>
      </c>
      <c r="S111" s="24">
        <f t="shared" si="101"/>
        <v>6.0175888020839396E-2</v>
      </c>
      <c r="T111" s="24">
        <f t="shared" si="102"/>
        <v>6.0818372789271713E-2</v>
      </c>
      <c r="U111" s="24">
        <f t="shared" si="103"/>
        <v>6.1135583973831009E-2</v>
      </c>
      <c r="V111" s="24">
        <f t="shared" si="104"/>
        <v>6.0954690632412545E-2</v>
      </c>
      <c r="W111" s="24">
        <f t="shared" si="105"/>
        <v>6.1242203025362318E-2</v>
      </c>
      <c r="X111" s="24">
        <f t="shared" si="106"/>
        <v>6.1566431754205508E-2</v>
      </c>
      <c r="Y111" s="24">
        <f t="shared" si="107"/>
        <v>6.2924875333890018E-2</v>
      </c>
      <c r="Z111" s="24">
        <f t="shared" si="108"/>
        <v>6.3580279788830518E-2</v>
      </c>
      <c r="AA111" s="24">
        <f t="shared" si="109"/>
        <v>6.1867882651605699E-2</v>
      </c>
      <c r="AB111" s="24">
        <f>+GBA!Y84</f>
        <v>6.1873190529190936E-2</v>
      </c>
      <c r="AD111" s="24">
        <f t="shared" si="113"/>
        <v>1.1552370421113176</v>
      </c>
      <c r="AE111" s="24">
        <f t="shared" si="114"/>
        <v>1.1532695397994313</v>
      </c>
      <c r="AF111" s="24">
        <f t="shared" si="115"/>
        <v>1.1508081007533768</v>
      </c>
      <c r="AG111" s="24">
        <f t="shared" si="116"/>
        <v>1.1497709703149601</v>
      </c>
      <c r="AH111" s="24">
        <f t="shared" si="117"/>
        <v>1.1513537702881353</v>
      </c>
      <c r="AI111" s="24">
        <f t="shared" si="118"/>
        <v>1.1503287790383583</v>
      </c>
      <c r="AJ111" s="24">
        <f t="shared" si="119"/>
        <v>1.1441130574100735</v>
      </c>
      <c r="AK111" s="24">
        <f t="shared" si="120"/>
        <v>1.142847456970387</v>
      </c>
      <c r="AL111" s="24">
        <f t="shared" si="121"/>
        <v>1.1441028730511134</v>
      </c>
      <c r="AM111" s="24">
        <f t="shared" si="122"/>
        <v>1.1405747714022749</v>
      </c>
      <c r="AN111" s="24">
        <f t="shared" si="123"/>
        <v>1.1458761822061705</v>
      </c>
      <c r="AO111" s="24">
        <f>+GBA!AV84</f>
        <v>1.1458810964619528</v>
      </c>
      <c r="AQ111" s="24">
        <f t="shared" si="96"/>
        <v>-4.3281541816819757E-3</v>
      </c>
      <c r="AR111" s="24">
        <f t="shared" si="124"/>
        <v>1.4662270709042691E-2</v>
      </c>
      <c r="AS111" s="35">
        <f t="shared" ref="AS111:AS125" si="125">+D111</f>
        <v>45108</v>
      </c>
      <c r="AT111" s="19">
        <f t="shared" si="97"/>
        <v>1805.5633029529872</v>
      </c>
      <c r="AU111" s="19">
        <f t="shared" si="98"/>
        <v>1782.4693134835841</v>
      </c>
      <c r="AV111" s="53">
        <f t="shared" si="110"/>
        <v>0.23093989469403198</v>
      </c>
      <c r="AW111" s="53">
        <f t="shared" si="94"/>
        <v>1.19889158923705E-2</v>
      </c>
    </row>
    <row r="112" spans="2:49" x14ac:dyDescent="0.3">
      <c r="B112" s="112">
        <f t="shared" si="95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+SUMPRODUCT($E$30:$N$30/100,$E112:$N112)/$D$14*100</f>
        <v>2008.8477508200001</v>
      </c>
      <c r="Q112" s="24">
        <f t="shared" si="99"/>
        <v>0.12530307415307895</v>
      </c>
      <c r="R112" s="24">
        <f t="shared" si="100"/>
        <v>0.12458884301192308</v>
      </c>
      <c r="S112" s="24">
        <f t="shared" si="101"/>
        <v>0.12324514159023869</v>
      </c>
      <c r="T112" s="24">
        <f t="shared" si="102"/>
        <v>0.12138102897524994</v>
      </c>
      <c r="U112" s="24">
        <f t="shared" si="103"/>
        <v>0.12368768011736853</v>
      </c>
      <c r="V112" s="24">
        <f t="shared" si="104"/>
        <v>0.12230371108186344</v>
      </c>
      <c r="W112" s="24">
        <f t="shared" si="105"/>
        <v>0.12143475510828083</v>
      </c>
      <c r="X112" s="24">
        <f t="shared" si="106"/>
        <v>0.12265367281833406</v>
      </c>
      <c r="Y112" s="24">
        <f t="shared" si="107"/>
        <v>0.12298858640114085</v>
      </c>
      <c r="Z112" s="24">
        <f t="shared" si="108"/>
        <v>0.12192808910970188</v>
      </c>
      <c r="AA112" s="24">
        <f t="shared" si="109"/>
        <v>0.12259713358005442</v>
      </c>
      <c r="AB112" s="24">
        <f>+GBA!Y85</f>
        <v>0.1225980935243256</v>
      </c>
      <c r="AD112" s="24">
        <f t="shared" si="113"/>
        <v>1.2661905805165503</v>
      </c>
      <c r="AE112" s="24">
        <f t="shared" si="114"/>
        <v>1.2625581858958101</v>
      </c>
      <c r="AF112" s="24">
        <f t="shared" si="115"/>
        <v>1.2585922676211454</v>
      </c>
      <c r="AG112" s="24">
        <f t="shared" si="116"/>
        <v>1.2522509606598637</v>
      </c>
      <c r="AH112" s="24">
        <f t="shared" si="117"/>
        <v>1.2601013804264465</v>
      </c>
      <c r="AI112" s="24">
        <f t="shared" si="118"/>
        <v>1.2569797071818005</v>
      </c>
      <c r="AJ112" s="24">
        <f t="shared" si="119"/>
        <v>1.2471784745488721</v>
      </c>
      <c r="AK112" s="24">
        <f t="shared" si="120"/>
        <v>1.249227182961095</v>
      </c>
      <c r="AL112" s="24">
        <f t="shared" si="121"/>
        <v>1.2528435688601198</v>
      </c>
      <c r="AM112" s="24">
        <f t="shared" si="122"/>
        <v>1.2460471088784026</v>
      </c>
      <c r="AN112" s="24">
        <f t="shared" si="123"/>
        <v>1.2523926167794941</v>
      </c>
      <c r="AO112" s="24">
        <f>+GBA!AV85</f>
        <v>1.2524030359331322</v>
      </c>
      <c r="AQ112" s="24">
        <f t="shared" si="96"/>
        <v>3.3749850433770767E-3</v>
      </c>
      <c r="AR112" s="24">
        <f t="shared" si="124"/>
        <v>2.014347163814767E-2</v>
      </c>
      <c r="AS112" s="35">
        <f t="shared" si="125"/>
        <v>45139</v>
      </c>
      <c r="AT112" s="19">
        <f t="shared" si="97"/>
        <v>2031.8059353909834</v>
      </c>
      <c r="AU112" s="19">
        <f t="shared" si="98"/>
        <v>1999.8023907733195</v>
      </c>
      <c r="AV112" s="53">
        <f t="shared" si="110"/>
        <v>0.32003544617663948</v>
      </c>
      <c r="AW112" s="53">
        <f t="shared" si="94"/>
        <v>2.8451377749060924E-2</v>
      </c>
    </row>
    <row r="113" spans="2:49" x14ac:dyDescent="0.3">
      <c r="B113" s="112">
        <f t="shared" si="95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+SUMPRODUCT($E$30:$N$30/100,$E113:$N113)/$D$14*100</f>
        <v>2253.5314975200004</v>
      </c>
      <c r="Q113" s="24">
        <f t="shared" si="99"/>
        <v>0.12508988290299117</v>
      </c>
      <c r="R113" s="24">
        <f t="shared" si="100"/>
        <v>0.12591975915889742</v>
      </c>
      <c r="S113" s="24">
        <f t="shared" si="101"/>
        <v>0.12334323456763796</v>
      </c>
      <c r="T113" s="24">
        <f t="shared" si="102"/>
        <v>0.12339583970683043</v>
      </c>
      <c r="U113" s="24">
        <f t="shared" si="103"/>
        <v>0.12355635158978862</v>
      </c>
      <c r="V113" s="24">
        <f t="shared" si="104"/>
        <v>0.12300826704797529</v>
      </c>
      <c r="W113" s="24">
        <f t="shared" si="105"/>
        <v>0.1224341926730026</v>
      </c>
      <c r="X113" s="24">
        <f t="shared" si="106"/>
        <v>0.12098229396771654</v>
      </c>
      <c r="Y113" s="24">
        <f t="shared" si="107"/>
        <v>0.12012550310377246</v>
      </c>
      <c r="Z113" s="24">
        <f t="shared" si="108"/>
        <v>0.11979606702955858</v>
      </c>
      <c r="AA113" s="24">
        <f t="shared" si="109"/>
        <v>0.12180303191226005</v>
      </c>
      <c r="AB113" s="24">
        <f>+GBA!Y86</f>
        <v>0.12179890371797142</v>
      </c>
      <c r="AD113" s="24">
        <f t="shared" si="113"/>
        <v>1.3947817534976847</v>
      </c>
      <c r="AE113" s="24">
        <f t="shared" si="114"/>
        <v>1.3912261543682733</v>
      </c>
      <c r="AF113" s="24">
        <f t="shared" si="115"/>
        <v>1.3865842330713809</v>
      </c>
      <c r="AG113" s="24">
        <f t="shared" si="116"/>
        <v>1.3795470883712602</v>
      </c>
      <c r="AH113" s="24">
        <f t="shared" si="117"/>
        <v>1.3912694623599875</v>
      </c>
      <c r="AI113" s="24">
        <f t="shared" si="118"/>
        <v>1.3880201683942062</v>
      </c>
      <c r="AJ113" s="24">
        <f t="shared" si="119"/>
        <v>1.3767241291513086</v>
      </c>
      <c r="AK113" s="24">
        <f t="shared" si="120"/>
        <v>1.379174835186292</v>
      </c>
      <c r="AL113" s="24">
        <f t="shared" si="121"/>
        <v>1.3843060825450832</v>
      </c>
      <c r="AM113" s="24">
        <f t="shared" si="122"/>
        <v>1.3785348486298266</v>
      </c>
      <c r="AN113" s="24">
        <f t="shared" si="123"/>
        <v>1.3829026285592936</v>
      </c>
      <c r="AO113" s="24">
        <f>+GBA!AV86</f>
        <v>1.3829095693316455</v>
      </c>
      <c r="AQ113" s="24">
        <f t="shared" si="96"/>
        <v>5.2938158734325835E-3</v>
      </c>
      <c r="AR113" s="24">
        <f t="shared" si="124"/>
        <v>1.6246904867858181E-2</v>
      </c>
      <c r="AS113" s="35">
        <f t="shared" si="125"/>
        <v>45170</v>
      </c>
      <c r="AT113" s="19">
        <f t="shared" si="97"/>
        <v>2285.9643019306441</v>
      </c>
      <c r="AU113" s="19">
        <f t="shared" si="98"/>
        <v>2239.3708520242717</v>
      </c>
      <c r="AV113" s="53">
        <f t="shared" si="110"/>
        <v>0.46593449906372086</v>
      </c>
      <c r="AW113" s="53">
        <f t="shared" si="94"/>
        <v>5.8337261998102186E-2</v>
      </c>
    </row>
    <row r="114" spans="2:49" x14ac:dyDescent="0.3">
      <c r="B114" s="112">
        <f t="shared" si="95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+SUMPRODUCT($E$30:$N$30/100,$E114:$N114)/$D$14*100</f>
        <v>2447.6255586400002</v>
      </c>
      <c r="Q114" s="24">
        <f t="shared" si="99"/>
        <v>8.8160753013260207E-2</v>
      </c>
      <c r="R114" s="24">
        <f t="shared" si="100"/>
        <v>8.8361458926114134E-2</v>
      </c>
      <c r="S114" s="24">
        <f t="shared" si="101"/>
        <v>8.7586390179825502E-2</v>
      </c>
      <c r="T114" s="24">
        <f t="shared" si="102"/>
        <v>8.7602619903762724E-2</v>
      </c>
      <c r="U114" s="24">
        <f t="shared" si="103"/>
        <v>8.7474619681737975E-2</v>
      </c>
      <c r="V114" s="24">
        <f t="shared" si="104"/>
        <v>8.7001496762171282E-2</v>
      </c>
      <c r="W114" s="24">
        <f t="shared" si="105"/>
        <v>8.572980209732517E-2</v>
      </c>
      <c r="X114" s="24">
        <f t="shared" si="106"/>
        <v>8.5107475877605587E-2</v>
      </c>
      <c r="Y114" s="24">
        <f t="shared" si="107"/>
        <v>8.5109029093997979E-2</v>
      </c>
      <c r="Z114" s="24">
        <f t="shared" si="108"/>
        <v>8.5135218858589434E-2</v>
      </c>
      <c r="AA114" s="24">
        <f t="shared" si="109"/>
        <v>8.612884325495318E-2</v>
      </c>
      <c r="AB114" s="24">
        <f>+GBA!Y87</f>
        <v>8.612751353074799E-2</v>
      </c>
      <c r="AD114" s="24">
        <f t="shared" si="113"/>
        <v>1.4441611215787171</v>
      </c>
      <c r="AE114" s="24">
        <f t="shared" si="114"/>
        <v>1.442738428934641</v>
      </c>
      <c r="AF114" s="24">
        <f t="shared" si="115"/>
        <v>1.4334939112619089</v>
      </c>
      <c r="AG114" s="24">
        <f t="shared" si="116"/>
        <v>1.4310089881298946</v>
      </c>
      <c r="AH114" s="24">
        <f t="shared" si="117"/>
        <v>1.4387116166264851</v>
      </c>
      <c r="AI114" s="24">
        <f t="shared" si="118"/>
        <v>1.4337196034245294</v>
      </c>
      <c r="AJ114" s="24">
        <f t="shared" si="119"/>
        <v>1.4233126717445446</v>
      </c>
      <c r="AK114" s="24">
        <f t="shared" si="120"/>
        <v>1.4227901822841047</v>
      </c>
      <c r="AL114" s="24">
        <f t="shared" si="121"/>
        <v>1.4271909979958899</v>
      </c>
      <c r="AM114" s="24">
        <f t="shared" si="122"/>
        <v>1.4242161703462601</v>
      </c>
      <c r="AN114" s="24">
        <f t="shared" si="123"/>
        <v>1.429037158771211</v>
      </c>
      <c r="AO114" s="24">
        <f>+GBA!AV87</f>
        <v>1.4290375163440854</v>
      </c>
      <c r="AQ114" s="24">
        <f t="shared" si="96"/>
        <v>3.0255341546707726E-3</v>
      </c>
      <c r="AR114" s="24">
        <f t="shared" si="124"/>
        <v>1.9944951232456987E-2</v>
      </c>
      <c r="AS114" s="35">
        <f t="shared" si="125"/>
        <v>45200</v>
      </c>
      <c r="AT114" s="19">
        <f t="shared" si="97"/>
        <v>2487.4966361502816</v>
      </c>
      <c r="AU114" s="19">
        <f t="shared" si="98"/>
        <v>2430.020179616904</v>
      </c>
      <c r="AV114" s="53">
        <f t="shared" si="110"/>
        <v>0.57476456533377274</v>
      </c>
      <c r="AW114" s="53">
        <f t="shared" si="94"/>
        <v>8.0329235053127057E-2</v>
      </c>
    </row>
    <row r="115" spans="2:49" x14ac:dyDescent="0.3">
      <c r="B115" s="112">
        <f t="shared" si="95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+SUMPRODUCT($E$30:$N$30/100,$E115:$N115)/$D$14*100</f>
        <v>2763.4890880100002</v>
      </c>
      <c r="Q115" s="24">
        <f t="shared" si="99"/>
        <v>0.13318468795381655</v>
      </c>
      <c r="R115" s="24">
        <f t="shared" si="100"/>
        <v>0.13376334805847523</v>
      </c>
      <c r="S115" s="24">
        <f t="shared" si="101"/>
        <v>0.13057271927505831</v>
      </c>
      <c r="T115" s="24">
        <f t="shared" si="102"/>
        <v>0.12941044989738226</v>
      </c>
      <c r="U115" s="24">
        <f t="shared" si="103"/>
        <v>0.13116121461660701</v>
      </c>
      <c r="V115" s="24">
        <f t="shared" si="104"/>
        <v>0.12941069143963069</v>
      </c>
      <c r="W115" s="24">
        <f t="shared" si="105"/>
        <v>0.12876612218947692</v>
      </c>
      <c r="X115" s="24">
        <f t="shared" si="106"/>
        <v>0.12883050729794832</v>
      </c>
      <c r="Y115" s="24">
        <f t="shared" si="107"/>
        <v>0.12878725102903621</v>
      </c>
      <c r="Z115" s="24">
        <f t="shared" si="108"/>
        <v>0.12648962549986975</v>
      </c>
      <c r="AA115" s="24">
        <f t="shared" si="109"/>
        <v>0.12904895859377552</v>
      </c>
      <c r="AB115" s="24">
        <f>+GBA!Y88</f>
        <v>0.1290547952761214</v>
      </c>
      <c r="AD115" s="24">
        <f t="shared" si="113"/>
        <v>1.6439834860288092</v>
      </c>
      <c r="AE115" s="24">
        <f t="shared" si="114"/>
        <v>1.6453940512888288</v>
      </c>
      <c r="AF115" s="24">
        <f t="shared" si="115"/>
        <v>1.623347056485104</v>
      </c>
      <c r="AG115" s="24">
        <f t="shared" si="116"/>
        <v>1.615411358282214</v>
      </c>
      <c r="AH115" s="24">
        <f t="shared" si="117"/>
        <v>1.6299111780458837</v>
      </c>
      <c r="AI115" s="24">
        <f t="shared" si="118"/>
        <v>1.619537915808793</v>
      </c>
      <c r="AJ115" s="24">
        <f t="shared" si="119"/>
        <v>1.6050256570230252</v>
      </c>
      <c r="AK115" s="24">
        <f t="shared" si="120"/>
        <v>1.604404021350279</v>
      </c>
      <c r="AL115" s="24">
        <f t="shared" si="121"/>
        <v>1.6084326515105984</v>
      </c>
      <c r="AM115" s="24">
        <f t="shared" si="122"/>
        <v>1.5966078193495807</v>
      </c>
      <c r="AN115" s="24">
        <f t="shared" si="123"/>
        <v>1.6119225926308012</v>
      </c>
      <c r="AO115" s="24">
        <f>+GBA!AV88</f>
        <v>1.6119359252992385</v>
      </c>
      <c r="AQ115" s="24">
        <f t="shared" si="96"/>
        <v>6.6950624539467984E-3</v>
      </c>
      <c r="AR115" s="24">
        <f t="shared" si="124"/>
        <v>4.7375666679228434E-2</v>
      </c>
      <c r="AS115" s="35">
        <f t="shared" si="125"/>
        <v>45231</v>
      </c>
      <c r="AT115" s="19">
        <f t="shared" si="97"/>
        <v>2818.7930994221251</v>
      </c>
      <c r="AU115" s="19">
        <f t="shared" si="98"/>
        <v>2737.3925220937726</v>
      </c>
      <c r="AV115" s="53">
        <f t="shared" si="110"/>
        <v>0.81400577328352597</v>
      </c>
      <c r="AW115" s="53">
        <f t="shared" si="94"/>
        <v>0.13148623082008015</v>
      </c>
    </row>
    <row r="116" spans="2:49" x14ac:dyDescent="0.3">
      <c r="B116" s="112">
        <f t="shared" si="95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+SUMPRODUCT($E$30:$N$30/100,$E116:$N116)/$D$14*100</f>
        <v>3456.6911957299994</v>
      </c>
      <c r="Q116" s="24">
        <f t="shared" si="99"/>
        <v>0.25456171308252751</v>
      </c>
      <c r="R116" s="24">
        <f t="shared" si="100"/>
        <v>0.25488545566517917</v>
      </c>
      <c r="S116" s="24">
        <f t="shared" si="101"/>
        <v>0.24969192059034762</v>
      </c>
      <c r="T116" s="24">
        <f t="shared" si="102"/>
        <v>0.25230023020933268</v>
      </c>
      <c r="U116" s="24">
        <f t="shared" si="103"/>
        <v>0.2519398904964798</v>
      </c>
      <c r="V116" s="24">
        <f t="shared" si="104"/>
        <v>0.24834278203943683</v>
      </c>
      <c r="W116" s="24">
        <f t="shared" si="105"/>
        <v>0.25195590920721234</v>
      </c>
      <c r="X116" s="24">
        <f t="shared" si="106"/>
        <v>0.25120592927821983</v>
      </c>
      <c r="Y116" s="24">
        <f t="shared" si="107"/>
        <v>0.24980301936100413</v>
      </c>
      <c r="Z116" s="24">
        <f t="shared" si="108"/>
        <v>0.24985405352206036</v>
      </c>
      <c r="AA116" s="24">
        <f t="shared" si="109"/>
        <v>0.25084307758898272</v>
      </c>
      <c r="AB116" s="24">
        <f>+GBA!Y89</f>
        <v>0.25084997475967419</v>
      </c>
      <c r="AD116" s="24">
        <f t="shared" si="113"/>
        <v>2.1517120961809222</v>
      </c>
      <c r="AE116" s="24">
        <f t="shared" si="114"/>
        <v>2.1548294864031523</v>
      </c>
      <c r="AF116" s="24">
        <f t="shared" si="115"/>
        <v>2.1158908214050789</v>
      </c>
      <c r="AG116" s="24">
        <f t="shared" si="116"/>
        <v>2.1094713675987098</v>
      </c>
      <c r="AH116" s="24">
        <f t="shared" si="117"/>
        <v>2.1270517357830752</v>
      </c>
      <c r="AI116" s="24">
        <f t="shared" si="118"/>
        <v>2.1054770173092221</v>
      </c>
      <c r="AJ116" s="24">
        <f t="shared" si="119"/>
        <v>2.096942057655502</v>
      </c>
      <c r="AK116" s="24">
        <f t="shared" si="120"/>
        <v>2.0933790140136783</v>
      </c>
      <c r="AL116" s="24">
        <f t="shared" si="121"/>
        <v>2.093232365552562</v>
      </c>
      <c r="AM116" s="24">
        <f t="shared" si="122"/>
        <v>2.0780479755910735</v>
      </c>
      <c r="AN116" s="24">
        <f t="shared" si="123"/>
        <v>2.1013888839462154</v>
      </c>
      <c r="AO116" s="24">
        <f>+GBA!AV89</f>
        <v>2.1014188058006922</v>
      </c>
      <c r="AQ116" s="24">
        <f t="shared" si="96"/>
        <v>4.7076595604671478E-3</v>
      </c>
      <c r="AR116" s="24">
        <f t="shared" si="124"/>
        <v>7.3664120589848725E-2</v>
      </c>
      <c r="AS116" s="35">
        <f t="shared" si="125"/>
        <v>45261</v>
      </c>
      <c r="AT116" s="19">
        <f t="shared" si="97"/>
        <v>3536.3498996362287</v>
      </c>
      <c r="AU116" s="19">
        <f t="shared" si="98"/>
        <v>3421.3411398198778</v>
      </c>
      <c r="AV116" s="53">
        <f t="shared" si="110"/>
        <v>1.150087598163509</v>
      </c>
      <c r="AW116" s="53">
        <f t="shared" si="94"/>
        <v>0.1970044900304142</v>
      </c>
    </row>
    <row r="117" spans="2:49" x14ac:dyDescent="0.3">
      <c r="B117" s="112">
        <f t="shared" si="95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+SUMPRODUCT($E$30:$N$30/100,$E117:$N117)/$D$14*100</f>
        <v>4132.480276289999</v>
      </c>
      <c r="Q117" s="24">
        <f t="shared" si="99"/>
        <v>0.1914964797373413</v>
      </c>
      <c r="R117" s="24">
        <f t="shared" si="100"/>
        <v>0.19365571253640734</v>
      </c>
      <c r="S117" s="24">
        <f t="shared" si="101"/>
        <v>0.1904642708995512</v>
      </c>
      <c r="T117" s="24">
        <f t="shared" si="102"/>
        <v>0.19583315307585192</v>
      </c>
      <c r="U117" s="24">
        <f t="shared" si="103"/>
        <v>0.19395588164199484</v>
      </c>
      <c r="V117" s="24">
        <f t="shared" si="104"/>
        <v>0.19202129644088295</v>
      </c>
      <c r="W117" s="24">
        <f t="shared" si="105"/>
        <v>0.19705345625790693</v>
      </c>
      <c r="X117" s="24">
        <f t="shared" si="106"/>
        <v>0.19518320922267529</v>
      </c>
      <c r="Y117" s="24">
        <f t="shared" si="107"/>
        <v>0.19592546160634949</v>
      </c>
      <c r="Z117" s="24">
        <f t="shared" si="108"/>
        <v>0.19880385901292641</v>
      </c>
      <c r="AA117" s="24">
        <f t="shared" si="109"/>
        <v>0.19550172181848113</v>
      </c>
      <c r="AB117" s="24">
        <f>+GBA!Y90</f>
        <v>0.19551815973106401</v>
      </c>
      <c r="AD117" s="24">
        <f t="shared" si="113"/>
        <v>2.5416772155982241</v>
      </c>
      <c r="AE117" s="24">
        <f t="shared" si="114"/>
        <v>2.549310563242877</v>
      </c>
      <c r="AF117" s="24">
        <f t="shared" si="115"/>
        <v>2.5001295947691133</v>
      </c>
      <c r="AG117" s="24">
        <f t="shared" si="116"/>
        <v>2.5070263515970526</v>
      </c>
      <c r="AH117" s="24">
        <f t="shared" si="117"/>
        <v>2.5215799398198362</v>
      </c>
      <c r="AI117" s="24">
        <f t="shared" si="118"/>
        <v>2.4956330169827021</v>
      </c>
      <c r="AJ117" s="24">
        <f t="shared" si="119"/>
        <v>2.4985941272373671</v>
      </c>
      <c r="AK117" s="24">
        <f t="shared" si="120"/>
        <v>2.4912483665967877</v>
      </c>
      <c r="AL117" s="24">
        <f t="shared" si="121"/>
        <v>2.491876012040001</v>
      </c>
      <c r="AM117" s="24">
        <f t="shared" si="122"/>
        <v>2.4829522439220755</v>
      </c>
      <c r="AN117" s="24">
        <f t="shared" si="123"/>
        <v>2.4991707280368991</v>
      </c>
      <c r="AO117" s="24">
        <f>+GBA!AV90</f>
        <v>2.4992332554592971</v>
      </c>
      <c r="AQ117" s="24">
        <f t="shared" si="96"/>
        <v>-7.307379275585113E-3</v>
      </c>
      <c r="AR117" s="24">
        <f t="shared" si="124"/>
        <v>5.8724971676148652E-2</v>
      </c>
      <c r="AS117" s="35">
        <f t="shared" si="125"/>
        <v>45292</v>
      </c>
      <c r="AT117" s="19">
        <f t="shared" si="97"/>
        <v>4213.5484565360666</v>
      </c>
      <c r="AU117" s="19">
        <f t="shared" si="98"/>
        <v>4101.5169614157539</v>
      </c>
      <c r="AV117" s="53">
        <f t="shared" si="110"/>
        <v>1.1203149512031203</v>
      </c>
      <c r="AW117" s="53">
        <f t="shared" si="94"/>
        <v>0.17255714319604465</v>
      </c>
    </row>
    <row r="118" spans="2:49" x14ac:dyDescent="0.3">
      <c r="B118" s="112">
        <f t="shared" si="95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+SUMPRODUCT($E$30:$N$30/100,$E118:$N118)/$D$14*100</f>
        <v>4751.2590275600005</v>
      </c>
      <c r="Q118" s="24">
        <f t="shared" si="99"/>
        <v>0.14642215973011341</v>
      </c>
      <c r="R118" s="24">
        <f t="shared" si="100"/>
        <v>0.14549924242412304</v>
      </c>
      <c r="S118" s="24">
        <f t="shared" si="101"/>
        <v>0.14800173589895294</v>
      </c>
      <c r="T118" s="24">
        <f t="shared" si="102"/>
        <v>0.15246571999238023</v>
      </c>
      <c r="U118" s="24">
        <f t="shared" si="103"/>
        <v>0.14740062242352758</v>
      </c>
      <c r="V118" s="24">
        <f t="shared" si="104"/>
        <v>0.14863925808372458</v>
      </c>
      <c r="W118" s="24">
        <f t="shared" si="105"/>
        <v>0.15346487610594717</v>
      </c>
      <c r="X118" s="24">
        <f t="shared" si="106"/>
        <v>0.15145550300338506</v>
      </c>
      <c r="Y118" s="24">
        <f t="shared" si="107"/>
        <v>0.1495290003952614</v>
      </c>
      <c r="Z118" s="24">
        <f t="shared" si="108"/>
        <v>0.14956258970095959</v>
      </c>
      <c r="AA118" s="24">
        <f t="shared" si="109"/>
        <v>0.14973543971164949</v>
      </c>
      <c r="AB118" s="24">
        <f>+GBA!Y91</f>
        <v>0.14973905493530637</v>
      </c>
      <c r="AD118" s="24">
        <f t="shared" si="113"/>
        <v>2.784017215090453</v>
      </c>
      <c r="AE118" s="24">
        <f t="shared" si="114"/>
        <v>2.791530873059358</v>
      </c>
      <c r="AF118" s="24">
        <f t="shared" si="115"/>
        <v>2.7554181663963337</v>
      </c>
      <c r="AG118" s="24">
        <f t="shared" si="116"/>
        <v>2.7816149305030544</v>
      </c>
      <c r="AH118" s="24">
        <f t="shared" si="117"/>
        <v>2.7765388379001625</v>
      </c>
      <c r="AI118" s="24">
        <f t="shared" si="118"/>
        <v>2.7569992501834673</v>
      </c>
      <c r="AJ118" s="24">
        <f t="shared" si="119"/>
        <v>2.7823561931512351</v>
      </c>
      <c r="AK118" s="24">
        <f t="shared" si="120"/>
        <v>2.7708281120222953</v>
      </c>
      <c r="AL118" s="24">
        <f t="shared" si="121"/>
        <v>2.7665552605646573</v>
      </c>
      <c r="AM118" s="24">
        <f t="shared" si="122"/>
        <v>2.7663072597552181</v>
      </c>
      <c r="AN118" s="24">
        <f t="shared" si="123"/>
        <v>2.7707959590077529</v>
      </c>
      <c r="AO118" s="24">
        <f>+GBA!AV91</f>
        <v>2.7708655556783071</v>
      </c>
      <c r="AQ118" s="24">
        <f t="shared" si="96"/>
        <v>-3.1404299708461814E-3</v>
      </c>
      <c r="AR118" s="24">
        <f t="shared" si="124"/>
        <v>1.7709955335234895E-2</v>
      </c>
      <c r="AS118" s="35">
        <f t="shared" si="125"/>
        <v>45323</v>
      </c>
      <c r="AT118" s="19">
        <f t="shared" si="97"/>
        <v>4830.5053216695633</v>
      </c>
      <c r="AU118" s="19">
        <f t="shared" si="98"/>
        <v>4714.9504598675048</v>
      </c>
      <c r="AV118" s="53">
        <f t="shared" si="110"/>
        <v>1.1555486180205818</v>
      </c>
      <c r="AW118" s="53">
        <f t="shared" si="94"/>
        <v>0.16579181540969223</v>
      </c>
    </row>
    <row r="119" spans="2:49" x14ac:dyDescent="0.3">
      <c r="B119" s="112">
        <f t="shared" si="95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+SUMPRODUCT($E$30:$N$30/100,$E119:$N119)/$D$14*100</f>
        <v>5296.84040817</v>
      </c>
      <c r="Q119" s="24">
        <f t="shared" si="99"/>
        <v>0.11553165484460703</v>
      </c>
      <c r="R119" s="24">
        <f t="shared" si="100"/>
        <v>0.11443150010522962</v>
      </c>
      <c r="S119" s="24">
        <f t="shared" si="101"/>
        <v>0.1178055762302439</v>
      </c>
      <c r="T119" s="24">
        <f t="shared" si="102"/>
        <v>0.11475787127284875</v>
      </c>
      <c r="U119" s="24">
        <f t="shared" si="103"/>
        <v>0.11409749268261749</v>
      </c>
      <c r="V119" s="24">
        <f t="shared" si="104"/>
        <v>0.11852049654046604</v>
      </c>
      <c r="W119" s="24">
        <f t="shared" si="105"/>
        <v>0.11499925607267603</v>
      </c>
      <c r="X119" s="24">
        <f t="shared" si="106"/>
        <v>0.1154257362500859</v>
      </c>
      <c r="Y119" s="24">
        <f t="shared" si="107"/>
        <v>0.11584030953614</v>
      </c>
      <c r="Z119" s="24">
        <f t="shared" si="108"/>
        <v>0.1118345446069422</v>
      </c>
      <c r="AA119" s="24">
        <f t="shared" si="109"/>
        <v>0.11482880168084253</v>
      </c>
      <c r="AB119" s="24">
        <f>+GBA!Y92</f>
        <v>0.11482187140392397</v>
      </c>
      <c r="AD119" s="24">
        <f t="shared" si="113"/>
        <v>2.8997912400674917</v>
      </c>
      <c r="AE119" s="24">
        <f t="shared" si="114"/>
        <v>2.9086156675816648</v>
      </c>
      <c r="AF119" s="24">
        <f t="shared" si="115"/>
        <v>2.8814647982349633</v>
      </c>
      <c r="AG119" s="24">
        <f t="shared" si="116"/>
        <v>2.9046406898306723</v>
      </c>
      <c r="AH119" s="24">
        <f t="shared" si="117"/>
        <v>2.8989047417281761</v>
      </c>
      <c r="AI119" s="24">
        <f t="shared" si="118"/>
        <v>2.8844117173633919</v>
      </c>
      <c r="AJ119" s="24">
        <f t="shared" si="119"/>
        <v>2.9127198802067293</v>
      </c>
      <c r="AK119" s="24">
        <f t="shared" si="120"/>
        <v>2.9026122367759797</v>
      </c>
      <c r="AL119" s="24">
        <f t="shared" si="121"/>
        <v>2.8992411768244826</v>
      </c>
      <c r="AM119" s="24">
        <f t="shared" si="122"/>
        <v>2.8971179500158621</v>
      </c>
      <c r="AN119" s="24">
        <f t="shared" si="123"/>
        <v>2.8989444791493941</v>
      </c>
      <c r="AO119" s="24">
        <f>+GBA!AV92</f>
        <v>2.89902425433355</v>
      </c>
      <c r="AQ119" s="24">
        <f t="shared" si="96"/>
        <v>3.6971102376648357E-3</v>
      </c>
      <c r="AR119" s="24">
        <f t="shared" si="124"/>
        <v>2.6732900516295288E-3</v>
      </c>
      <c r="AS119" s="35">
        <f t="shared" si="125"/>
        <v>45352</v>
      </c>
      <c r="AT119" s="19">
        <f t="shared" si="97"/>
        <v>5388.581595217729</v>
      </c>
      <c r="AU119" s="19">
        <f t="shared" si="98"/>
        <v>5242.2447973910803</v>
      </c>
      <c r="AV119" s="53">
        <f t="shared" si="110"/>
        <v>1.4633679782664828</v>
      </c>
      <c r="AW119" s="53">
        <f t="shared" si="94"/>
        <v>0.22829545117312477</v>
      </c>
    </row>
    <row r="120" spans="2:49" x14ac:dyDescent="0.3">
      <c r="B120" s="112">
        <f t="shared" si="95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+SUMPRODUCT($E$30:$N$30/100,$E120:$N120)/$D$14*100</f>
        <v>5785.5811818899992</v>
      </c>
      <c r="Q120" s="24">
        <f t="shared" si="99"/>
        <v>9.1689339485099275E-2</v>
      </c>
      <c r="R120" s="24">
        <f t="shared" si="100"/>
        <v>8.8225141127924234E-2</v>
      </c>
      <c r="S120" s="24">
        <f t="shared" si="101"/>
        <v>9.5738809158619542E-2</v>
      </c>
      <c r="T120" s="24">
        <f t="shared" si="102"/>
        <v>8.8680441921477726E-2</v>
      </c>
      <c r="U120" s="24">
        <f t="shared" si="103"/>
        <v>9.2733546311021264E-2</v>
      </c>
      <c r="V120" s="24">
        <f t="shared" si="104"/>
        <v>9.2779094194751499E-2</v>
      </c>
      <c r="W120" s="24">
        <f t="shared" si="105"/>
        <v>8.9714864389829119E-2</v>
      </c>
      <c r="X120" s="24">
        <f t="shared" si="106"/>
        <v>9.2683074903011864E-2</v>
      </c>
      <c r="Y120" s="24">
        <f t="shared" si="107"/>
        <v>9.3469709184463179E-2</v>
      </c>
      <c r="Z120" s="24">
        <f t="shared" si="108"/>
        <v>9.314343101281386E-2</v>
      </c>
      <c r="AA120" s="24">
        <f t="shared" si="109"/>
        <v>9.2270247177194786E-2</v>
      </c>
      <c r="AB120" s="24">
        <f>+GBA!Y93</f>
        <v>9.2271810127675602E-2</v>
      </c>
      <c r="AD120" s="24">
        <f t="shared" si="113"/>
        <v>2.9051817259018362</v>
      </c>
      <c r="AE120" s="24">
        <f t="shared" si="114"/>
        <v>2.9035360980117009</v>
      </c>
      <c r="AF120" s="24">
        <f t="shared" si="115"/>
        <v>2.9079596265853875</v>
      </c>
      <c r="AG120" s="24">
        <f t="shared" si="116"/>
        <v>2.9122251706837092</v>
      </c>
      <c r="AH120" s="24">
        <f t="shared" si="117"/>
        <v>2.9156345411004718</v>
      </c>
      <c r="AI120" s="24">
        <f t="shared" si="118"/>
        <v>2.9046285195791013</v>
      </c>
      <c r="AJ120" s="24">
        <f t="shared" si="119"/>
        <v>2.9251197952552381</v>
      </c>
      <c r="AK120" s="24">
        <f t="shared" si="120"/>
        <v>2.927787824897901</v>
      </c>
      <c r="AL120" s="24">
        <f t="shared" si="121"/>
        <v>2.9319453534001605</v>
      </c>
      <c r="AM120" s="24">
        <f t="shared" si="122"/>
        <v>2.9327920694234697</v>
      </c>
      <c r="AN120" s="24">
        <f t="shared" si="123"/>
        <v>2.9219533746017445</v>
      </c>
      <c r="AO120" s="24">
        <f>+GBA!AV93</f>
        <v>2.9220538582903921</v>
      </c>
      <c r="AQ120" s="24">
        <f t="shared" si="96"/>
        <v>-1.4540915277145849E-3</v>
      </c>
      <c r="AR120" s="24">
        <f t="shared" si="124"/>
        <v>-2.7610343521633496E-2</v>
      </c>
      <c r="AS120" s="35">
        <f t="shared" si="125"/>
        <v>45383</v>
      </c>
      <c r="AT120" s="19">
        <f t="shared" si="97"/>
        <v>5882.6570824448054</v>
      </c>
      <c r="AU120" s="19">
        <f t="shared" si="98"/>
        <v>5730.5254640291587</v>
      </c>
      <c r="AV120" s="53">
        <f t="shared" si="110"/>
        <v>1.5213161841564684</v>
      </c>
      <c r="AW120" s="53">
        <f t="shared" si="94"/>
        <v>0.23027143844731945</v>
      </c>
    </row>
    <row r="121" spans="2:49" x14ac:dyDescent="0.3">
      <c r="B121" s="112">
        <f t="shared" si="95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+SUMPRODUCT($E$30:$N$30/100,$E121:$N121)/$D$14*100</f>
        <v>6034.3953528900001</v>
      </c>
      <c r="Q121" s="24">
        <f t="shared" si="99"/>
        <v>4.5347030269099475E-2</v>
      </c>
      <c r="R121" s="24">
        <f t="shared" si="100"/>
        <v>4.545039854873667E-2</v>
      </c>
      <c r="S121" s="24">
        <f t="shared" si="101"/>
        <v>4.4210411197183941E-2</v>
      </c>
      <c r="T121" s="24">
        <f t="shared" si="102"/>
        <v>4.545370813414773E-2</v>
      </c>
      <c r="U121" s="24">
        <f t="shared" si="103"/>
        <v>4.4229774752764683E-2</v>
      </c>
      <c r="V121" s="24">
        <f t="shared" si="104"/>
        <v>4.4896279806736272E-2</v>
      </c>
      <c r="W121" s="24">
        <f t="shared" si="105"/>
        <v>4.3379020452227968E-2</v>
      </c>
      <c r="X121" s="24">
        <f t="shared" si="106"/>
        <v>4.1905125997701465E-2</v>
      </c>
      <c r="Y121" s="24">
        <f t="shared" si="107"/>
        <v>4.2221456628000809E-2</v>
      </c>
      <c r="Z121" s="24">
        <f t="shared" si="108"/>
        <v>4.0900937641760171E-2</v>
      </c>
      <c r="AA121" s="24">
        <f t="shared" si="109"/>
        <v>4.3005907821125788E-2</v>
      </c>
      <c r="AB121" s="24">
        <f>+GBA!Y94</f>
        <v>4.3005823851510305E-2</v>
      </c>
      <c r="AD121" s="24">
        <f t="shared" si="113"/>
        <v>2.7961442819446889</v>
      </c>
      <c r="AE121" s="24">
        <f t="shared" si="114"/>
        <v>2.7941340717652858</v>
      </c>
      <c r="AF121" s="24">
        <f t="shared" si="115"/>
        <v>2.7887682725912741</v>
      </c>
      <c r="AG121" s="24">
        <f t="shared" si="116"/>
        <v>2.7945132051344799</v>
      </c>
      <c r="AH121" s="24">
        <f t="shared" si="117"/>
        <v>2.7934870422013423</v>
      </c>
      <c r="AI121" s="24">
        <f t="shared" si="118"/>
        <v>2.7857348205829755</v>
      </c>
      <c r="AJ121" s="24">
        <f t="shared" si="119"/>
        <v>2.7943599155023331</v>
      </c>
      <c r="AK121" s="24">
        <f t="shared" si="120"/>
        <v>2.7892421099878528</v>
      </c>
      <c r="AL121" s="24">
        <f t="shared" si="121"/>
        <v>2.7931445549874061</v>
      </c>
      <c r="AM121" s="24">
        <f t="shared" si="122"/>
        <v>2.7809996325342312</v>
      </c>
      <c r="AN121" s="24">
        <f t="shared" si="123"/>
        <v>2.7892764679207755</v>
      </c>
      <c r="AO121" s="24">
        <f>+GBA!AV94</f>
        <v>2.7893714815212993</v>
      </c>
      <c r="AQ121" s="24">
        <f t="shared" si="96"/>
        <v>4.4460926273393042E-3</v>
      </c>
      <c r="AR121" s="24">
        <f t="shared" si="124"/>
        <v>1.5144649410457678E-2</v>
      </c>
      <c r="AS121" s="35">
        <f t="shared" si="125"/>
        <v>45413</v>
      </c>
      <c r="AT121" s="19">
        <f t="shared" si="97"/>
        <v>6149.4181112251626</v>
      </c>
      <c r="AU121" s="19">
        <f t="shared" si="98"/>
        <v>5964.9093286879342</v>
      </c>
      <c r="AV121" s="53">
        <f t="shared" si="110"/>
        <v>1.845087825372282</v>
      </c>
      <c r="AW121" s="53">
        <f t="shared" si="94"/>
        <v>0.30407380816619245</v>
      </c>
    </row>
    <row r="122" spans="2:49" x14ac:dyDescent="0.3">
      <c r="B122" s="112">
        <f t="shared" si="95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+SUMPRODUCT($E$30:$N$30/100,$E122:$N122)/$D$14*100</f>
        <v>6297.1008262299993</v>
      </c>
      <c r="Q122" s="24">
        <f t="shared" si="99"/>
        <v>3.9329740918331524E-2</v>
      </c>
      <c r="R122" s="24">
        <f t="shared" si="100"/>
        <v>3.8542280135085649E-2</v>
      </c>
      <c r="S122" s="24">
        <f t="shared" si="101"/>
        <v>4.1566859363064257E-2</v>
      </c>
      <c r="T122" s="24">
        <f t="shared" si="102"/>
        <v>4.0724332274896247E-2</v>
      </c>
      <c r="U122" s="24">
        <f t="shared" si="103"/>
        <v>4.2107311778680545E-2</v>
      </c>
      <c r="V122" s="24">
        <f t="shared" si="104"/>
        <v>4.2457918398020711E-2</v>
      </c>
      <c r="W122" s="24">
        <f t="shared" si="105"/>
        <v>4.2747502173848595E-2</v>
      </c>
      <c r="X122" s="24">
        <f t="shared" si="106"/>
        <v>4.4170249429815955E-2</v>
      </c>
      <c r="Y122" s="24">
        <f t="shared" si="107"/>
        <v>4.5097458332247653E-2</v>
      </c>
      <c r="Z122" s="24">
        <f t="shared" si="108"/>
        <v>4.6485605905328686E-2</v>
      </c>
      <c r="AA122" s="24">
        <f t="shared" si="109"/>
        <v>4.3534680440548756E-2</v>
      </c>
      <c r="AB122" s="24">
        <f>+GBA!Y95</f>
        <v>4.3535999562241745E-2</v>
      </c>
      <c r="AD122" s="24">
        <f t="shared" si="113"/>
        <v>2.7495055641044517</v>
      </c>
      <c r="AE122" s="24">
        <f t="shared" si="114"/>
        <v>2.7446647504390067</v>
      </c>
      <c r="AF122" s="24">
        <f t="shared" si="115"/>
        <v>2.7422911420413412</v>
      </c>
      <c r="AG122" s="24">
        <f t="shared" si="116"/>
        <v>2.7409133262937297</v>
      </c>
      <c r="AH122" s="24">
        <f t="shared" si="117"/>
        <v>2.7444481261651053</v>
      </c>
      <c r="AI122" s="24">
        <f t="shared" si="118"/>
        <v>2.735784286460305</v>
      </c>
      <c r="AJ122" s="24">
        <f t="shared" si="119"/>
        <v>2.7410266493105317</v>
      </c>
      <c r="AK122" s="24">
        <f t="shared" si="120"/>
        <v>2.7362680697289594</v>
      </c>
      <c r="AL122" s="24">
        <f t="shared" si="121"/>
        <v>2.7395667521935874</v>
      </c>
      <c r="AM122" s="24">
        <f t="shared" si="122"/>
        <v>2.7246487223831264</v>
      </c>
      <c r="AN122" s="24">
        <f t="shared" si="123"/>
        <v>2.7366983324284138</v>
      </c>
      <c r="AO122" s="24">
        <f>+GBA!AV95</f>
        <v>2.7367914713441062</v>
      </c>
      <c r="AQ122" s="24">
        <f t="shared" si="96"/>
        <v>-7.1558649869971624E-3</v>
      </c>
      <c r="AR122" s="24">
        <f t="shared" si="124"/>
        <v>2.4856841721325296E-2</v>
      </c>
      <c r="AS122" s="35">
        <f t="shared" si="125"/>
        <v>45444</v>
      </c>
      <c r="AT122" s="19">
        <f t="shared" si="97"/>
        <v>6391.273132338144</v>
      </c>
      <c r="AU122" s="19">
        <f t="shared" si="98"/>
        <v>6242.1917530023402</v>
      </c>
      <c r="AV122" s="53">
        <f t="shared" si="110"/>
        <v>1.4908137933580434</v>
      </c>
      <c r="AW122" s="53">
        <f t="shared" si="94"/>
        <v>0.20988542752470885</v>
      </c>
    </row>
    <row r="123" spans="2:49" x14ac:dyDescent="0.3">
      <c r="B123" s="112">
        <f t="shared" si="95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+SUMPRODUCT($E$30:$N$30/100,$E123:$N123)/$D$14*100</f>
        <v>6551.2980394300002</v>
      </c>
      <c r="Q123" s="24">
        <f t="shared" ref="Q123" si="126">+E123/E122-1</f>
        <v>3.8328486565623932E-2</v>
      </c>
      <c r="R123" s="24">
        <f t="shared" ref="R123" si="127">+F123/F122-1</f>
        <v>3.849029833683848E-2</v>
      </c>
      <c r="S123" s="24">
        <f t="shared" ref="S123" si="128">+G123/G122-1</f>
        <v>3.8894647849821773E-2</v>
      </c>
      <c r="T123" s="24">
        <f t="shared" ref="T123" si="129">+H123/H122-1</f>
        <v>3.90022784485482E-2</v>
      </c>
      <c r="U123" s="24">
        <f t="shared" ref="U123" si="130">+I123/I122-1</f>
        <v>3.9785405579137789E-2</v>
      </c>
      <c r="V123" s="24">
        <f t="shared" ref="V123" si="131">+J123/J122-1</f>
        <v>3.9356299827161267E-2</v>
      </c>
      <c r="W123" s="24">
        <f t="shared" ref="W123" si="132">+K123/K122-1</f>
        <v>3.9383670482725286E-2</v>
      </c>
      <c r="X123" s="24">
        <f t="shared" ref="X123" si="133">+L123/L122-1</f>
        <v>4.0411687682144315E-2</v>
      </c>
      <c r="Y123" s="24">
        <f t="shared" ref="Y123" si="134">+M123/M122-1</f>
        <v>4.1475056295118717E-2</v>
      </c>
      <c r="Z123" s="24">
        <f t="shared" ref="Z123" si="135">+N123/N122-1</f>
        <v>4.2133330542485359E-2</v>
      </c>
      <c r="AA123" s="24">
        <f t="shared" ref="AA123" si="136">+O123/O122-1</f>
        <v>4.0367340497577286E-2</v>
      </c>
      <c r="AB123" s="24">
        <f>+GBA!Y96</f>
        <v>4.0371942876526123E-2</v>
      </c>
      <c r="AD123" s="24">
        <f t="shared" ref="AD123" si="137">+E123/E111-1</f>
        <v>2.6754407601631409</v>
      </c>
      <c r="AE123" s="24">
        <f t="shared" ref="AE123" si="138">+F123/F111-1</f>
        <v>2.6658690211912721</v>
      </c>
      <c r="AF123" s="24">
        <f t="shared" ref="AF123" si="139">+G123/G111-1</f>
        <v>2.6671709686026412</v>
      </c>
      <c r="AG123" s="24">
        <f t="shared" ref="AG123" si="140">+H123/H111-1</f>
        <v>2.6639801583355744</v>
      </c>
      <c r="AH123" s="24">
        <f t="shared" ref="AH123" si="141">+I123/I111-1</f>
        <v>2.6691093695625647</v>
      </c>
      <c r="AI123" s="24">
        <f t="shared" ref="AI123" si="142">+J123/J111-1</f>
        <v>2.659733037810855</v>
      </c>
      <c r="AJ123" s="24">
        <f t="shared" ref="AJ123" si="143">+K123/K111-1</f>
        <v>2.6639722761205951</v>
      </c>
      <c r="AK123" s="24">
        <f t="shared" ref="AK123" si="144">+L123/L111-1</f>
        <v>2.6618122538370428</v>
      </c>
      <c r="AL123" s="24">
        <f t="shared" ref="AL123" si="145">+M123/M111-1</f>
        <v>2.6641023125333891</v>
      </c>
      <c r="AM123" s="24">
        <f t="shared" ref="AM123" si="146">+N123/N111-1</f>
        <v>2.6495416960237472</v>
      </c>
      <c r="AN123" s="24">
        <f t="shared" ref="AN123" si="147">+O123/O111-1</f>
        <v>2.661038223175797</v>
      </c>
      <c r="AO123" s="24">
        <f>+GBA!AV96</f>
        <v>2.6611273717431971</v>
      </c>
      <c r="AQ123" s="24">
        <f t="shared" ref="AQ123" si="148">+Q123-Z123</f>
        <v>-3.8048439768614273E-3</v>
      </c>
      <c r="AR123" s="24">
        <f t="shared" ref="AR123" si="149">+AD123-AM123</f>
        <v>2.589906413939369E-2</v>
      </c>
      <c r="AS123" s="35">
        <f t="shared" si="125"/>
        <v>45474</v>
      </c>
      <c r="AT123" s="19">
        <f t="shared" si="97"/>
        <v>6636.2409587281991</v>
      </c>
      <c r="AU123" s="19">
        <f t="shared" si="98"/>
        <v>6505.1960814411641</v>
      </c>
      <c r="AV123" s="53">
        <f t="shared" si="110"/>
        <v>1.3104487728703447</v>
      </c>
      <c r="AW123" s="53">
        <f t="shared" si="94"/>
        <v>0.15886669971837364</v>
      </c>
    </row>
    <row r="124" spans="2:49" x14ac:dyDescent="0.3">
      <c r="B124" s="112">
        <f t="shared" si="95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+SUMPRODUCT($E$30:$N$30/100,$E124:$N124)/$D$14*100</f>
        <v>6822.3864450899991</v>
      </c>
      <c r="Q124" s="24">
        <f t="shared" ref="Q124" si="150">+E124/E123-1</f>
        <v>3.8201213516570798E-2</v>
      </c>
      <c r="R124" s="24">
        <f t="shared" ref="R124" si="151">+F124/F123-1</f>
        <v>3.7785921980887149E-2</v>
      </c>
      <c r="S124" s="24">
        <f t="shared" ref="S124" si="152">+G124/G123-1</f>
        <v>3.9432930119450926E-2</v>
      </c>
      <c r="T124" s="24">
        <f t="shared" ref="T124" si="153">+H124/H123-1</f>
        <v>4.0469861728265721E-2</v>
      </c>
      <c r="U124" s="24">
        <f t="shared" ref="U124" si="154">+I124/I123-1</f>
        <v>3.9817113976846841E-2</v>
      </c>
      <c r="V124" s="24">
        <f t="shared" ref="V124" si="155">+J124/J123-1</f>
        <v>4.0664717822836538E-2</v>
      </c>
      <c r="W124" s="24">
        <f t="shared" ref="W124" si="156">+K124/K123-1</f>
        <v>4.1633637367340048E-2</v>
      </c>
      <c r="X124" s="24">
        <f t="shared" ref="X124" si="157">+L124/L123-1</f>
        <v>4.2038030401126081E-2</v>
      </c>
      <c r="Y124" s="24">
        <f t="shared" ref="Y124" si="158">+M124/M123-1</f>
        <v>4.2206894031529218E-2</v>
      </c>
      <c r="Z124" s="24">
        <f t="shared" ref="Z124" si="159">+N124/N123-1</f>
        <v>4.3189072200118472E-2</v>
      </c>
      <c r="AA124" s="24">
        <f t="shared" ref="AA124" si="160">+O124/O123-1</f>
        <v>4.1379342540731834E-2</v>
      </c>
      <c r="AB124" s="24">
        <f>+GBA!Y97</f>
        <v>4.1377770776646283E-2</v>
      </c>
      <c r="AD124" s="24">
        <f t="shared" ref="AD124" si="161">+E124/E112-1</f>
        <v>2.3909505315103736</v>
      </c>
      <c r="AE124" s="24">
        <f t="shared" ref="AE124" si="162">+F124/F112-1</f>
        <v>2.3829139295291957</v>
      </c>
      <c r="AF124" s="24">
        <f t="shared" ref="AF124" si="163">+G124/G112-1</f>
        <v>2.3935408434058201</v>
      </c>
      <c r="AG124" s="24">
        <f t="shared" ref="AG124" si="164">+H124/H112-1</f>
        <v>2.3996124691018514</v>
      </c>
      <c r="AH124" s="24">
        <f t="shared" ref="AH124" si="165">+I124/I112-1</f>
        <v>2.3952518862941155</v>
      </c>
      <c r="AI124" s="24">
        <f t="shared" ref="AI124" si="166">+J124/J112-1</f>
        <v>2.3935155087645792</v>
      </c>
      <c r="AJ124" s="24">
        <f t="shared" ref="AJ124" si="167">+K124/K112-1</f>
        <v>2.4032445951972314</v>
      </c>
      <c r="AK124" s="24">
        <f t="shared" ref="AK124" si="168">+L124/L112-1</f>
        <v>2.3988644237077366</v>
      </c>
      <c r="AL124" s="24">
        <f t="shared" ref="AL124" si="169">+M124/M112-1</f>
        <v>2.400526716658077</v>
      </c>
      <c r="AM124" s="24">
        <f t="shared" ref="AM124" si="170">+N124/N112-1</f>
        <v>2.3934100169038519</v>
      </c>
      <c r="AN124" s="24">
        <f t="shared" ref="AN124" si="171">+O124/O112-1</f>
        <v>2.3961689940440434</v>
      </c>
      <c r="AO124" s="24">
        <f>+GBA!AV97</f>
        <v>2.3962436627215573</v>
      </c>
      <c r="AQ124" s="24">
        <f t="shared" ref="AQ124" si="172">+Q124-Z124</f>
        <v>-4.9878586835476746E-3</v>
      </c>
      <c r="AR124" s="24">
        <f>+AD124-AM124</f>
        <v>-2.459485393478289E-3</v>
      </c>
      <c r="AS124" s="35">
        <f t="shared" si="125"/>
        <v>45505</v>
      </c>
      <c r="AT124" s="19">
        <f t="shared" si="97"/>
        <v>6889.7534165399875</v>
      </c>
      <c r="AU124" s="19">
        <f t="shared" si="98"/>
        <v>6786.149464678454</v>
      </c>
      <c r="AV124" s="53">
        <f t="shared" si="110"/>
        <v>1.0360395186153397</v>
      </c>
      <c r="AW124" s="53">
        <f t="shared" si="94"/>
        <v>8.4245841289323664E-2</v>
      </c>
    </row>
    <row r="125" spans="2:49" x14ac:dyDescent="0.3">
      <c r="B125" s="112">
        <f t="shared" si="95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+SUMPRODUCT($E$30:$N$30/100,$E125:$N125)/$D$14*100</f>
        <v>7076.0393938500001</v>
      </c>
      <c r="Q125" s="24">
        <f t="shared" ref="Q125" si="173">+E125/E124-1</f>
        <v>3.5902782271344691E-2</v>
      </c>
      <c r="R125" s="24">
        <f t="shared" ref="R125" si="174">+F125/F124-1</f>
        <v>3.5237145717699869E-2</v>
      </c>
      <c r="S125" s="24">
        <f t="shared" ref="S125" si="175">+G125/G124-1</f>
        <v>3.7005691362185011E-2</v>
      </c>
      <c r="T125" s="24">
        <f t="shared" ref="T125" si="176">+H125/H124-1</f>
        <v>3.6399881014073321E-2</v>
      </c>
      <c r="U125" s="24">
        <f t="shared" ref="U125" si="177">+I125/I124-1</f>
        <v>3.6638296791962954E-2</v>
      </c>
      <c r="V125" s="24">
        <f t="shared" ref="V125" si="178">+J125/J124-1</f>
        <v>3.7020811552207045E-2</v>
      </c>
      <c r="W125" s="24">
        <f t="shared" ref="W125" si="179">+K125/K124-1</f>
        <v>3.7284097808417904E-2</v>
      </c>
      <c r="X125" s="24">
        <f t="shared" ref="X125" si="180">+L125/L124-1</f>
        <v>3.7690735752679227E-2</v>
      </c>
      <c r="Y125" s="24">
        <f t="shared" ref="Y125" si="181">+M125/M124-1</f>
        <v>3.7307823003520646E-2</v>
      </c>
      <c r="Z125" s="24">
        <f t="shared" ref="Z125" si="182">+N125/N124-1</f>
        <v>3.7895367919377865E-2</v>
      </c>
      <c r="AA125" s="24">
        <f t="shared" ref="AA125" si="183">+O125/O124-1</f>
        <v>3.7179504679414999E-2</v>
      </c>
      <c r="AB125" s="24">
        <f>+GBA!Y98</f>
        <v>3.7177512181158612E-2</v>
      </c>
      <c r="AD125" s="24">
        <f t="shared" ref="AD125" si="184">+E125/E113-1</f>
        <v>2.122146188953836</v>
      </c>
      <c r="AE125" s="24">
        <f t="shared" ref="AE125" si="185">+F125/F113-1</f>
        <v>2.1104509287861339</v>
      </c>
      <c r="AF125" s="24">
        <f t="shared" ref="AF125" si="186">+G125/G113-1</f>
        <v>2.1327212023815099</v>
      </c>
      <c r="AG125" s="24">
        <f t="shared" ref="AG125" si="187">+H125/H113-1</f>
        <v>2.136345920054858</v>
      </c>
      <c r="AH125" s="24">
        <f t="shared" ref="AH125" si="188">+I125/I113-1</f>
        <v>2.1325959998423452</v>
      </c>
      <c r="AI125" s="24">
        <f t="shared" ref="AI125" si="189">+J125/J113-1</f>
        <v>2.1336779168729891</v>
      </c>
      <c r="AJ125" s="24">
        <f t="shared" ref="AJ125" si="190">+K125/K113-1</f>
        <v>2.1450676775479915</v>
      </c>
      <c r="AK125" s="24">
        <f t="shared" ref="AK125" si="191">+L125/L113-1</f>
        <v>2.1463209932399354</v>
      </c>
      <c r="AL125" s="24">
        <f t="shared" ref="AL125" si="192">+M125/M113-1</f>
        <v>2.1491051277270219</v>
      </c>
      <c r="AM125" s="24">
        <f t="shared" ref="AM125" si="193">+N125/N113-1</f>
        <v>2.1452195999744994</v>
      </c>
      <c r="AN125" s="24">
        <f t="shared" ref="AN125" si="194">+O125/O113-1</f>
        <v>2.1399780307651102</v>
      </c>
      <c r="AO125" s="24">
        <f>+GBA!AV98</f>
        <v>2.1400525898072691</v>
      </c>
      <c r="AQ125" s="24">
        <f t="shared" ref="AQ125" si="195">+Q125-Z125</f>
        <v>-1.9925856480331738E-3</v>
      </c>
      <c r="AR125" s="24">
        <f>+AD125-AM125</f>
        <v>-2.3073411020663404E-2</v>
      </c>
      <c r="AS125" s="35">
        <f t="shared" si="125"/>
        <v>45536</v>
      </c>
      <c r="AT125" s="19">
        <f t="shared" si="97"/>
        <v>7137.1147333572762</v>
      </c>
      <c r="AU125" s="19">
        <f t="shared" si="98"/>
        <v>7043.3130953983336</v>
      </c>
      <c r="AV125" s="53">
        <f t="shared" si="110"/>
        <v>0.93801637958942763</v>
      </c>
      <c r="AW125" s="53">
        <f t="shared" si="94"/>
        <v>5.3643797036365015E-2</v>
      </c>
    </row>
    <row r="126" spans="2:49" x14ac:dyDescent="0.3">
      <c r="B126" s="112">
        <f t="shared" si="95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+SUMPRODUCT($E$30:$N$30/100,$E126:$N126)/$D$14*100</f>
        <v>7275.5965798100005</v>
      </c>
      <c r="Q126" s="24">
        <f t="shared" ref="Q126:Q127" si="196">+E126/E125-1</f>
        <v>2.5537542618700781E-2</v>
      </c>
      <c r="R126" s="24">
        <f t="shared" ref="R126:R127" si="197">+F126/F125-1</f>
        <v>2.5574199517471197E-2</v>
      </c>
      <c r="S126" s="24">
        <f t="shared" ref="S126:S127" si="198">+G126/G125-1</f>
        <v>2.6984575673182132E-2</v>
      </c>
      <c r="T126" s="24">
        <f t="shared" ref="T126:T127" si="199">+H126/H125-1</f>
        <v>2.658873250579763E-2</v>
      </c>
      <c r="U126" s="24">
        <f t="shared" ref="U126:U127" si="200">+I126/I125-1</f>
        <v>2.7173682032675117E-2</v>
      </c>
      <c r="V126" s="24">
        <f t="shared" ref="V126:V127" si="201">+J126/J125-1</f>
        <v>2.7324384553541803E-2</v>
      </c>
      <c r="W126" s="24">
        <f t="shared" ref="W126:W127" si="202">+K126/K125-1</f>
        <v>2.7577180570015569E-2</v>
      </c>
      <c r="X126" s="24">
        <f t="shared" ref="X126:X127" si="203">+L126/L125-1</f>
        <v>2.8535206135575697E-2</v>
      </c>
      <c r="Y126" s="24">
        <f t="shared" ref="Y126:Y127" si="204">+M126/M125-1</f>
        <v>2.9037869324707533E-2</v>
      </c>
      <c r="Z126" s="24">
        <f t="shared" ref="Z126:Z127" si="205">+N126/N125-1</f>
        <v>3.0169383909051994E-2</v>
      </c>
      <c r="AA126" s="24">
        <f t="shared" ref="AA126:AA127" si="206">+O126/O125-1</f>
        <v>2.8201819528229644E-2</v>
      </c>
      <c r="AB126" s="24">
        <f>+GBA!Y99</f>
        <v>2.8202663042794729E-2</v>
      </c>
      <c r="AD126" s="24">
        <f t="shared" ref="AD126:AD127" si="207">+E126/E114-1</f>
        <v>1.9424679409265928</v>
      </c>
      <c r="AE126" s="24">
        <f t="shared" ref="AE126:AE127" si="208">+F126/F114-1</f>
        <v>1.9310099096818294</v>
      </c>
      <c r="AF126" s="24">
        <f t="shared" ref="AF126:AF127" si="209">+G126/G114-1</f>
        <v>1.9581616538969406</v>
      </c>
      <c r="AG126" s="24">
        <f t="shared" ref="AG126:AG127" si="210">+H126/H114-1</f>
        <v>1.9603987006336445</v>
      </c>
      <c r="AH126" s="24">
        <f t="shared" ref="AH126:AH127" si="211">+I126/I114-1</f>
        <v>1.9588921977973097</v>
      </c>
      <c r="AI126" s="24">
        <f t="shared" ref="AI126:AI127" si="212">+J126/J114-1</f>
        <v>1.9616368946407543</v>
      </c>
      <c r="AJ126" s="24">
        <f t="shared" ref="AJ126:AJ127" si="213">+K126/K114-1</f>
        <v>1.9766151491409021</v>
      </c>
      <c r="AK126" s="24">
        <f t="shared" ref="AK126:AK127" si="214">+L126/L114-1</f>
        <v>1.9822869930312241</v>
      </c>
      <c r="AL126" s="24">
        <f t="shared" ref="AL126:AL127" si="215">+M126/M114-1</f>
        <v>1.986380487149197</v>
      </c>
      <c r="AM126" s="24">
        <f t="shared" ref="AM126:AM127" si="216">+N126/N114-1</f>
        <v>1.9859033982627032</v>
      </c>
      <c r="AN126" s="24">
        <f t="shared" ref="AN126:AN127" si="217">+O126/O114-1</f>
        <v>1.9725120961118807</v>
      </c>
      <c r="AO126" s="24">
        <f>+GBA!AV99</f>
        <v>1.9725887565805196</v>
      </c>
      <c r="AQ126" s="24">
        <f t="shared" ref="AQ126:AQ127" si="218">+Q126-Z126</f>
        <v>-4.6318412903512129E-3</v>
      </c>
      <c r="AR126" s="24">
        <f t="shared" ref="AR126:AR127" si="219">+AD126-AM126</f>
        <v>-4.3435457336110428E-2</v>
      </c>
      <c r="AS126" s="35">
        <f t="shared" ref="AS126:AS127" si="220">+D126</f>
        <v>45566</v>
      </c>
      <c r="AT126" s="19">
        <f t="shared" ref="AT126:AT127" si="221">+E126</f>
        <v>7319.3791050349446</v>
      </c>
      <c r="AU126" s="19">
        <f t="shared" ref="AU126:AU127" si="222">+N126</f>
        <v>7255.8055121650586</v>
      </c>
      <c r="AV126" s="53">
        <f t="shared" si="110"/>
        <v>0.63573592869886397</v>
      </c>
      <c r="AW126" s="53">
        <f t="shared" si="94"/>
        <v>-2.6114978622310048E-2</v>
      </c>
    </row>
    <row r="127" spans="2:49" x14ac:dyDescent="0.3">
      <c r="B127" s="112">
        <f t="shared" si="95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+SUMPRODUCT($E$30:$N$30/100,$E127:$N127)/$D$14*100</f>
        <v>7464.8573838499997</v>
      </c>
      <c r="Q127" s="24">
        <f t="shared" si="196"/>
        <v>2.2746046258650843E-2</v>
      </c>
      <c r="R127" s="24">
        <f t="shared" si="197"/>
        <v>2.2699238206548955E-2</v>
      </c>
      <c r="S127" s="24">
        <f t="shared" si="198"/>
        <v>2.4227547910510294E-2</v>
      </c>
      <c r="T127" s="24">
        <f t="shared" si="199"/>
        <v>2.5058541743147922E-2</v>
      </c>
      <c r="U127" s="24">
        <f t="shared" si="200"/>
        <v>2.4391810261699565E-2</v>
      </c>
      <c r="V127" s="24">
        <f t="shared" si="201"/>
        <v>2.5066868949322085E-2</v>
      </c>
      <c r="W127" s="24">
        <f t="shared" si="202"/>
        <v>2.6137889620295063E-2</v>
      </c>
      <c r="X127" s="24">
        <f t="shared" si="203"/>
        <v>2.6587365510038818E-2</v>
      </c>
      <c r="Y127" s="24">
        <f t="shared" si="204"/>
        <v>2.6856299337850276E-2</v>
      </c>
      <c r="Z127" s="24">
        <f t="shared" si="205"/>
        <v>2.791945411568042E-2</v>
      </c>
      <c r="AA127" s="24">
        <f t="shared" si="206"/>
        <v>2.6013097615280589E-2</v>
      </c>
      <c r="AB127" s="24">
        <f>+GBA!Y100</f>
        <v>2.6013303472445681E-2</v>
      </c>
      <c r="AD127" s="24">
        <f t="shared" si="207"/>
        <v>1.6556990090111028</v>
      </c>
      <c r="AE127" s="24">
        <f t="shared" si="208"/>
        <v>1.6438864926623569</v>
      </c>
      <c r="AF127" s="24">
        <f t="shared" si="209"/>
        <v>1.6799078072895126</v>
      </c>
      <c r="AG127" s="24">
        <f t="shared" si="210"/>
        <v>1.6868725850071202</v>
      </c>
      <c r="AH127" s="24">
        <f t="shared" si="211"/>
        <v>1.6796047245114805</v>
      </c>
      <c r="AI127" s="24">
        <f t="shared" si="212"/>
        <v>1.6880176374852969</v>
      </c>
      <c r="AJ127" s="24">
        <f t="shared" si="213"/>
        <v>1.7059791459957765</v>
      </c>
      <c r="AK127" s="24">
        <f t="shared" si="214"/>
        <v>1.7121681488740044</v>
      </c>
      <c r="AL127" s="24">
        <f t="shared" si="215"/>
        <v>1.7167064587708638</v>
      </c>
      <c r="AM127" s="24">
        <f t="shared" si="216"/>
        <v>1.7246306771998832</v>
      </c>
      <c r="AN127" s="24">
        <f t="shared" si="217"/>
        <v>1.7012436619481912</v>
      </c>
      <c r="AO127" s="24">
        <f>+GBA!AV100</f>
        <v>1.7012999039239207</v>
      </c>
      <c r="AQ127" s="24">
        <f t="shared" si="218"/>
        <v>-5.1734078570295772E-3</v>
      </c>
      <c r="AR127" s="24">
        <f t="shared" si="219"/>
        <v>-6.8931668188780382E-2</v>
      </c>
      <c r="AS127" s="35">
        <f t="shared" si="220"/>
        <v>45597</v>
      </c>
      <c r="AT127" s="19">
        <f t="shared" si="221"/>
        <v>7485.8660407426723</v>
      </c>
      <c r="AU127" s="19">
        <f t="shared" si="222"/>
        <v>7458.3836412342516</v>
      </c>
      <c r="AV127" s="53">
        <f t="shared" si="110"/>
        <v>0.27482399508420485</v>
      </c>
      <c r="AW127" s="53">
        <f t="shared" si="94"/>
        <v>-0.12005725354914887</v>
      </c>
    </row>
    <row r="128" spans="2:49" x14ac:dyDescent="0.3">
      <c r="B128" s="112">
        <f t="shared" si="95"/>
        <v>128</v>
      </c>
      <c r="D128" s="38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+SUMPRODUCT($E$30:$N$30/100,$E128:$N128)/$D$14*100</f>
        <v>7678.7479894800017</v>
      </c>
      <c r="Q128" s="24">
        <f t="shared" ref="Q128" si="223">+E128/E127-1</f>
        <v>2.7770085006582512E-2</v>
      </c>
      <c r="R128" s="24">
        <f t="shared" ref="R128" si="224">+F128/F127-1</f>
        <v>2.7538800983821776E-2</v>
      </c>
      <c r="S128" s="24">
        <f t="shared" ref="S128" si="225">+G128/G127-1</f>
        <v>2.8427831259890679E-2</v>
      </c>
      <c r="T128" s="24">
        <f t="shared" ref="T128" si="226">+H128/H127-1</f>
        <v>2.7833984178873949E-2</v>
      </c>
      <c r="U128" s="24">
        <f t="shared" ref="U128" si="227">+I128/I127-1</f>
        <v>2.8725272642139421E-2</v>
      </c>
      <c r="V128" s="24">
        <f t="shared" ref="V128" si="228">+J128/J127-1</f>
        <v>2.8527449621320367E-2</v>
      </c>
      <c r="W128" s="24">
        <f t="shared" ref="W128" si="229">+K128/K127-1</f>
        <v>2.8304424437944897E-2</v>
      </c>
      <c r="X128" s="24">
        <f t="shared" ref="X128" si="230">+L128/L127-1</f>
        <v>2.8652981949961687E-2</v>
      </c>
      <c r="Y128" s="24">
        <f t="shared" ref="Y128" si="231">+M128/M127-1</f>
        <v>2.9064832391662687E-2</v>
      </c>
      <c r="Z128" s="24">
        <f t="shared" ref="Z128" si="232">+N128/N127-1</f>
        <v>2.9230258022403088E-2</v>
      </c>
      <c r="AA128" s="24">
        <f t="shared" ref="AA128" si="233">+O128/O127-1</f>
        <v>2.8653006297581607E-2</v>
      </c>
      <c r="AB128" s="24">
        <f>+GBA!Y101</f>
        <v>2.8655273911321277E-2</v>
      </c>
      <c r="AD128" s="24">
        <f t="shared" ref="AD128" si="234">+E128/E116-1</f>
        <v>1.1756187581532624</v>
      </c>
      <c r="AE128" s="24">
        <f t="shared" ref="AE128" si="235">+F128/F116-1</f>
        <v>1.1648955642469825</v>
      </c>
      <c r="AF128" s="24">
        <f t="shared" ref="AF128" si="236">+G128/G116-1</f>
        <v>1.2054169742293284</v>
      </c>
      <c r="AG128" s="24">
        <f t="shared" ref="AG128" si="237">+H128/H116-1</f>
        <v>1.2052690620101729</v>
      </c>
      <c r="AH128" s="24">
        <f t="shared" ref="AH128" si="238">+I128/I116-1</f>
        <v>1.2018446106889895</v>
      </c>
      <c r="AI128" s="24">
        <f t="shared" ref="AI128" si="239">+J128/J116-1</f>
        <v>1.2146961275356971</v>
      </c>
      <c r="AJ128" s="24">
        <f t="shared" ref="AJ128" si="240">+K128/K116-1</f>
        <v>1.2225785331580097</v>
      </c>
      <c r="AK128" s="24">
        <f t="shared" ref="AK128" si="241">+L128/L116-1</f>
        <v>1.2297527438175933</v>
      </c>
      <c r="AL128" s="24">
        <f t="shared" ref="AL128" si="242">+M128/M116-1</f>
        <v>1.2368861599340248</v>
      </c>
      <c r="AM128" s="24">
        <f t="shared" ref="AM128" si="243">+N128/N116-1</f>
        <v>1.2436798336636303</v>
      </c>
      <c r="AN128" s="24">
        <f t="shared" ref="AN128" si="244">+O128/O116-1</f>
        <v>1.2214156702703001</v>
      </c>
      <c r="AO128" s="24">
        <f>+GBA!AV101</f>
        <v>1.221454569818702</v>
      </c>
      <c r="AQ128" s="24">
        <f t="shared" ref="AQ128" si="245">+Q128-Z128</f>
        <v>-1.4601730158205761E-3</v>
      </c>
      <c r="AR128" s="24">
        <f t="shared" ref="AR128" si="246">+AD128-AM128</f>
        <v>-6.8061075510367885E-2</v>
      </c>
      <c r="AS128" s="35">
        <f t="shared" ref="AS128" si="247">+D128</f>
        <v>45627</v>
      </c>
      <c r="AT128" s="19">
        <f t="shared" ref="AT128" si="248">+E128</f>
        <v>7693.7491770419856</v>
      </c>
      <c r="AU128" s="19">
        <f t="shared" ref="AU128" si="249">+N128</f>
        <v>7676.3941194975987</v>
      </c>
      <c r="AV128" s="53">
        <f t="shared" si="110"/>
        <v>0.17355057544386909</v>
      </c>
      <c r="AW128" s="53">
        <f t="shared" si="94"/>
        <v>-0.15047401385796633</v>
      </c>
    </row>
    <row r="129" spans="2:49" x14ac:dyDescent="0.3">
      <c r="B129" s="112">
        <f t="shared" si="95"/>
        <v>129</v>
      </c>
      <c r="D129" s="38">
        <f>+GBA!A102</f>
        <v>45658</v>
      </c>
      <c r="E129" s="19" cm="1">
        <f t="array" ref="E129">+SUMPRODUCT($E$3:$P$3/100,GBA!$C102:$N102)/D$3*100</f>
        <v>7834.6635722258543</v>
      </c>
      <c r="F129" s="19" cm="1">
        <f t="array" ref="F129">+SUMPRODUCT($E$4:$P$4/100,GBA!$C102:$N102)/D$4*100</f>
        <v>7815.0665465875336</v>
      </c>
      <c r="G129" s="19" cm="1">
        <f t="array" ref="G129">+SUMPRODUCT($E$5:$P$5/100,GBA!$C102:$N102)/D$5*100</f>
        <v>7794.8996817575107</v>
      </c>
      <c r="H129" s="19" cm="1">
        <f t="array" ref="H129">+SUMPRODUCT($E$6:$P$6/100,GBA!$C102:$N102)/D$6*100</f>
        <v>7775.6557570151117</v>
      </c>
      <c r="I129" s="19" cm="1">
        <f t="array" ref="I129">+SUMPRODUCT($E$7:$P$7/100,GBA!$C102:$N102)/D$7*100</f>
        <v>7849.4476844175024</v>
      </c>
      <c r="J129" s="19" cm="1">
        <f t="array" ref="J129">+SUMPRODUCT($E$8:$P$8/100,GBA!$C102:$N102)/D$8*100</f>
        <v>7810.3250362428835</v>
      </c>
      <c r="K129" s="19" cm="1">
        <f t="array" ref="K129">+SUMPRODUCT($E$9:$P$9/100,GBA!$C102:$N102)/D$9*100</f>
        <v>7840.2933562981689</v>
      </c>
      <c r="L129" s="19" cm="1">
        <f t="array" ref="L129">+SUMPRODUCT($E$10:$P$10/100,GBA!$C102:$N102)/D$10*100</f>
        <v>7860.5131676342708</v>
      </c>
      <c r="M129" s="19" cm="1">
        <f t="array" ref="M129">+SUMPRODUCT($E$11:$P$11/100,GBA!$C102:$N102)/D$11*100</f>
        <v>7848.3361438376651</v>
      </c>
      <c r="N129" s="19" cm="1">
        <f t="array" ref="N129">+SUMPRODUCT($E$12:$P$12/100,GBA!$C102:$N102)/D$12*100</f>
        <v>7844.1341050288729</v>
      </c>
      <c r="O129" s="19" cm="1">
        <f t="array" ref="O129">+SUMPRODUCT($E$30:$N$30/100,$E129:$N129)/$D$14*100</f>
        <v>7834.0876912299991</v>
      </c>
      <c r="Q129" s="24">
        <f t="shared" ref="Q129" si="250">+E129/E128-1</f>
        <v>1.8315439188523852E-2</v>
      </c>
      <c r="R129" s="24">
        <f t="shared" ref="R129" si="251">+F129/F128-1</f>
        <v>1.819595308282107E-2</v>
      </c>
      <c r="S129" s="24">
        <f t="shared" ref="S129" si="252">+G129/G128-1</f>
        <v>1.8386518357140114E-2</v>
      </c>
      <c r="T129" s="24">
        <f t="shared" ref="T129" si="253">+H129/H128-1</f>
        <v>1.921526909343263E-2</v>
      </c>
      <c r="U129" s="24">
        <f t="shared" ref="U129" si="254">+I129/I128-1</f>
        <v>1.9766424459168874E-2</v>
      </c>
      <c r="V129" s="24">
        <f t="shared" ref="V129" si="255">+J129/J128-1</f>
        <v>1.9400500999361414E-2</v>
      </c>
      <c r="W129" s="24">
        <f t="shared" ref="W129" si="256">+K129/K128-1</f>
        <v>1.9636675517268776E-2</v>
      </c>
      <c r="X129" s="24">
        <f t="shared" ref="X129" si="257">+L129/L128-1</f>
        <v>2.0211751729799721E-2</v>
      </c>
      <c r="Y129" s="24">
        <f t="shared" ref="Y129" si="258">+M129/M128-1</f>
        <v>2.1151095741132941E-2</v>
      </c>
      <c r="Z129" s="24">
        <f t="shared" ref="Z129" si="259">+N129/N128-1</f>
        <v>2.1851403526197855E-2</v>
      </c>
      <c r="AA129" s="24">
        <f t="shared" ref="AA129" si="260">+O129/O128-1</f>
        <v>2.0229821575446394E-2</v>
      </c>
      <c r="AB129" s="24">
        <f>+GBA!Y102</f>
        <v>2.0234114180589513E-2</v>
      </c>
      <c r="AD129" s="24">
        <f t="shared" ref="AD129" si="261">+E129/E117-1</f>
        <v>0.8593979998195358</v>
      </c>
      <c r="AE129" s="24">
        <f t="shared" ref="AE129" si="262">+F129/F117-1</f>
        <v>0.84666975511667575</v>
      </c>
      <c r="AF129" s="24">
        <f t="shared" ref="AF129" si="263">+G129/G117-1</f>
        <v>0.88663109747428459</v>
      </c>
      <c r="AG129" s="24">
        <f t="shared" ref="AG129" si="264">+H129/H117-1</f>
        <v>0.87956312691186245</v>
      </c>
      <c r="AH129" s="24">
        <f t="shared" ref="AH129" si="265">+I129/I117-1</f>
        <v>0.880611537144109</v>
      </c>
      <c r="AI129" s="24">
        <f t="shared" ref="AI129" si="266">+J129/J117-1</f>
        <v>0.89397819377231369</v>
      </c>
      <c r="AJ129" s="24">
        <f t="shared" ref="AJ129" si="267">+K129/K117-1</f>
        <v>0.89316740599846689</v>
      </c>
      <c r="AK129" s="24">
        <f t="shared" ref="AK129" si="268">+L129/L117-1</f>
        <v>0.90332321868374854</v>
      </c>
      <c r="AL129" s="24">
        <f t="shared" ref="AL129" si="269">+M129/M117-1</f>
        <v>0.9099842143980299</v>
      </c>
      <c r="AM129" s="24">
        <f t="shared" ref="AM129" si="270">+N129/N117-1</f>
        <v>0.91249583479017216</v>
      </c>
      <c r="AN129" s="24">
        <f t="shared" ref="AN129" si="271">+O129/O117-1</f>
        <v>0.89573504710424845</v>
      </c>
      <c r="AO129" s="24">
        <f>+GBA!AV102</f>
        <v>0.89575015384228207</v>
      </c>
      <c r="AQ129" s="24">
        <f t="shared" ref="AQ129" si="272">+Q129-Z129</f>
        <v>-3.5359643376740024E-3</v>
      </c>
      <c r="AR129" s="24">
        <f t="shared" ref="AR129" si="273">+AD129-AM129</f>
        <v>-5.3097834970636359E-2</v>
      </c>
      <c r="AS129" s="35">
        <f t="shared" ref="AS129" si="274">+D129</f>
        <v>45658</v>
      </c>
      <c r="AT129" s="19">
        <f t="shared" ref="AT129" si="275">+E129</f>
        <v>7834.6635722258543</v>
      </c>
      <c r="AU129" s="19">
        <f t="shared" ref="AU129" si="276">+N129</f>
        <v>7844.1341050288729</v>
      </c>
      <c r="AV129" s="53">
        <f t="shared" si="110"/>
        <v>-9.4705328030187275E-2</v>
      </c>
      <c r="AW129" s="53">
        <f t="shared" si="94"/>
        <v>-0.22073082817211187</v>
      </c>
    </row>
    <row r="130" spans="2:49" x14ac:dyDescent="0.3">
      <c r="B130" s="112">
        <f t="shared" si="95"/>
        <v>130</v>
      </c>
      <c r="D130" s="38">
        <f>+GBA!A103</f>
        <v>45689</v>
      </c>
      <c r="E130" s="19" cm="1">
        <f t="array" ref="E130">+SUMPRODUCT($E$3:$P$3/100,GBA!$C103:$N103)/D$3*100</f>
        <v>8023.9448731121911</v>
      </c>
      <c r="F130" s="19" cm="1">
        <f t="array" ref="F130">+SUMPRODUCT($E$4:$P$4/100,GBA!$C103:$N103)/D$4*100</f>
        <v>8001.465361586078</v>
      </c>
      <c r="G130" s="19" cm="1">
        <f t="array" ref="G130">+SUMPRODUCT($E$5:$P$5/100,GBA!$C103:$N103)/D$5*100</f>
        <v>7978.1982218427029</v>
      </c>
      <c r="H130" s="19" cm="1">
        <f t="array" ref="H130">+SUMPRODUCT($E$6:$P$6/100,GBA!$C103:$N103)/D$6*100</f>
        <v>7951.3136395427819</v>
      </c>
      <c r="I130" s="19" cm="1">
        <f t="array" ref="I130">+SUMPRODUCT($E$7:$P$7/100,GBA!$C103:$N103)/D$7*100</f>
        <v>8031.6992310753494</v>
      </c>
      <c r="J130" s="19" cm="1">
        <f t="array" ref="J130">+SUMPRODUCT($E$8:$P$8/100,GBA!$C103:$N103)/D$8*100</f>
        <v>7989.2631571598758</v>
      </c>
      <c r="K130" s="19" cm="1">
        <f t="array" ref="K130">+SUMPRODUCT($E$9:$P$9/100,GBA!$C103:$N103)/D$9*100</f>
        <v>8014.7863526892379</v>
      </c>
      <c r="L130" s="19" cm="1">
        <f t="array" ref="L130">+SUMPRODUCT($E$10:$P$10/100,GBA!$C103:$N103)/D$10*100</f>
        <v>8034.0805220019211</v>
      </c>
      <c r="M130" s="19" cm="1">
        <f t="array" ref="M130">+SUMPRODUCT($E$11:$P$11/100,GBA!$C103:$N103)/D$11*100</f>
        <v>8021.7587441795122</v>
      </c>
      <c r="N130" s="19" cm="1">
        <f t="array" ref="N130">+SUMPRODUCT($E$12:$P$12/100,GBA!$C103:$N103)/D$12*100</f>
        <v>8010.7524641519431</v>
      </c>
      <c r="O130" s="19" cm="1">
        <f t="array" ref="O130">+SUMPRODUCT($E$30:$N$30/100,$E130:$N130)/$D$14*100</f>
        <v>8009.1573069600017</v>
      </c>
      <c r="Q130" s="24">
        <f t="shared" ref="Q130" si="277">+E130/E129-1</f>
        <v>2.4159467619942809E-2</v>
      </c>
      <c r="R130" s="24">
        <f t="shared" ref="R130" si="278">+F130/F129-1</f>
        <v>2.3851212767975083E-2</v>
      </c>
      <c r="S130" s="24">
        <f t="shared" ref="S130" si="279">+G130/G129-1</f>
        <v>2.3515189106816603E-2</v>
      </c>
      <c r="T130" s="24">
        <f t="shared" ref="T130" si="280">+H130/H129-1</f>
        <v>2.2590748358322532E-2</v>
      </c>
      <c r="U130" s="24">
        <f t="shared" ref="U130" si="281">+I130/I129-1</f>
        <v>2.3218391151220485E-2</v>
      </c>
      <c r="V130" s="24">
        <f t="shared" ref="V130" si="282">+J130/J129-1</f>
        <v>2.2910457642498994E-2</v>
      </c>
      <c r="W130" s="24">
        <f t="shared" ref="W130" si="283">+K130/K129-1</f>
        <v>2.2255926973816287E-2</v>
      </c>
      <c r="X130" s="24">
        <f t="shared" ref="X130" si="284">+L130/L129-1</f>
        <v>2.2080918976424613E-2</v>
      </c>
      <c r="Y130" s="24">
        <f t="shared" ref="Y130" si="285">+M130/M129-1</f>
        <v>2.2096734538824991E-2</v>
      </c>
      <c r="Z130" s="24">
        <f t="shared" ref="Z130" si="286">+N130/N129-1</f>
        <v>2.1241141073334191E-2</v>
      </c>
      <c r="AA130" s="24">
        <f t="shared" ref="AA130" si="287">+O130/O129-1</f>
        <v>2.2347160592290471E-2</v>
      </c>
      <c r="AB130" s="24">
        <f>+GBA!Y103</f>
        <v>2.2348251105860584E-2</v>
      </c>
      <c r="AD130" s="24">
        <f t="shared" ref="AD130" si="288">+E130/E118-1</f>
        <v>0.66109844390749628</v>
      </c>
      <c r="AE130" s="24">
        <f t="shared" ref="AE130" si="289">+F130/F118-1</f>
        <v>0.65055985926013205</v>
      </c>
      <c r="AF130" s="24">
        <f t="shared" ref="AF130" si="290">+G130/G118-1</f>
        <v>0.68204935944117717</v>
      </c>
      <c r="AG130" s="24">
        <f t="shared" ref="AG130" si="291">+H130/H118-1</f>
        <v>0.66774927114380289</v>
      </c>
      <c r="AH130" s="24">
        <f t="shared" ref="AH130" si="292">+I130/I118-1</f>
        <v>0.67707448803067805</v>
      </c>
      <c r="AI130" s="24">
        <f t="shared" ref="AI130" si="293">+J130/J118-1</f>
        <v>0.68666540632492978</v>
      </c>
      <c r="AJ130" s="24">
        <f t="shared" ref="AJ130" si="294">+K130/K118-1</f>
        <v>0.67781580664084129</v>
      </c>
      <c r="AK130" s="24">
        <f t="shared" ref="AK130" si="295">+L130/L118-1</f>
        <v>0.68947070849661207</v>
      </c>
      <c r="AL130" s="24">
        <f t="shared" ref="AL130" si="296">+M130/M118-1</f>
        <v>0.69825087308426026</v>
      </c>
      <c r="AM130" s="24">
        <f t="shared" ref="AM130" si="297">+N130/N118-1</f>
        <v>0.69901095087583465</v>
      </c>
      <c r="AN130" s="24">
        <f t="shared" ref="AN130" si="298">+O130/O118-1</f>
        <v>0.68569157364444688</v>
      </c>
      <c r="AO130" s="24">
        <f>+GBA!AV103</f>
        <v>0.68570150417598663</v>
      </c>
      <c r="AQ130" s="24">
        <f t="shared" ref="AQ130" si="299">+Q130-Z130</f>
        <v>2.9183265466086183E-3</v>
      </c>
      <c r="AR130" s="24">
        <f t="shared" ref="AR130" si="300">+AD130-AM130</f>
        <v>-3.7912506968338366E-2</v>
      </c>
      <c r="AS130" s="35">
        <f t="shared" ref="AS130" si="301">+D130</f>
        <v>45689</v>
      </c>
      <c r="AT130" s="19">
        <f t="shared" ref="AT130" si="302">+E130</f>
        <v>8023.9448731121911</v>
      </c>
      <c r="AU130" s="19">
        <f t="shared" ref="AU130" si="303">+N130</f>
        <v>8010.7524641519431</v>
      </c>
      <c r="AV130" s="53">
        <f t="shared" si="110"/>
        <v>0.13192408960247803</v>
      </c>
      <c r="AW130" s="53">
        <f t="shared" si="94"/>
        <v>-0.16913597957825388</v>
      </c>
    </row>
    <row r="131" spans="2:49" x14ac:dyDescent="0.3">
      <c r="D131" s="35"/>
    </row>
    <row r="132" spans="2:49" x14ac:dyDescent="0.3">
      <c r="D132" s="35"/>
    </row>
    <row r="133" spans="2:49" x14ac:dyDescent="0.3">
      <c r="D133" s="35"/>
    </row>
    <row r="134" spans="2:49" x14ac:dyDescent="0.3">
      <c r="D134" s="35"/>
    </row>
    <row r="135" spans="2:49" x14ac:dyDescent="0.3">
      <c r="D135" s="35"/>
    </row>
    <row r="136" spans="2:49" x14ac:dyDescent="0.3">
      <c r="D136" s="35"/>
    </row>
    <row r="137" spans="2:49" x14ac:dyDescent="0.3">
      <c r="D137" s="35"/>
    </row>
    <row r="138" spans="2:49" x14ac:dyDescent="0.3">
      <c r="D138" s="35"/>
    </row>
    <row r="139" spans="2:49" x14ac:dyDescent="0.3">
      <c r="D139" s="35"/>
    </row>
    <row r="140" spans="2:49" x14ac:dyDescent="0.3">
      <c r="D140" s="35"/>
    </row>
    <row r="141" spans="2:49" x14ac:dyDescent="0.3">
      <c r="D141" s="35"/>
    </row>
    <row r="142" spans="2:49" x14ac:dyDescent="0.3">
      <c r="D142" s="35"/>
    </row>
    <row r="143" spans="2:49" x14ac:dyDescent="0.3">
      <c r="D143" s="35"/>
    </row>
    <row r="144" spans="2:49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E98" activePane="bottomRight" state="frozen"/>
      <selection pane="topRight" activeCell="E1" sqref="E1"/>
      <selection pane="bottomLeft" activeCell="A32" sqref="A32"/>
      <selection pane="bottomRight" activeCell="A130" sqref="A130:XFD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23" t="s">
        <v>190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3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3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3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3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3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3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3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3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3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3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3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3">
      <c r="B16" s="225" t="s">
        <v>59</v>
      </c>
      <c r="C16" s="225"/>
      <c r="D16" s="225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" thickBot="1" x14ac:dyDescent="0.35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3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3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3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3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3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3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3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3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3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3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3">
      <c r="D28" s="94"/>
    </row>
    <row r="29" spans="1:49" s="90" customFormat="1" x14ac:dyDescent="0.3">
      <c r="A29" s="91" t="s">
        <v>192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" thickBot="1" x14ac:dyDescent="0.35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3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3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+SUMPRODUCT($E$30:$N$30/100,$E33:$N33)/$D$14*100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3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+SUMPRODUCT($E$30:$N$30/100,$E34:$N34)/$D$14*100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3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+SUMPRODUCT($E$30:$N$30/100,$E35:$N35)/$D$14*100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3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+SUMPRODUCT($E$30:$N$30/100,$E36:$N36)/$D$14*100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3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+SUMPRODUCT($E$30:$N$30/100,$E37:$N37)/$D$14*100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3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+SUMPRODUCT($E$30:$N$30/100,$E38:$N38)/$D$14*100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3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+SUMPRODUCT($E$30:$N$30/100,$E39:$N39)/$D$14*100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3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+SUMPRODUCT($E$30:$N$30/100,$E40:$N40)/$D$14*100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3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+SUMPRODUCT($E$30:$N$30/100,$E41:$N41)/$D$14*100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3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+SUMPRODUCT($E$30:$N$30/100,$E42:$N42)/$D$14*100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3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+SUMPRODUCT($E$30:$N$30/100,$E43:$N43)/$D$14*100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3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+SUMPRODUCT($E$30:$N$30/100,$E44:$N44)/$D$14*100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3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+SUMPRODUCT($E$30:$N$30/100,$E45:$N45)/$D$14*100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3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+SUMPRODUCT($E$30:$N$30/100,$E46:$N46)/$D$14*100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3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+SUMPRODUCT($E$30:$N$30/100,$E47:$N47)/$D$14*100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3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+SUMPRODUCT($E$30:$N$30/100,$E48:$N48)/$D$14*100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3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+SUMPRODUCT($E$30:$N$30/100,$E49:$N49)/$D$14*100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3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+SUMPRODUCT($E$30:$N$30/100,$E50:$N50)/$D$14*100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3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+SUMPRODUCT($E$30:$N$30/100,$E51:$N51)/$D$14*100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3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+SUMPRODUCT($E$30:$N$30/100,$E52:$N52)/$D$14*100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3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+SUMPRODUCT($E$30:$N$30/100,$E53:$N53)/$D$14*100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3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+SUMPRODUCT($E$30:$N$30/100,$E54:$N54)/$D$14*100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3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+SUMPRODUCT($E$30:$N$30/100,$E55:$N55)/$D$14*100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3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+SUMPRODUCT($E$30:$N$30/100,$E56:$N56)/$D$14*100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3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+SUMPRODUCT($E$30:$N$30/100,$E57:$N57)/$D$14*100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3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+SUMPRODUCT($E$30:$N$30/100,$E58:$N58)/$D$14*100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3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+SUMPRODUCT($E$30:$N$30/100,$E59:$N59)/$D$14*100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3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+SUMPRODUCT($E$30:$N$30/100,$E60:$N60)/$D$14*100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3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+SUMPRODUCT($E$30:$N$30/100,$E61:$N61)/$D$14*100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3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+SUMPRODUCT($E$30:$N$30/100,$E62:$N62)/$D$14*100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3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+SUMPRODUCT($E$30:$N$30/100,$E63:$N63)/$D$14*100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3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+SUMPRODUCT($E$30:$N$30/100,$E64:$N64)/$D$14*100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3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+SUMPRODUCT($E$30:$N$30/100,$E65:$N65)/$D$14*100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3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+SUMPRODUCT($E$30:$N$30/100,$E66:$N66)/$D$14*100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3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+SUMPRODUCT($E$30:$N$30/100,$E67:$N67)/$D$14*100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3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+SUMPRODUCT($E$30:$N$30/100,$E68:$N68)/$D$14*100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3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+SUMPRODUCT($E$30:$N$30/100,$E69:$N69)/$D$14*100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3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+SUMPRODUCT($E$30:$N$30/100,$E70:$N70)/$D$14*100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3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+SUMPRODUCT($E$30:$N$30/100,$E71:$N71)/$D$14*100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3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+SUMPRODUCT($E$30:$N$30/100,$E72:$N72)/$D$14*100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3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+SUMPRODUCT($E$30:$N$30/100,$E73:$N73)/$D$14*100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3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+SUMPRODUCT($E$30:$N$30/100,$E74:$N74)/$D$14*100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3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+SUMPRODUCT($E$30:$N$30/100,$E75:$N75)/$D$14*100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3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+SUMPRODUCT($E$30:$N$30/100,$E76:$N76)/$D$14*100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3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+SUMPRODUCT($E$30:$N$30/100,$E77:$N77)/$D$14*100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3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+SUMPRODUCT($E$30:$N$30/100,$E78:$N78)/$D$14*100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3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+SUMPRODUCT($E$30:$N$30/100,$E79:$N79)/$D$14*100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3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+SUMPRODUCT($E$30:$N$30/100,$E80:$N80)/$D$14*100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3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+SUMPRODUCT($E$30:$N$30/100,$E81:$N81)/$D$14*100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3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+SUMPRODUCT($E$30:$N$30/100,$E82:$N82)/$D$14*100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3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+SUMPRODUCT($E$30:$N$30/100,$E83:$N83)/$D$14*100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6" si="24">+($AT83/$AT$82)-($AU83/$AU$82)</f>
        <v>8.5657777723247008E-4</v>
      </c>
    </row>
    <row r="84" spans="4:49" x14ac:dyDescent="0.3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+SUMPRODUCT($E$30:$N$30/100,$E84:$N84)/$D$14*100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3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+SUMPRODUCT($E$30:$N$30/100,$E85:$N85)/$D$14*100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3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+SUMPRODUCT($E$30:$N$30/100,$E86:$N86)/$D$14*100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3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+SUMPRODUCT($E$30:$N$30/100,$E87:$N87)/$D$14*100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3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+SUMPRODUCT($E$30:$N$30/100,$E88:$N88)/$D$14*100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3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+SUMPRODUCT($E$30:$N$30/100,$E89:$N89)/$D$14*100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3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+SUMPRODUCT($E$30:$N$30/100,$E90:$N90)/$D$14*100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3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+SUMPRODUCT($E$30:$N$30/100,$E91:$N91)/$D$14*100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3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+SUMPRODUCT($E$30:$N$30/100,$E92:$N92)/$D$14*100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3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+SUMPRODUCT($E$30:$N$30/100,$E93:$N93)/$D$14*100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3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+SUMPRODUCT($E$30:$N$30/100,$E94:$N94)/$D$14*100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3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+SUMPRODUCT($E$30:$N$30/100,$E95:$N95)/$D$14*100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3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+SUMPRODUCT($E$30:$N$30/100,$E96:$N96)/$D$14*100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3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+SUMPRODUCT($E$30:$N$30/100,$E97:$N97)/$D$14*100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6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3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+SUMPRODUCT($E$30:$N$30/100,$E98:$N98)/$D$14*100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30" si="28">+($AT98/$AT$32)-($AU98/$AU$32)</f>
        <v>5.6749822409342343E-2</v>
      </c>
      <c r="AW98" s="53">
        <f t="shared" si="24"/>
        <v>5.3985281635464677E-3</v>
      </c>
    </row>
    <row r="99" spans="4:49" x14ac:dyDescent="0.3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+SUMPRODUCT($E$30:$N$30/100,$E99:$N99)/$D$14*100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3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+SUMPRODUCT($E$30:$N$30/100,$E100:$N100)/$D$14*100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3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+SUMPRODUCT($E$30:$N$30/100,$E101:$N101)/$D$14*100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3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+SUMPRODUCT($E$30:$N$30/100,$E102:$N102)/$D$14*100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3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+SUMPRODUCT($E$30:$N$30/100,$E103:$N103)/$D$14*100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3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+SUMPRODUCT($E$30:$N$30/100,$E104:$N104)/$D$14*100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3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+SUMPRODUCT($E$30:$N$30/100,$E105:$N105)/$D$14*100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3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+SUMPRODUCT($E$30:$N$30/100,$E106:$N106)/$D$14*100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3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+SUMPRODUCT($E$30:$N$30/100,$E107:$N107)/$D$14*100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3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+SUMPRODUCT($E$30:$N$30/100,$E108:$N108)/$D$14*100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3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+SUMPRODUCT($E$30:$N$30/100,$E109:$N109)/$D$14*100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3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+SUMPRODUCT($E$30:$N$30/100,$E110:$N110)/$D$14*100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3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+SUMPRODUCT($E$30:$N$30/100,$E111:$N111)/$D$14*100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3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+SUMPRODUCT($E$30:$N$30/100,$E112:$N112)/$D$14*100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3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+SUMPRODUCT($E$30:$N$30/100,$E113:$N113)/$D$14*100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3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+SUMPRODUCT($E$30:$N$30/100,$E114:$N114)/$D$14*100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3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+SUMPRODUCT($E$30:$N$30/100,$E115:$N115)/$D$14*100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3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+SUMPRODUCT($E$30:$N$30/100,$E116:$N116)/$D$14*100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3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+SUMPRODUCT($E$30:$N$30/100,$E117:$N117)/$D$14*100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3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+SUMPRODUCT($E$30:$N$30/100,$E118:$N118)/$D$14*100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3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+SUMPRODUCT($E$30:$N$30/100,$E119:$N119)/$D$14*100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3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+SUMPRODUCT($E$30:$N$30/100,$E120:$N120)/$D$14*100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3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+SUMPRODUCT($E$30:$N$30/100,$E121:$N121)/$D$14*100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3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+SUMPRODUCT($E$30:$N$30/100,$E122:$N122)/$D$14*100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3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+SUMPRODUCT($E$30:$N$30/100,$E123:$N123)/$D$14*100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3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+SUMPRODUCT($E$30:$N$30/100,$E124:$N124)/$D$14*100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3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+SUMPRODUCT($E$30:$N$30/100,$E125:$N125)/$D$14*100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3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+SUMPRODUCT($E$30:$N$30/100,$E126:$N126)/$D$14*100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3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+SUMPRODUCT($E$30:$N$30/100,$E127:$N127)/$D$14*100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>+N127</f>
        <v>7481.5102406671003</v>
      </c>
      <c r="AV127" s="53">
        <f t="shared" si="28"/>
        <v>-2.6353577710082732E-2</v>
      </c>
      <c r="AW127" s="53">
        <f>+($AT127/$AT$82)-($AU127/$AU$82)</f>
        <v>-8.0948200161753192E-2</v>
      </c>
    </row>
    <row r="128" spans="4:49" x14ac:dyDescent="0.3">
      <c r="D128" s="38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+SUMPRODUCT($E$30:$N$30/100,$E128:$N128)/$D$14*100</f>
        <v>7687.243536349999</v>
      </c>
      <c r="Q128" s="24">
        <f t="shared" ref="Q128" si="133">+E128/E127-1</f>
        <v>2.4712442621410924E-2</v>
      </c>
      <c r="R128" s="24">
        <f t="shared" ref="R128" si="134">+F128/F127-1</f>
        <v>2.4577838724868295E-2</v>
      </c>
      <c r="S128" s="24">
        <f t="shared" ref="S128" si="135">+G128/G127-1</f>
        <v>2.5531766737593831E-2</v>
      </c>
      <c r="T128" s="24">
        <f t="shared" ref="T128" si="136">+H128/H127-1</f>
        <v>2.4714559320058616E-2</v>
      </c>
      <c r="U128" s="24">
        <f t="shared" ref="U128" si="137">+I128/I127-1</f>
        <v>2.5286230593333459E-2</v>
      </c>
      <c r="V128" s="24">
        <f t="shared" ref="V128" si="138">+J128/J127-1</f>
        <v>2.5134378552281955E-2</v>
      </c>
      <c r="W128" s="24">
        <f t="shared" ref="W128" si="139">+K128/K127-1</f>
        <v>2.5566696681649681E-2</v>
      </c>
      <c r="X128" s="24">
        <f t="shared" ref="X128" si="140">+L128/L127-1</f>
        <v>2.5080544058025733E-2</v>
      </c>
      <c r="Y128" s="24">
        <f t="shared" ref="Y128" si="141">+M128/M127-1</f>
        <v>2.5971226469816422E-2</v>
      </c>
      <c r="Z128" s="24">
        <f t="shared" ref="Z128" si="142">+N128/N127-1</f>
        <v>2.5101954769856105E-2</v>
      </c>
      <c r="AA128" s="24">
        <f t="shared" ref="AA128" si="143">+O128/O127-1</f>
        <v>2.5251258931567877E-2</v>
      </c>
      <c r="AB128" s="24">
        <f>+PAM!Y101</f>
        <v>2.5251585398556875E-2</v>
      </c>
      <c r="AD128" s="24">
        <f t="shared" ref="AD128" si="144">+E128/E116-1</f>
        <v>1.1054180078461928</v>
      </c>
      <c r="AE128" s="24">
        <f t="shared" ref="AE128" si="145">+F128/F116-1</f>
        <v>1.1132890223876788</v>
      </c>
      <c r="AF128" s="24">
        <f t="shared" ref="AF128" si="146">+G128/G116-1</f>
        <v>1.140438134547014</v>
      </c>
      <c r="AG128" s="24">
        <f t="shared" ref="AG128" si="147">+H128/H116-1</f>
        <v>1.1235151201855285</v>
      </c>
      <c r="AH128" s="24">
        <f t="shared" ref="AH128" si="148">+I128/I116-1</f>
        <v>1.1425909143842783</v>
      </c>
      <c r="AI128" s="24">
        <f t="shared" ref="AI128" si="149">+J128/J116-1</f>
        <v>1.1391573948348408</v>
      </c>
      <c r="AJ128" s="24">
        <f t="shared" ref="AJ128" si="150">+K128/K116-1</f>
        <v>1.1557683085996708</v>
      </c>
      <c r="AK128" s="24">
        <f t="shared" ref="AK128" si="151">+L128/L116-1</f>
        <v>1.1415751315501899</v>
      </c>
      <c r="AL128" s="24">
        <f t="shared" ref="AL128" si="152">+M128/M116-1</f>
        <v>1.1663453124429397</v>
      </c>
      <c r="AM128" s="24">
        <f t="shared" ref="AM128" si="153">+N128/N116-1</f>
        <v>1.1603333434391381</v>
      </c>
      <c r="AN128" s="24">
        <f t="shared" ref="AN128" si="154">+O128/O116-1</f>
        <v>1.1443794636772164</v>
      </c>
      <c r="AO128" s="24">
        <f>+PAM!AV101</f>
        <v>1.1443823537197813</v>
      </c>
      <c r="AQ128" s="24">
        <f t="shared" ref="AQ128" si="155">+Q128-Z128</f>
        <v>-3.8951214844518134E-4</v>
      </c>
      <c r="AR128" s="24">
        <f t="shared" ref="AR128" si="156">+AD128-AM128</f>
        <v>-5.4915335592945258E-2</v>
      </c>
      <c r="AS128" s="35">
        <f t="shared" ref="AS128" si="157">+D128</f>
        <v>45627</v>
      </c>
      <c r="AT128" s="19">
        <f t="shared" ref="AT128" si="158">+E128</f>
        <v>7663.6961493123708</v>
      </c>
      <c r="AU128" s="19">
        <f>+N128</f>
        <v>7669.3107723385419</v>
      </c>
      <c r="AV128" s="53">
        <f t="shared" si="28"/>
        <v>-5.6146230261688856E-2</v>
      </c>
      <c r="AW128" s="53">
        <f>+($AT128/$AT$82)-($AU128/$AU$82)</f>
        <v>-8.9836764754949172E-2</v>
      </c>
    </row>
    <row r="129" spans="4:49" x14ac:dyDescent="0.3">
      <c r="D129" s="38">
        <f>+PAM!A102</f>
        <v>45658</v>
      </c>
      <c r="E129" s="19" cm="1">
        <f t="array" ref="E129">+SUMPRODUCT($E$3:$P$3/100,PAM!$C102:$N102)/D$3*100</f>
        <v>7837.937570942785</v>
      </c>
      <c r="F129" s="19" cm="1">
        <f t="array" ref="F129">+SUMPRODUCT($E$4:$P$4/100,PAM!$C102:$N102)/D$4*100</f>
        <v>7874.8803493514461</v>
      </c>
      <c r="G129" s="19" cm="1">
        <f t="array" ref="G129">+SUMPRODUCT($E$5:$P$5/100,PAM!$C102:$N102)/D$5*100</f>
        <v>7834.0155481000693</v>
      </c>
      <c r="H129" s="19" cm="1">
        <f t="array" ref="H129">+SUMPRODUCT($E$6:$P$6/100,PAM!$C102:$N102)/D$6*100</f>
        <v>7831.0657068703449</v>
      </c>
      <c r="I129" s="19" cm="1">
        <f t="array" ref="I129">+SUMPRODUCT($E$7:$P$7/100,PAM!$C102:$N102)/D$7*100</f>
        <v>7895.8994935409974</v>
      </c>
      <c r="J129" s="19" cm="1">
        <f t="array" ref="J129">+SUMPRODUCT($E$8:$P$8/100,PAM!$C102:$N102)/D$8*100</f>
        <v>7872.5971205512142</v>
      </c>
      <c r="K129" s="19" cm="1">
        <f t="array" ref="K129">+SUMPRODUCT($E$9:$P$9/100,PAM!$C102:$N102)/D$9*100</f>
        <v>7898.0976505707185</v>
      </c>
      <c r="L129" s="19" cm="1">
        <f t="array" ref="L129">+SUMPRODUCT($E$10:$P$10/100,PAM!$C102:$N102)/D$10*100</f>
        <v>7857.5267641345008</v>
      </c>
      <c r="M129" s="19" cm="1">
        <f t="array" ref="M129">+SUMPRODUCT($E$11:$P$11/100,PAM!$C102:$N102)/D$11*100</f>
        <v>7889.7663144194948</v>
      </c>
      <c r="N129" s="19" cm="1">
        <f t="array" ref="N129">+SUMPRODUCT($E$12:$P$12/100,PAM!$C102:$N102)/D$12*100</f>
        <v>7853.6676052205512</v>
      </c>
      <c r="O129" s="19" cm="1">
        <f t="array" ref="O129">+SUMPRODUCT($E$30:$N$30/100,$E129:$N129)/$D$14*100</f>
        <v>7867.7274492799997</v>
      </c>
      <c r="Q129" s="24">
        <f t="shared" ref="Q129" si="159">+E129/E128-1</f>
        <v>2.2735951195827164E-2</v>
      </c>
      <c r="R129" s="24">
        <f t="shared" ref="R129" si="160">+F129/F128-1</f>
        <v>2.2340016868585666E-2</v>
      </c>
      <c r="S129" s="24">
        <f t="shared" ref="S129" si="161">+G129/G128-1</f>
        <v>2.3338576139775968E-2</v>
      </c>
      <c r="T129" s="24">
        <f t="shared" ref="T129" si="162">+H129/H128-1</f>
        <v>2.2660229289159117E-2</v>
      </c>
      <c r="U129" s="24">
        <f t="shared" ref="U129" si="163">+I129/I128-1</f>
        <v>2.3294300226116782E-2</v>
      </c>
      <c r="V129" s="24">
        <f t="shared" ref="V129" si="164">+J129/J128-1</f>
        <v>2.3238121752013896E-2</v>
      </c>
      <c r="W129" s="24">
        <f t="shared" ref="W129" si="165">+K129/K128-1</f>
        <v>2.3608826573272568E-2</v>
      </c>
      <c r="X129" s="24">
        <f t="shared" ref="X129" si="166">+L129/L128-1</f>
        <v>2.3243260889148853E-2</v>
      </c>
      <c r="Y129" s="24">
        <f t="shared" ref="Y129" si="167">+M129/M128-1</f>
        <v>2.4494905619738105E-2</v>
      </c>
      <c r="Z129" s="24">
        <f t="shared" ref="Z129" si="168">+N129/N128-1</f>
        <v>2.4038253026196665E-2</v>
      </c>
      <c r="AA129" s="24">
        <f t="shared" ref="AA129" si="169">+O129/O128-1</f>
        <v>2.3478365434445037E-2</v>
      </c>
      <c r="AB129" s="24">
        <f>+PAM!Y102</f>
        <v>2.3479695538445755E-2</v>
      </c>
      <c r="AD129" s="24">
        <f t="shared" ref="AD129" si="170">+E129/E117-1</f>
        <v>0.78012291833362624</v>
      </c>
      <c r="AE129" s="24">
        <f t="shared" ref="AE129" si="171">+F129/F117-1</f>
        <v>0.78788722982530968</v>
      </c>
      <c r="AF129" s="24">
        <f t="shared" ref="AF129" si="172">+G129/G117-1</f>
        <v>0.80925709316010197</v>
      </c>
      <c r="AG129" s="24">
        <f t="shared" ref="AG129" si="173">+H129/H117-1</f>
        <v>0.79423025076869447</v>
      </c>
      <c r="AH129" s="24">
        <f t="shared" ref="AH129" si="174">+I129/I117-1</f>
        <v>0.81085893866825187</v>
      </c>
      <c r="AI129" s="24">
        <f t="shared" ref="AI129" si="175">+J129/J117-1</f>
        <v>0.80760017424523345</v>
      </c>
      <c r="AJ129" s="24">
        <f t="shared" ref="AJ129" si="176">+K129/K117-1</f>
        <v>0.82086315616192418</v>
      </c>
      <c r="AK129" s="24">
        <f t="shared" ref="AK129" si="177">+L129/L117-1</f>
        <v>0.80652682712525281</v>
      </c>
      <c r="AL129" s="24">
        <f t="shared" ref="AL129" si="178">+M129/M117-1</f>
        <v>0.83108008379725229</v>
      </c>
      <c r="AM129" s="24">
        <f t="shared" ref="AM129" si="179">+N129/N117-1</f>
        <v>0.81808164137694295</v>
      </c>
      <c r="AN129" s="24">
        <f t="shared" ref="AN129" si="180">+O129/O117-1</f>
        <v>0.81076178431585677</v>
      </c>
      <c r="AO129" s="24">
        <f>+PAM!AV102</f>
        <v>0.81077980690651708</v>
      </c>
      <c r="AQ129" s="24">
        <f t="shared" ref="AQ129" si="181">+Q129-Z129</f>
        <v>-1.3023018303695011E-3</v>
      </c>
      <c r="AR129" s="24">
        <f t="shared" ref="AR129" si="182">+AD129-AM129</f>
        <v>-3.7958723043316711E-2</v>
      </c>
      <c r="AS129" s="35">
        <f t="shared" ref="AS129" si="183">+D129</f>
        <v>45658</v>
      </c>
      <c r="AT129" s="19">
        <f t="shared" ref="AT129" si="184">+E129</f>
        <v>7837.937570942785</v>
      </c>
      <c r="AU129" s="19">
        <f>+N129</f>
        <v>7853.6676052205512</v>
      </c>
      <c r="AV129" s="53">
        <f t="shared" si="28"/>
        <v>-0.1573003427776456</v>
      </c>
      <c r="AW129" s="53">
        <f>+($AT129/$AT$82)-($AU129/$AU$82)</f>
        <v>-0.11548730400797069</v>
      </c>
    </row>
    <row r="130" spans="4:49" x14ac:dyDescent="0.3">
      <c r="D130" s="38">
        <f>+PAM!A103</f>
        <v>45689</v>
      </c>
      <c r="E130" s="19" cm="1">
        <f t="array" ref="E130">+SUMPRODUCT($E$3:$P$3/100,PAM!$C103:$N103)/D$3*100</f>
        <v>8045.4345244511896</v>
      </c>
      <c r="F130" s="19" cm="1">
        <f t="array" ref="F130">+SUMPRODUCT($E$4:$P$4/100,PAM!$C103:$N103)/D$4*100</f>
        <v>8078.6288820507953</v>
      </c>
      <c r="G130" s="19" cm="1">
        <f t="array" ref="G130">+SUMPRODUCT($E$5:$P$5/100,PAM!$C103:$N103)/D$5*100</f>
        <v>8036.8844387206327</v>
      </c>
      <c r="H130" s="19" cm="1">
        <f t="array" ref="H130">+SUMPRODUCT($E$6:$P$6/100,PAM!$C103:$N103)/D$6*100</f>
        <v>8028.8414210088049</v>
      </c>
      <c r="I130" s="19" cm="1">
        <f t="array" ref="I130">+SUMPRODUCT($E$7:$P$7/100,PAM!$C103:$N103)/D$7*100</f>
        <v>8095.3618918402326</v>
      </c>
      <c r="J130" s="19" cm="1">
        <f t="array" ref="J130">+SUMPRODUCT($E$8:$P$8/100,PAM!$C103:$N103)/D$8*100</f>
        <v>8071.5069932384831</v>
      </c>
      <c r="K130" s="19" cm="1">
        <f t="array" ref="K130">+SUMPRODUCT($E$9:$P$9/100,PAM!$C103:$N103)/D$9*100</f>
        <v>8098.2377522623947</v>
      </c>
      <c r="L130" s="19" cm="1">
        <f t="array" ref="L130">+SUMPRODUCT($E$10:$P$10/100,PAM!$C103:$N103)/D$10*100</f>
        <v>8050.1105265445703</v>
      </c>
      <c r="M130" s="19" cm="1">
        <f t="array" ref="M130">+SUMPRODUCT($E$11:$P$11/100,PAM!$C103:$N103)/D$11*100</f>
        <v>8083.6813282942403</v>
      </c>
      <c r="N130" s="19" cm="1">
        <f t="array" ref="N130">+SUMPRODUCT($E$12:$P$12/100,PAM!$C103:$N103)/D$12*100</f>
        <v>8043.4662162244904</v>
      </c>
      <c r="O130" s="19" cm="1">
        <f t="array" ref="O130">+SUMPRODUCT($E$30:$N$30/100,$E130:$N130)/$D$14*100</f>
        <v>8064.8075689200014</v>
      </c>
      <c r="Q130" s="24">
        <f t="shared" ref="Q130" si="185">+E130/E129-1</f>
        <v>2.6473412377976624E-2</v>
      </c>
      <c r="R130" s="24">
        <f t="shared" ref="R130" si="186">+F130/F129-1</f>
        <v>2.5873222659964501E-2</v>
      </c>
      <c r="S130" s="24">
        <f t="shared" ref="S130" si="187">+G130/G129-1</f>
        <v>2.5895900943132988E-2</v>
      </c>
      <c r="T130" s="24">
        <f t="shared" ref="T130" si="188">+H130/H129-1</f>
        <v>2.5255274510715298E-2</v>
      </c>
      <c r="U130" s="24">
        <f t="shared" ref="U130" si="189">+I130/I129-1</f>
        <v>2.526151687498035E-2</v>
      </c>
      <c r="V130" s="24">
        <f t="shared" ref="V130" si="190">+J130/J129-1</f>
        <v>2.5266105916689208E-2</v>
      </c>
      <c r="W130" s="24">
        <f t="shared" ref="W130" si="191">+K130/K129-1</f>
        <v>2.5340292124295782E-2</v>
      </c>
      <c r="X130" s="24">
        <f t="shared" ref="X130" si="192">+L130/L129-1</f>
        <v>2.4509463116195063E-2</v>
      </c>
      <c r="Y130" s="24">
        <f t="shared" ref="Y130" si="193">+M130/M129-1</f>
        <v>2.4578042764123786E-2</v>
      </c>
      <c r="Z130" s="24">
        <f t="shared" ref="Z130" si="194">+N130/N129-1</f>
        <v>2.4166875980054847E-2</v>
      </c>
      <c r="AA130" s="24">
        <f t="shared" ref="AA130" si="195">+O130/O129-1</f>
        <v>2.5049179818504852E-2</v>
      </c>
      <c r="AB130" s="24">
        <f>+PAM!Y103</f>
        <v>2.5049293186714339E-2</v>
      </c>
      <c r="AD130" s="24">
        <f t="shared" ref="AD130" si="196">+E130/E118-1</f>
        <v>0.63596878776360466</v>
      </c>
      <c r="AE130" s="24">
        <f t="shared" ref="AE130" si="197">+F130/F118-1</f>
        <v>0.64198636398535558</v>
      </c>
      <c r="AF130" s="24">
        <f t="shared" ref="AF130" si="198">+G130/G118-1</f>
        <v>0.658761302067705</v>
      </c>
      <c r="AG130" s="24">
        <f t="shared" ref="AG130" si="199">+H130/H118-1</f>
        <v>0.64575710231091166</v>
      </c>
      <c r="AH130" s="24">
        <f t="shared" ref="AH130" si="200">+I130/I118-1</f>
        <v>0.65862956983512966</v>
      </c>
      <c r="AI130" s="24">
        <f t="shared" ref="AI130" si="201">+J130/J118-1</f>
        <v>0.65696940759353684</v>
      </c>
      <c r="AJ130" s="24">
        <f t="shared" ref="AJ130" si="202">+K130/K118-1</f>
        <v>0.66774381769208957</v>
      </c>
      <c r="AK130" s="24">
        <f t="shared" ref="AK130" si="203">+L130/L118-1</f>
        <v>0.65402303562439279</v>
      </c>
      <c r="AL130" s="24">
        <f t="shared" ref="AL130" si="204">+M130/M118-1</f>
        <v>0.67539691889469156</v>
      </c>
      <c r="AM130" s="24">
        <f t="shared" ref="AM130" si="205">+N130/N118-1</f>
        <v>0.66320429487556787</v>
      </c>
      <c r="AN130" s="24">
        <f t="shared" ref="AN130" si="206">+O130/O118-1</f>
        <v>0.65888559039370231</v>
      </c>
      <c r="AO130" s="24">
        <f>+PAM!AV103</f>
        <v>0.65890593766065497</v>
      </c>
      <c r="AQ130" s="24">
        <f t="shared" ref="AQ130" si="207">+Q130-Z130</f>
        <v>2.3065363979217768E-3</v>
      </c>
      <c r="AR130" s="24">
        <f t="shared" ref="AR130" si="208">+AD130-AM130</f>
        <v>-2.7235507111963209E-2</v>
      </c>
      <c r="AS130" s="35">
        <f t="shared" ref="AS130" si="209">+D130</f>
        <v>45689</v>
      </c>
      <c r="AT130" s="19">
        <f t="shared" ref="AT130" si="210">+E130</f>
        <v>8045.4345244511896</v>
      </c>
      <c r="AU130" s="19">
        <f>+N130</f>
        <v>8043.4662162244904</v>
      </c>
      <c r="AV130" s="53">
        <f t="shared" si="28"/>
        <v>1.9683082267022201E-2</v>
      </c>
      <c r="AW130" s="53">
        <f>+($AT130/$AT$82)-($AU130/$AU$82)</f>
        <v>-7.5726850607765073E-2</v>
      </c>
    </row>
    <row r="131" spans="4:49" x14ac:dyDescent="0.3">
      <c r="D131" s="35"/>
    </row>
    <row r="132" spans="4:49" x14ac:dyDescent="0.3">
      <c r="D132" s="35"/>
    </row>
    <row r="133" spans="4:49" x14ac:dyDescent="0.3">
      <c r="D133" s="35"/>
    </row>
    <row r="134" spans="4:49" x14ac:dyDescent="0.3">
      <c r="D134" s="35"/>
    </row>
    <row r="135" spans="4:49" x14ac:dyDescent="0.3">
      <c r="D135" s="35"/>
    </row>
    <row r="136" spans="4:49" x14ac:dyDescent="0.3">
      <c r="D136" s="35"/>
    </row>
    <row r="137" spans="4:49" x14ac:dyDescent="0.3">
      <c r="D137" s="35"/>
    </row>
    <row r="138" spans="4:49" x14ac:dyDescent="0.3">
      <c r="D138" s="35"/>
    </row>
    <row r="139" spans="4:49" x14ac:dyDescent="0.3">
      <c r="D139" s="35"/>
    </row>
    <row r="140" spans="4:49" x14ac:dyDescent="0.3">
      <c r="D140" s="35"/>
    </row>
    <row r="141" spans="4:49" x14ac:dyDescent="0.3">
      <c r="D141" s="35"/>
    </row>
    <row r="142" spans="4:49" x14ac:dyDescent="0.3">
      <c r="D142" s="35"/>
    </row>
    <row r="143" spans="4:49" x14ac:dyDescent="0.3">
      <c r="D143" s="35"/>
    </row>
    <row r="144" spans="4:49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E107" activePane="bottomRight" state="frozen"/>
      <selection pane="topRight" activeCell="E1" sqref="E1"/>
      <selection pane="bottomLeft" activeCell="A32" sqref="A32"/>
      <selection pane="bottomRight" activeCell="A130" sqref="A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23" t="s">
        <v>194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3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3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3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3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3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3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3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3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3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3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3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3">
      <c r="B16" s="225" t="s">
        <v>59</v>
      </c>
      <c r="C16" s="225"/>
      <c r="D16" s="225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3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3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3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3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3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3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3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3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3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3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" thickBot="1" x14ac:dyDescent="0.35">
      <c r="D28" s="105"/>
    </row>
    <row r="29" spans="1:49" s="90" customFormat="1" x14ac:dyDescent="0.3">
      <c r="A29" s="91" t="s">
        <v>193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3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+SUMPRODUCT($E$30:$N$30/100,$E32:$N32)/$D$14*100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3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+SUMPRODUCT($E$30:$N$30/100,$E33:$N33)/$D$14*100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3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+SUMPRODUCT($E$30:$N$30/100,$E34:$N34)/$D$14*100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3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+SUMPRODUCT($E$30:$N$30/100,$E35:$N35)/$D$14*100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3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+SUMPRODUCT($E$30:$N$30/100,$E36:$N36)/$D$14*100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3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+SUMPRODUCT($E$30:$N$30/100,$E37:$N37)/$D$14*100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3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+SUMPRODUCT($E$30:$N$30/100,$E38:$N38)/$D$14*100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3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+SUMPRODUCT($E$30:$N$30/100,$E39:$N39)/$D$14*100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3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+SUMPRODUCT($E$30:$N$30/100,$E40:$N40)/$D$14*100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3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+SUMPRODUCT($E$30:$N$30/100,$E41:$N41)/$D$14*100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3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+SUMPRODUCT($E$30:$N$30/100,$E42:$N42)/$D$14*100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3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+SUMPRODUCT($E$30:$N$30/100,$E43:$N43)/$D$14*100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3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+SUMPRODUCT($E$30:$N$30/100,$E44:$N44)/$D$14*100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3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+SUMPRODUCT($E$30:$N$30/100,$E45:$N45)/$D$14*100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3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+SUMPRODUCT($E$30:$N$30/100,$E46:$N46)/$D$14*100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3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+SUMPRODUCT($E$30:$N$30/100,$E47:$N47)/$D$14*100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3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+SUMPRODUCT($E$30:$N$30/100,$E48:$N48)/$D$14*100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3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+SUMPRODUCT($E$30:$N$30/100,$E49:$N49)/$D$14*100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3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+SUMPRODUCT($E$30:$N$30/100,$E50:$N50)/$D$14*100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3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+SUMPRODUCT($E$30:$N$30/100,$E51:$N51)/$D$14*100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3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+SUMPRODUCT($E$30:$N$30/100,$E52:$N52)/$D$14*100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3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+SUMPRODUCT($E$30:$N$30/100,$E53:$N53)/$D$14*100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3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+SUMPRODUCT($E$30:$N$30/100,$E54:$N54)/$D$14*100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3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+SUMPRODUCT($E$30:$N$30/100,$E55:$N55)/$D$14*100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3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+SUMPRODUCT($E$30:$N$30/100,$E56:$N56)/$D$14*100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3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+SUMPRODUCT($E$30:$N$30/100,$E57:$N57)/$D$14*100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3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+SUMPRODUCT($E$30:$N$30/100,$E58:$N58)/$D$14*100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3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+SUMPRODUCT($E$30:$N$30/100,$E59:$N59)/$D$14*100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3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+SUMPRODUCT($E$30:$N$30/100,$E60:$N60)/$D$14*100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3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+SUMPRODUCT($E$30:$N$30/100,$E61:$N61)/$D$14*100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3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+SUMPRODUCT($E$30:$N$30/100,$E62:$N62)/$D$14*100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3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+SUMPRODUCT($E$30:$N$30/100,$E63:$N63)/$D$14*100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3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+SUMPRODUCT($E$30:$N$30/100,$E64:$N64)/$D$14*100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3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+SUMPRODUCT($E$30:$N$30/100,$E65:$N65)/$D$14*100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3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+SUMPRODUCT($E$30:$N$30/100,$E66:$N66)/$D$14*100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3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+SUMPRODUCT($E$30:$N$30/100,$E67:$N67)/$D$14*100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3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+SUMPRODUCT($E$30:$N$30/100,$E68:$N68)/$D$14*100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3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+SUMPRODUCT($E$30:$N$30/100,$E69:$N69)/$D$14*100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3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+SUMPRODUCT($E$30:$N$30/100,$E70:$N70)/$D$14*100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3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+SUMPRODUCT($E$30:$N$30/100,$E71:$N71)/$D$14*100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3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+SUMPRODUCT($E$30:$N$30/100,$E72:$N72)/$D$14*100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3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+SUMPRODUCT($E$30:$N$30/100,$E73:$N73)/$D$14*100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3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+SUMPRODUCT($E$30:$N$30/100,$E74:$N74)/$D$14*100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3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+SUMPRODUCT($E$30:$N$30/100,$E75:$N75)/$D$14*100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3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+SUMPRODUCT($E$30:$N$30/100,$E76:$N76)/$D$14*100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3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+SUMPRODUCT($E$30:$N$30/100,$E77:$N77)/$D$14*100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3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+SUMPRODUCT($E$30:$N$30/100,$E78:$N78)/$D$14*100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3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+SUMPRODUCT($E$30:$N$30/100,$E79:$N79)/$D$14*100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3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+SUMPRODUCT($E$30:$N$30/100,$E80:$N80)/$D$14*100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3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+SUMPRODUCT($E$30:$N$30/100,$E81:$N81)/$D$14*100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3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+SUMPRODUCT($E$30:$N$30/100,$E82:$N82)/$D$14*100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3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+SUMPRODUCT($E$30:$N$30/100,$E83:$N83)/$D$14*100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30" si="24">+($AT83/$AT$82)-($AU83/$AU$82)</f>
        <v>-3.2303154482595797E-3</v>
      </c>
    </row>
    <row r="84" spans="4:49" x14ac:dyDescent="0.3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+SUMPRODUCT($E$30:$N$30/100,$E84:$N84)/$D$14*100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3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+SUMPRODUCT($E$30:$N$30/100,$E85:$N85)/$D$14*100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3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+SUMPRODUCT($E$30:$N$30/100,$E86:$N86)/$D$14*100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3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+SUMPRODUCT($E$30:$N$30/100,$E87:$N87)/$D$14*100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3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+SUMPRODUCT($E$30:$N$30/100,$E88:$N88)/$D$14*100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3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+SUMPRODUCT($E$30:$N$30/100,$E89:$N89)/$D$14*100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3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+SUMPRODUCT($E$30:$N$30/100,$E90:$N90)/$D$14*100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3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+SUMPRODUCT($E$30:$N$30/100,$E91:$N91)/$D$14*100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3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+SUMPRODUCT($E$30:$N$30/100,$E92:$N92)/$D$14*100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3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+SUMPRODUCT($E$30:$N$30/100,$E93:$N93)/$D$14*100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3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+SUMPRODUCT($E$30:$N$30/100,$E94:$N94)/$D$14*100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3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+SUMPRODUCT($E$30:$N$30/100,$E95:$N95)/$D$14*100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3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+SUMPRODUCT($E$30:$N$30/100,$E96:$N96)/$D$14*100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3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+SUMPRODUCT($E$30:$N$30/100,$E97:$N97)/$D$14*100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3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+SUMPRODUCT($E$30:$N$30/100,$E98:$N98)/$D$14*100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30" si="29">+($AT98/$AT$32)-($AU98/$AU$32)</f>
        <v>0.21618665250488789</v>
      </c>
      <c r="AW98" s="53">
        <f t="shared" si="24"/>
        <v>1.2570632813006632E-2</v>
      </c>
    </row>
    <row r="99" spans="4:49" x14ac:dyDescent="0.3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+SUMPRODUCT($E$30:$N$30/100,$E99:$N99)/$D$14*100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3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+SUMPRODUCT($E$30:$N$30/100,$E100:$N100)/$D$14*100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3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+SUMPRODUCT($E$30:$N$30/100,$E101:$N101)/$D$14*100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3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+SUMPRODUCT($E$30:$N$30/100,$E102:$N102)/$D$14*100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3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+SUMPRODUCT($E$30:$N$30/100,$E103:$N103)/$D$14*100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3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+SUMPRODUCT($E$30:$N$30/100,$E104:$N104)/$D$14*100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3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+SUMPRODUCT($E$30:$N$30/100,$E105:$N105)/$D$14*100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3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+SUMPRODUCT($E$30:$N$30/100,$E106:$N106)/$D$14*100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3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+SUMPRODUCT($E$30:$N$30/100,$E107:$N107)/$D$14*100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3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+SUMPRODUCT($E$30:$N$30/100,$E108:$N108)/$D$14*100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3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+SUMPRODUCT($E$30:$N$30/100,$E109:$N109)/$D$14*100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3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+SUMPRODUCT($E$30:$N$30/100,$E110:$N110)/$D$14*100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3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+SUMPRODUCT($E$30:$N$30/100,$E111:$N111)/$D$14*100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3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+SUMPRODUCT($E$30:$N$30/100,$E112:$N112)/$D$14*100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3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+SUMPRODUCT($E$30:$N$30/100,$E113:$N113)/$D$14*100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3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+SUMPRODUCT($E$30:$N$30/100,$E114:$N114)/$D$14*100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3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+SUMPRODUCT($E$30:$N$30/100,$E115:$N115)/$D$14*100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3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+SUMPRODUCT($E$30:$N$30/100,$E116:$N116)/$D$14*100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3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+SUMPRODUCT($E$30:$N$30/100,$E117:$N117)/$D$14*100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3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+SUMPRODUCT($E$30:$N$30/100,$E118:$N118)/$D$14*100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3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+SUMPRODUCT($E$30:$N$30/100,$E119:$N119)/$D$14*100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3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+SUMPRODUCT($E$30:$N$30/100,$E120:$N120)/$D$14*100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3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+SUMPRODUCT($E$30:$N$30/100,$E121:$N121)/$D$14*100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3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+SUMPRODUCT($E$30:$N$30/100,$E122:$N122)/$D$14*100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3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+SUMPRODUCT($E$30:$N$30/100,$E123:$N123)/$D$14*100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3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+SUMPRODUCT($E$30:$N$30/100,$E124:$N124)/$D$14*100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3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+SUMPRODUCT($E$30:$N$30/100,$E125:$N125)/$D$14*100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3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+SUMPRODUCT($E$30:$N$30/100,$E126:$N126)/$D$14*100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3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+SUMPRODUCT($E$30:$N$30/100,$E127:$N127)/$D$14*100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3">
      <c r="D128" s="38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+SUMPRODUCT($E$30:$N$30/100,$E128:$N128)/$D$14*100</f>
        <v>7713.2005989599993</v>
      </c>
      <c r="Q128" s="24">
        <f t="shared" ref="Q128" si="133">+E128/E127-1</f>
        <v>2.671495711440941E-2</v>
      </c>
      <c r="R128" s="24">
        <f t="shared" ref="R128" si="134">+F128/F127-1</f>
        <v>2.7096639761271524E-2</v>
      </c>
      <c r="S128" s="24">
        <f t="shared" ref="S128" si="135">+G128/G127-1</f>
        <v>2.7339679023274721E-2</v>
      </c>
      <c r="T128" s="24">
        <f t="shared" ref="T128" si="136">+H128/H127-1</f>
        <v>2.7481723158311322E-2</v>
      </c>
      <c r="U128" s="24">
        <f t="shared" ref="U128" si="137">+I128/I127-1</f>
        <v>2.7152296458865965E-2</v>
      </c>
      <c r="V128" s="24">
        <f t="shared" ref="V128" si="138">+J128/J127-1</f>
        <v>2.7357054845948081E-2</v>
      </c>
      <c r="W128" s="24">
        <f t="shared" ref="W128" si="139">+K128/K127-1</f>
        <v>2.6916558436238969E-2</v>
      </c>
      <c r="X128" s="24">
        <f t="shared" ref="X128" si="140">+L128/L127-1</f>
        <v>2.7543525775205469E-2</v>
      </c>
      <c r="Y128" s="24">
        <f t="shared" ref="Y128" si="141">+M128/M127-1</f>
        <v>2.7392921840375228E-2</v>
      </c>
      <c r="Z128" s="24">
        <f t="shared" ref="Z128" si="142">+N128/N127-1</f>
        <v>2.6846173184045918E-2</v>
      </c>
      <c r="AA128" s="24">
        <f t="shared" ref="AA128" si="143">+O128/O127-1</f>
        <v>2.7168767685958661E-2</v>
      </c>
      <c r="AB128" s="24">
        <f>+NOA!Y101</f>
        <v>2.7169856599032816E-2</v>
      </c>
      <c r="AD128" s="24">
        <f t="shared" ref="AD128" si="144">+E128/E116-1</f>
        <v>1.0658103206363685</v>
      </c>
      <c r="AE128" s="24">
        <f t="shared" ref="AE128" si="145">+F128/F116-1</f>
        <v>1.0870510850741724</v>
      </c>
      <c r="AF128" s="24">
        <f t="shared" ref="AF128" si="146">+G128/G116-1</f>
        <v>1.1114084989947215</v>
      </c>
      <c r="AG128" s="24">
        <f t="shared" ref="AG128" si="147">+H128/H116-1</f>
        <v>1.1260194581172627</v>
      </c>
      <c r="AH128" s="24">
        <f t="shared" ref="AH128" si="148">+I128/I116-1</f>
        <v>1.1313972305266113</v>
      </c>
      <c r="AI128" s="24">
        <f t="shared" ref="AI128" si="149">+J128/J116-1</f>
        <v>1.1406436499870352</v>
      </c>
      <c r="AJ128" s="24">
        <f t="shared" ref="AJ128" si="150">+K128/K116-1</f>
        <v>1.1417433019458558</v>
      </c>
      <c r="AK128" s="24">
        <f t="shared" ref="AK128" si="151">+L128/L116-1</f>
        <v>1.1743493254475279</v>
      </c>
      <c r="AL128" s="24">
        <f t="shared" ref="AL128" si="152">+M128/M116-1</f>
        <v>1.1880477622268</v>
      </c>
      <c r="AM128" s="24">
        <f t="shared" ref="AM128" si="153">+N128/N116-1</f>
        <v>1.1833595094211353</v>
      </c>
      <c r="AN128" s="24">
        <f t="shared" ref="AN128" si="154">+O128/O116-1</f>
        <v>1.1269928769545854</v>
      </c>
      <c r="AO128" s="24">
        <f>+NOA!AV101</f>
        <v>1.1270178999357467</v>
      </c>
      <c r="AQ128" s="24">
        <f t="shared" ref="AQ128" si="155">+Q128-Z128</f>
        <v>-1.3121606963650834E-4</v>
      </c>
      <c r="AR128" s="24">
        <f t="shared" ref="AR128" si="156">+AD128-AM128</f>
        <v>-0.11754918878476683</v>
      </c>
      <c r="AS128" s="35">
        <f t="shared" ref="AS128" si="157">+D128</f>
        <v>45627</v>
      </c>
      <c r="AT128" s="19">
        <f t="shared" ref="AT128" si="158">+E128</f>
        <v>7662.0440463734521</v>
      </c>
      <c r="AU128" s="19">
        <f t="shared" ref="AU128" si="159">+N128</f>
        <v>7706.9520639470256</v>
      </c>
      <c r="AV128" s="53">
        <f t="shared" si="29"/>
        <v>-0.44908017573573034</v>
      </c>
      <c r="AW128" s="53">
        <f t="shared" si="24"/>
        <v>-0.4611119074664245</v>
      </c>
    </row>
    <row r="129" spans="4:49" x14ac:dyDescent="0.3">
      <c r="D129" s="38">
        <f>+NOA!A102</f>
        <v>45658</v>
      </c>
      <c r="E129" s="19" cm="1">
        <f t="array" ref="E129">+SUMPRODUCT($E$3:$P$3/100,NOA!$C102:$N102)/D$3*100</f>
        <v>7848.3033787284994</v>
      </c>
      <c r="F129" s="19" cm="1">
        <f t="array" ref="F129">+SUMPRODUCT($E$4:$P$4/100,NOA!$C102:$N102)/D$4*100</f>
        <v>7864.4476380488968</v>
      </c>
      <c r="G129" s="19" cm="1">
        <f t="array" ref="G129">+SUMPRODUCT($E$5:$P$5/100,NOA!$C102:$N102)/D$5*100</f>
        <v>7904.8074558154258</v>
      </c>
      <c r="H129" s="19" cm="1">
        <f t="array" ref="H129">+SUMPRODUCT($E$6:$P$6/100,NOA!$C102:$N102)/D$6*100</f>
        <v>7963.3050959884813</v>
      </c>
      <c r="I129" s="19" cm="1">
        <f t="array" ref="I129">+SUMPRODUCT($E$7:$P$7/100,NOA!$C102:$N102)/D$7*100</f>
        <v>7930.6306058346936</v>
      </c>
      <c r="J129" s="19" cm="1">
        <f t="array" ref="J129">+SUMPRODUCT($E$8:$P$8/100,NOA!$C102:$N102)/D$8*100</f>
        <v>7923.427860128787</v>
      </c>
      <c r="K129" s="19" cm="1">
        <f t="array" ref="K129">+SUMPRODUCT($E$9:$P$9/100,NOA!$C102:$N102)/D$9*100</f>
        <v>7904.1100921561992</v>
      </c>
      <c r="L129" s="19" cm="1">
        <f t="array" ref="L129">+SUMPRODUCT($E$10:$P$10/100,NOA!$C102:$N102)/D$10*100</f>
        <v>7958.598876960099</v>
      </c>
      <c r="M129" s="19" cm="1">
        <f t="array" ref="M129">+SUMPRODUCT($E$11:$P$11/100,NOA!$C102:$N102)/D$11*100</f>
        <v>7979.0731354834834</v>
      </c>
      <c r="N129" s="19" cm="1">
        <f t="array" ref="N129">+SUMPRODUCT($E$12:$P$12/100,NOA!$C102:$N102)/D$12*100</f>
        <v>7915.9146841257525</v>
      </c>
      <c r="O129" s="19" cm="1">
        <f t="array" ref="O129">+SUMPRODUCT($E$30:$N$30/100,$E129:$N129)/$D$14*100</f>
        <v>7912.5932622400014</v>
      </c>
      <c r="Q129" s="24">
        <f t="shared" ref="Q129" si="160">+E129/E128-1</f>
        <v>2.4309352860377498E-2</v>
      </c>
      <c r="R129" s="24">
        <f t="shared" ref="R129" si="161">+F129/F128-1</f>
        <v>2.4768165645301599E-2</v>
      </c>
      <c r="S129" s="24">
        <f t="shared" ref="S129" si="162">+G129/G128-1</f>
        <v>2.5728706544766666E-2</v>
      </c>
      <c r="T129" s="24">
        <f t="shared" ref="T129" si="163">+H129/H128-1</f>
        <v>2.601404840136845E-2</v>
      </c>
      <c r="U129" s="24">
        <f t="shared" ref="U129" si="164">+I129/I128-1</f>
        <v>2.5769312735574257E-2</v>
      </c>
      <c r="V129" s="24">
        <f t="shared" ref="V129" si="165">+J129/J128-1</f>
        <v>2.6145091163369383E-2</v>
      </c>
      <c r="W129" s="24">
        <f t="shared" ref="W129" si="166">+K129/K128-1</f>
        <v>2.5803746404942984E-2</v>
      </c>
      <c r="X129" s="24">
        <f t="shared" ref="X129" si="167">+L129/L128-1</f>
        <v>2.7116121141202543E-2</v>
      </c>
      <c r="Y129" s="24">
        <f t="shared" ref="Y129" si="168">+M129/M128-1</f>
        <v>2.753283433183662E-2</v>
      </c>
      <c r="Z129" s="24">
        <f t="shared" ref="Z129" si="169">+N129/N128-1</f>
        <v>2.7113522757751474E-2</v>
      </c>
      <c r="AA129" s="24">
        <f t="shared" ref="AA129" si="170">+O129/O128-1</f>
        <v>2.5850833350151259E-2</v>
      </c>
      <c r="AB129" s="24">
        <f>+NOA!Y102</f>
        <v>2.5850285224909397E-2</v>
      </c>
      <c r="AD129" s="24">
        <f t="shared" ref="AD129" si="171">+E129/E117-1</f>
        <v>0.74245684658216127</v>
      </c>
      <c r="AE129" s="24">
        <f t="shared" ref="AE129" si="172">+F129/F117-1</f>
        <v>0.76003607708920939</v>
      </c>
      <c r="AF129" s="24">
        <f t="shared" ref="AF129" si="173">+G129/G117-1</f>
        <v>0.77986836735110376</v>
      </c>
      <c r="AG129" s="24">
        <f t="shared" ref="AG129" si="174">+H129/H117-1</f>
        <v>0.79056507800293163</v>
      </c>
      <c r="AH129" s="24">
        <f t="shared" ref="AH129" si="175">+I129/I117-1</f>
        <v>0.79641533772866024</v>
      </c>
      <c r="AI129" s="24">
        <f t="shared" ref="AI129" si="176">+J129/J117-1</f>
        <v>0.80688537771272539</v>
      </c>
      <c r="AJ129" s="24">
        <f t="shared" ref="AJ129" si="177">+K129/K117-1</f>
        <v>0.80533177407560319</v>
      </c>
      <c r="AK129" s="24">
        <f t="shared" ref="AK129" si="178">+L129/L117-1</f>
        <v>0.83521769062013207</v>
      </c>
      <c r="AL129" s="24">
        <f t="shared" ref="AL129" si="179">+M129/M117-1</f>
        <v>0.83893160618009155</v>
      </c>
      <c r="AM129" s="24">
        <f t="shared" ref="AM129" si="180">+N129/N117-1</f>
        <v>0.83620873500941806</v>
      </c>
      <c r="AN129" s="24">
        <f t="shared" ref="AN129" si="181">+O129/O117-1</f>
        <v>0.79275535103674799</v>
      </c>
      <c r="AO129" s="24">
        <f>+NOA!AV102</f>
        <v>0.79276025597965272</v>
      </c>
      <c r="AQ129" s="24">
        <f t="shared" ref="AQ129" si="182">+Q129-Z129</f>
        <v>-2.8041698973739759E-3</v>
      </c>
      <c r="AR129" s="24">
        <f t="shared" ref="AR129" si="183">+AD129-AM129</f>
        <v>-9.3751888427256791E-2</v>
      </c>
      <c r="AS129" s="35">
        <f t="shared" ref="AS129" si="184">+D129</f>
        <v>45658</v>
      </c>
      <c r="AT129" s="19">
        <f t="shared" ref="AT129" si="185">+E129</f>
        <v>7848.3033787284994</v>
      </c>
      <c r="AU129" s="19">
        <f t="shared" ref="AU129" si="186">+N129</f>
        <v>7915.9146841257525</v>
      </c>
      <c r="AV129" s="53">
        <f t="shared" si="29"/>
        <v>-0.67611305397252863</v>
      </c>
      <c r="AW129" s="53">
        <f t="shared" si="24"/>
        <v>-0.52321394022228773</v>
      </c>
    </row>
    <row r="130" spans="4:49" x14ac:dyDescent="0.3">
      <c r="D130" s="38">
        <f>+NOA!A103</f>
        <v>45689</v>
      </c>
      <c r="E130" s="19" cm="1">
        <f t="array" ref="E130">+SUMPRODUCT($E$3:$P$3/100,NOA!$C103:$N103)/D$3*100</f>
        <v>8061.8931720715591</v>
      </c>
      <c r="F130" s="19" cm="1">
        <f t="array" ref="F130">+SUMPRODUCT($E$4:$P$4/100,NOA!$C103:$N103)/D$4*100</f>
        <v>8075.3747119045802</v>
      </c>
      <c r="G130" s="19" cm="1">
        <f t="array" ref="G130">+SUMPRODUCT($E$5:$P$5/100,NOA!$C103:$N103)/D$5*100</f>
        <v>8114.6106467092268</v>
      </c>
      <c r="H130" s="19" cm="1">
        <f t="array" ref="H130">+SUMPRODUCT($E$6:$P$6/100,NOA!$C103:$N103)/D$6*100</f>
        <v>8175.0371336497765</v>
      </c>
      <c r="I130" s="19" cm="1">
        <f t="array" ref="I130">+SUMPRODUCT($E$7:$P$7/100,NOA!$C103:$N103)/D$7*100</f>
        <v>8135.8408694080408</v>
      </c>
      <c r="J130" s="19" cm="1">
        <f t="array" ref="J130">+SUMPRODUCT($E$8:$P$8/100,NOA!$C103:$N103)/D$8*100</f>
        <v>8124.935533924634</v>
      </c>
      <c r="K130" s="19" cm="1">
        <f t="array" ref="K130">+SUMPRODUCT($E$9:$P$9/100,NOA!$C103:$N103)/D$9*100</f>
        <v>8098.7536509107858</v>
      </c>
      <c r="L130" s="19" cm="1">
        <f t="array" ref="L130">+SUMPRODUCT($E$10:$P$10/100,NOA!$C103:$N103)/D$10*100</f>
        <v>8154.8745510255658</v>
      </c>
      <c r="M130" s="19" cm="1">
        <f t="array" ref="M130">+SUMPRODUCT($E$11:$P$11/100,NOA!$C103:$N103)/D$11*100</f>
        <v>8173.9496523390953</v>
      </c>
      <c r="N130" s="19" cm="1">
        <f t="array" ref="N130">+SUMPRODUCT($E$12:$P$12/100,NOA!$C103:$N103)/D$12*100</f>
        <v>8099.7094667276142</v>
      </c>
      <c r="O130" s="19" cm="1">
        <f t="array" ref="O130">+SUMPRODUCT($E$30:$N$30/100,$E130:$N130)/$D$14*100</f>
        <v>8116.3517275800023</v>
      </c>
      <c r="Q130" s="24">
        <f t="shared" ref="Q130" si="187">+E130/E129-1</f>
        <v>2.7214772803247911E-2</v>
      </c>
      <c r="R130" s="24">
        <f t="shared" ref="R130" si="188">+F130/F129-1</f>
        <v>2.6820329101715945E-2</v>
      </c>
      <c r="S130" s="24">
        <f t="shared" ref="S130" si="189">+G130/G129-1</f>
        <v>2.6541214579420602E-2</v>
      </c>
      <c r="T130" s="24">
        <f t="shared" ref="T130" si="190">+H130/H129-1</f>
        <v>2.6588462341842867E-2</v>
      </c>
      <c r="U130" s="24">
        <f t="shared" ref="U130" si="191">+I130/I129-1</f>
        <v>2.5875655262819874E-2</v>
      </c>
      <c r="V130" s="24">
        <f t="shared" ref="V130" si="192">+J130/J129-1</f>
        <v>2.5431880917329508E-2</v>
      </c>
      <c r="W130" s="24">
        <f t="shared" ref="W130" si="193">+K130/K129-1</f>
        <v>2.4625613318284278E-2</v>
      </c>
      <c r="X130" s="24">
        <f t="shared" ref="X130" si="194">+L130/L129-1</f>
        <v>2.4662089030982326E-2</v>
      </c>
      <c r="Y130" s="24">
        <f t="shared" ref="Y130" si="195">+M130/M129-1</f>
        <v>2.4423452893166608E-2</v>
      </c>
      <c r="Z130" s="24">
        <f t="shared" ref="Z130" si="196">+N130/N129-1</f>
        <v>2.3218388516798472E-2</v>
      </c>
      <c r="AA130" s="24">
        <f t="shared" ref="AA130" si="197">+O130/O129-1</f>
        <v>2.5751161292766556E-2</v>
      </c>
      <c r="AB130" s="24">
        <f>+NOA!Y103</f>
        <v>2.5751567315128954E-2</v>
      </c>
      <c r="AD130" s="24">
        <f t="shared" ref="AD130" si="198">+E130/E118-1</f>
        <v>0.61173239669822332</v>
      </c>
      <c r="AE130" s="24">
        <f t="shared" ref="AE130" si="199">+F130/F118-1</f>
        <v>0.62368561904839481</v>
      </c>
      <c r="AF130" s="24">
        <f t="shared" ref="AF130" si="200">+G130/G118-1</f>
        <v>0.63760089546625864</v>
      </c>
      <c r="AG130" s="24">
        <f t="shared" ref="AG130" si="201">+H130/H118-1</f>
        <v>0.64531885785463516</v>
      </c>
      <c r="AH130" s="24">
        <f t="shared" ref="AH130" si="202">+I130/I118-1</f>
        <v>0.64997281105362514</v>
      </c>
      <c r="AI130" s="24">
        <f t="shared" ref="AI130" si="203">+J130/J118-1</f>
        <v>0.65775062203124723</v>
      </c>
      <c r="AJ130" s="24">
        <f t="shared" ref="AJ130" si="204">+K130/K118-1</f>
        <v>0.65541604967986333</v>
      </c>
      <c r="AK130" s="24">
        <f t="shared" ref="AK130" si="205">+L130/L118-1</f>
        <v>0.67714613283031078</v>
      </c>
      <c r="AL130" s="24">
        <f t="shared" ref="AL130" si="206">+M130/M118-1</f>
        <v>0.67567400356382001</v>
      </c>
      <c r="AM130" s="24">
        <f t="shared" ref="AM130" si="207">+N130/N118-1</f>
        <v>0.67266233042170609</v>
      </c>
      <c r="AN130" s="24">
        <f t="shared" ref="AN130" si="208">+O130/O118-1</f>
        <v>0.64643797486108689</v>
      </c>
      <c r="AO130" s="24">
        <f>+NOA!AV103</f>
        <v>0.64643791823713581</v>
      </c>
      <c r="AQ130" s="24">
        <f t="shared" ref="AQ130" si="209">+Q130-Z130</f>
        <v>3.9963842864494392E-3</v>
      </c>
      <c r="AR130" s="24">
        <f t="shared" ref="AR130" si="210">+AD130-AM130</f>
        <v>-6.0929933723482765E-2</v>
      </c>
      <c r="AS130" s="35">
        <f t="shared" ref="AS130" si="211">+D130</f>
        <v>45689</v>
      </c>
      <c r="AT130" s="19">
        <f t="shared" ref="AT130" si="212">+E130</f>
        <v>8061.8931720715591</v>
      </c>
      <c r="AU130" s="19">
        <f t="shared" ref="AU130" si="213">+N130</f>
        <v>8099.7094667276142</v>
      </c>
      <c r="AV130" s="53">
        <f t="shared" si="29"/>
        <v>-0.37816294656055049</v>
      </c>
      <c r="AW130" s="53">
        <f t="shared" si="24"/>
        <v>-0.46295641794782583</v>
      </c>
    </row>
    <row r="131" spans="4:49" x14ac:dyDescent="0.3">
      <c r="D131" s="35"/>
    </row>
    <row r="132" spans="4:49" x14ac:dyDescent="0.3">
      <c r="D132" s="35"/>
    </row>
    <row r="133" spans="4:49" x14ac:dyDescent="0.3">
      <c r="D133" s="35"/>
    </row>
    <row r="134" spans="4:49" x14ac:dyDescent="0.3">
      <c r="D134" s="35"/>
    </row>
    <row r="135" spans="4:49" x14ac:dyDescent="0.3">
      <c r="D135" s="35"/>
    </row>
    <row r="136" spans="4:49" x14ac:dyDescent="0.3">
      <c r="D136" s="35"/>
    </row>
    <row r="137" spans="4:49" x14ac:dyDescent="0.3">
      <c r="D137" s="35"/>
    </row>
    <row r="138" spans="4:49" x14ac:dyDescent="0.3">
      <c r="D138" s="35"/>
    </row>
    <row r="139" spans="4:49" x14ac:dyDescent="0.3">
      <c r="D139" s="35"/>
    </row>
    <row r="140" spans="4:49" x14ac:dyDescent="0.3">
      <c r="D140" s="35"/>
    </row>
    <row r="141" spans="4:49" x14ac:dyDescent="0.3">
      <c r="D141" s="35"/>
    </row>
    <row r="142" spans="4:49" x14ac:dyDescent="0.3">
      <c r="D142" s="35"/>
    </row>
    <row r="143" spans="4:49" x14ac:dyDescent="0.3">
      <c r="D143" s="35"/>
    </row>
    <row r="144" spans="4:49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E108" activePane="bottomRight" state="frozen"/>
      <selection pane="topRight" activeCell="E1" sqref="E1"/>
      <selection pane="bottomLeft" activeCell="A32" sqref="A32"/>
      <selection pane="bottomRight" activeCell="D130" sqref="D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23" t="s">
        <v>195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25" customFormat="1" x14ac:dyDescent="0.3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3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3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3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3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3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3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3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3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3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3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3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3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3">
      <c r="B16" s="225" t="s">
        <v>59</v>
      </c>
      <c r="C16" s="225"/>
      <c r="D16" s="225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3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3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3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3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3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3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3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3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3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3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" thickBot="1" x14ac:dyDescent="0.35">
      <c r="D28" s="105"/>
    </row>
    <row r="29" spans="1:49" s="90" customFormat="1" x14ac:dyDescent="0.3">
      <c r="A29" s="91" t="s">
        <v>197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3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3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+SUMPRODUCT($E$30:$N$30/100,$E33:$N33)/$D$14*100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3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+SUMPRODUCT($E$30:$N$30/100,$E34:$N34)/$D$14*100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3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+SUMPRODUCT($E$30:$N$30/100,$E35:$N35)/$D$14*100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3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+SUMPRODUCT($E$30:$N$30/100,$E36:$N36)/$D$14*100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3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+SUMPRODUCT($E$30:$N$30/100,$E37:$N37)/$D$14*100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3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+SUMPRODUCT($E$30:$N$30/100,$E38:$N38)/$D$14*100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3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+SUMPRODUCT($E$30:$N$30/100,$E39:$N39)/$D$14*100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3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+SUMPRODUCT($E$30:$N$30/100,$E40:$N40)/$D$14*100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3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+SUMPRODUCT($E$30:$N$30/100,$E41:$N41)/$D$14*100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3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+SUMPRODUCT($E$30:$N$30/100,$E42:$N42)/$D$14*100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3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+SUMPRODUCT($E$30:$N$30/100,$E43:$N43)/$D$14*100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3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+SUMPRODUCT($E$30:$N$30/100,$E44:$N44)/$D$14*100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3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+SUMPRODUCT($E$30:$N$30/100,$E45:$N45)/$D$14*100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3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+SUMPRODUCT($E$30:$N$30/100,$E46:$N46)/$D$14*100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3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+SUMPRODUCT($E$30:$N$30/100,$E47:$N47)/$D$14*100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3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+SUMPRODUCT($E$30:$N$30/100,$E48:$N48)/$D$14*100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3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+SUMPRODUCT($E$30:$N$30/100,$E49:$N49)/$D$14*100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3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+SUMPRODUCT($E$30:$N$30/100,$E50:$N50)/$D$14*100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3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+SUMPRODUCT($E$30:$N$30/100,$E51:$N51)/$D$14*100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3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+SUMPRODUCT($E$30:$N$30/100,$E52:$N52)/$D$14*100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3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+SUMPRODUCT($E$30:$N$30/100,$E53:$N53)/$D$14*100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3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+SUMPRODUCT($E$30:$N$30/100,$E54:$N54)/$D$14*100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3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+SUMPRODUCT($E$30:$N$30/100,$E55:$N55)/$D$14*100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3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+SUMPRODUCT($E$30:$N$30/100,$E56:$N56)/$D$14*100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3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+SUMPRODUCT($E$30:$N$30/100,$E57:$N57)/$D$14*100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3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+SUMPRODUCT($E$30:$N$30/100,$E58:$N58)/$D$14*100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3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+SUMPRODUCT($E$30:$N$30/100,$E59:$N59)/$D$14*100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3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+SUMPRODUCT($E$30:$N$30/100,$E60:$N60)/$D$14*100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3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+SUMPRODUCT($E$30:$N$30/100,$E61:$N61)/$D$14*100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3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+SUMPRODUCT($E$30:$N$30/100,$E62:$N62)/$D$14*100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3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+SUMPRODUCT($E$30:$N$30/100,$E63:$N63)/$D$14*100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3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+SUMPRODUCT($E$30:$N$30/100,$E64:$N64)/$D$14*100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3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+SUMPRODUCT($E$30:$N$30/100,$E65:$N65)/$D$14*100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3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+SUMPRODUCT($E$30:$N$30/100,$E66:$N66)/$D$14*100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3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+SUMPRODUCT($E$30:$N$30/100,$E67:$N67)/$D$14*100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3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+SUMPRODUCT($E$30:$N$30/100,$E68:$N68)/$D$14*100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3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+SUMPRODUCT($E$30:$N$30/100,$E69:$N69)/$D$14*100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3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+SUMPRODUCT($E$30:$N$30/100,$E70:$N70)/$D$14*100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3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+SUMPRODUCT($E$30:$N$30/100,$E71:$N71)/$D$14*100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3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+SUMPRODUCT($E$30:$N$30/100,$E72:$N72)/$D$14*100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3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+SUMPRODUCT($E$30:$N$30/100,$E73:$N73)/$D$14*100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3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+SUMPRODUCT($E$30:$N$30/100,$E74:$N74)/$D$14*100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3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+SUMPRODUCT($E$30:$N$30/100,$E75:$N75)/$D$14*100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3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+SUMPRODUCT($E$30:$N$30/100,$E76:$N76)/$D$14*100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3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+SUMPRODUCT($E$30:$N$30/100,$E77:$N77)/$D$14*100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3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+SUMPRODUCT($E$30:$N$30/100,$E78:$N78)/$D$14*100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3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+SUMPRODUCT($E$30:$N$30/100,$E79:$N79)/$D$14*100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3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+SUMPRODUCT($E$30:$N$30/100,$E80:$N80)/$D$14*100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3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+SUMPRODUCT($E$30:$N$30/100,$E81:$N81)/$D$14*100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3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+SUMPRODUCT($E$30:$N$30/100,$E82:$N82)/$D$14*100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3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+SUMPRODUCT($E$30:$N$30/100,$E83:$N83)/$D$14*100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30" si="24">+($AT83/$AT$82)-($AU83/$AU$82)</f>
        <v>-7.5254359026244444E-4</v>
      </c>
    </row>
    <row r="84" spans="4:49" x14ac:dyDescent="0.3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+SUMPRODUCT($E$30:$N$30/100,$E84:$N84)/$D$14*100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3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+SUMPRODUCT($E$30:$N$30/100,$E85:$N85)/$D$14*100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3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+SUMPRODUCT($E$30:$N$30/100,$E86:$N86)/$D$14*100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3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+SUMPRODUCT($E$30:$N$30/100,$E87:$N87)/$D$14*100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3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+SUMPRODUCT($E$30:$N$30/100,$E88:$N88)/$D$14*100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3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+SUMPRODUCT($E$30:$N$30/100,$E89:$N89)/$D$14*100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3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+SUMPRODUCT($E$30:$N$30/100,$E90:$N90)/$D$14*100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3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+SUMPRODUCT($E$30:$N$30/100,$E91:$N91)/$D$14*100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3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+SUMPRODUCT($E$30:$N$30/100,$E92:$N92)/$D$14*100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3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+SUMPRODUCT($E$30:$N$30/100,$E93:$N93)/$D$14*100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3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+SUMPRODUCT($E$30:$N$30/100,$E94:$N94)/$D$14*100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3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+SUMPRODUCT($E$30:$N$30/100,$E95:$N95)/$D$14*100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3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+SUMPRODUCT($E$30:$N$30/100,$E96:$N96)/$D$14*100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3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+SUMPRODUCT($E$30:$N$30/100,$E97:$N97)/$D$14*100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3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+SUMPRODUCT($E$30:$N$30/100,$E98:$N98)/$D$14*100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30" si="29">+($AT98/$AT$32)-($AU98/$AU$32)</f>
        <v>0.11854051424266032</v>
      </c>
      <c r="AW98" s="53">
        <f t="shared" si="24"/>
        <v>-1.9154273914312236E-2</v>
      </c>
    </row>
    <row r="99" spans="4:49" x14ac:dyDescent="0.3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+SUMPRODUCT($E$30:$N$30/100,$E99:$N99)/$D$14*100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3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+SUMPRODUCT($E$30:$N$30/100,$E100:$N100)/$D$14*100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3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+SUMPRODUCT($E$30:$N$30/100,$E101:$N101)/$D$14*100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3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+SUMPRODUCT($E$30:$N$30/100,$E102:$N102)/$D$14*100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3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+SUMPRODUCT($E$30:$N$30/100,$E103:$N103)/$D$14*100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3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+SUMPRODUCT($E$30:$N$30/100,$E104:$N104)/$D$14*100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3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+SUMPRODUCT($E$30:$N$30/100,$E105:$N105)/$D$14*100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3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+SUMPRODUCT($E$30:$N$30/100,$E106:$N106)/$D$14*100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3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+SUMPRODUCT($E$30:$N$30/100,$E107:$N107)/$D$14*100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3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+SUMPRODUCT($E$30:$N$30/100,$E108:$N108)/$D$14*100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3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+SUMPRODUCT($E$30:$N$30/100,$E109:$N109)/$D$14*100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3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+SUMPRODUCT($E$30:$N$30/100,$E110:$N110)/$D$14*100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3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+SUMPRODUCT($E$30:$N$30/100,$E111:$N111)/$D$14*100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3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+SUMPRODUCT($E$30:$N$30/100,$E112:$N112)/$D$14*100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3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+SUMPRODUCT($E$30:$N$30/100,$E113:$N113)/$D$14*100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3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+SUMPRODUCT($E$30:$N$30/100,$E114:$N114)/$D$14*100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3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+SUMPRODUCT($E$30:$N$30/100,$E115:$N115)/$D$14*100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3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+SUMPRODUCT($E$30:$N$30/100,$E116:$N116)/$D$14*100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3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+SUMPRODUCT($E$30:$N$30/100,$E117:$N117)/$D$14*100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3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+SUMPRODUCT($E$30:$N$30/100,$E118:$N118)/$D$14*100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3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+SUMPRODUCT($E$30:$N$30/100,$E119:$N119)/$D$14*100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3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+SUMPRODUCT($E$30:$N$30/100,$E120:$N120)/$D$14*100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3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+SUMPRODUCT($E$30:$N$30/100,$E121:$N121)/$D$14*100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3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+SUMPRODUCT($E$30:$N$30/100,$E122:$N122)/$D$14*100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3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+SUMPRODUCT($E$30:$N$30/100,$E123:$N123)/$D$14*100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3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+SUMPRODUCT($E$30:$N$30/100,$E124:$N124)/$D$14*100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3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+SUMPRODUCT($E$30:$N$30/100,$E125:$N125)/$D$14*100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3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+SUMPRODUCT($E$30:$N$30/100,$E126:$N126)/$D$14*100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3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+SUMPRODUCT($E$30:$N$30/100,$E127:$N127)/$D$14*100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3">
      <c r="D128" s="38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+SUMPRODUCT($E$30:$N$30/100,$E128:$N128)/$D$14*100</f>
        <v>7737.0610916299984</v>
      </c>
      <c r="Q128" s="24">
        <f t="shared" ref="Q128" si="109">+E128/E127-1</f>
        <v>2.7575053365044955E-2</v>
      </c>
      <c r="R128" s="24">
        <f t="shared" ref="R128" si="110">+F128/F127-1</f>
        <v>2.7612066742487951E-2</v>
      </c>
      <c r="S128" s="24">
        <f t="shared" ref="S128" si="111">+G128/G127-1</f>
        <v>3.0802554126308834E-2</v>
      </c>
      <c r="T128" s="24">
        <f t="shared" ref="T128" si="112">+H128/H127-1</f>
        <v>2.7771662286880883E-2</v>
      </c>
      <c r="U128" s="24">
        <f t="shared" ref="U128" si="113">+I128/I127-1</f>
        <v>3.1380417852881148E-2</v>
      </c>
      <c r="V128" s="24">
        <f t="shared" ref="V128" si="114">+J128/J127-1</f>
        <v>2.8951528041355701E-2</v>
      </c>
      <c r="W128" s="24">
        <f t="shared" ref="W128" si="115">+K128/K127-1</f>
        <v>3.1186957121729586E-2</v>
      </c>
      <c r="X128" s="24">
        <f t="shared" ref="X128" si="116">+L128/L127-1</f>
        <v>2.9897133815603327E-2</v>
      </c>
      <c r="Y128" s="24">
        <f t="shared" ref="Y128" si="117">+M128/M127-1</f>
        <v>3.059319278118755E-2</v>
      </c>
      <c r="Z128" s="24">
        <f t="shared" ref="Z128" si="118">+N128/N127-1</f>
        <v>3.1985148173452993E-2</v>
      </c>
      <c r="AA128" s="24">
        <f t="shared" ref="AA128" si="119">+O128/O127-1</f>
        <v>2.9304465777675537E-2</v>
      </c>
      <c r="AB128" s="24">
        <f>+NEA!Y101</f>
        <v>2.9301617430987692E-2</v>
      </c>
      <c r="AD128" s="24">
        <f t="shared" ref="AD128" si="120">+E128/E116-1</f>
        <v>0.99524785411171979</v>
      </c>
      <c r="AE128" s="24">
        <f t="shared" ref="AE128" si="121">+F128/F116-1</f>
        <v>1.0131697320933331</v>
      </c>
      <c r="AF128" s="24">
        <f t="shared" ref="AF128" si="122">+G128/G116-1</f>
        <v>1.0398963354477662</v>
      </c>
      <c r="AG128" s="24">
        <f t="shared" ref="AG128" si="123">+H128/H116-1</f>
        <v>1.030207013859008</v>
      </c>
      <c r="AH128" s="24">
        <f t="shared" ref="AH128" si="124">+I128/I116-1</f>
        <v>1.0557138675820368</v>
      </c>
      <c r="AI128" s="24">
        <f t="shared" ref="AI128" si="125">+J128/J116-1</f>
        <v>1.0394229337242717</v>
      </c>
      <c r="AJ128" s="24">
        <f t="shared" ref="AJ128" si="126">+K128/K116-1</f>
        <v>1.0735098415545816</v>
      </c>
      <c r="AK128" s="24">
        <f t="shared" ref="AK128" si="127">+L128/L116-1</f>
        <v>1.0760031709676419</v>
      </c>
      <c r="AL128" s="24">
        <f t="shared" ref="AL128" si="128">+M128/M116-1</f>
        <v>1.1073492531786964</v>
      </c>
      <c r="AM128" s="24">
        <f t="shared" ref="AM128" si="129">+N128/N116-1</f>
        <v>1.0716096423668278</v>
      </c>
      <c r="AN128" s="24">
        <f t="shared" ref="AN128" si="130">+O128/O116-1</f>
        <v>1.0384979850259581</v>
      </c>
      <c r="AO128" s="24">
        <f>+NEA!AV101</f>
        <v>1.0385202837552119</v>
      </c>
      <c r="AQ128" s="24">
        <f t="shared" ref="AQ128" si="131">+Q128-Z128</f>
        <v>-4.4100948084080382E-3</v>
      </c>
      <c r="AR128" s="24">
        <f t="shared" ref="AR128" si="132">+AD128-AM128</f>
        <v>-7.6361788255107976E-2</v>
      </c>
      <c r="AS128" s="35">
        <f t="shared" ref="AS128" si="133">+D128</f>
        <v>45627</v>
      </c>
      <c r="AT128" s="19">
        <f t="shared" ref="AT128" si="134">+E128</f>
        <v>7708.2522123368835</v>
      </c>
      <c r="AU128" s="19">
        <f t="shared" ref="AU128" si="135">+N128</f>
        <v>7756.453046404371</v>
      </c>
      <c r="AV128" s="53">
        <f t="shared" si="29"/>
        <v>-0.48200834067488074</v>
      </c>
      <c r="AW128" s="53">
        <f t="shared" si="24"/>
        <v>-0.54284344316059219</v>
      </c>
    </row>
    <row r="129" spans="4:49" x14ac:dyDescent="0.3">
      <c r="D129" s="38">
        <f>+NEA!A102</f>
        <v>45658</v>
      </c>
      <c r="E129" s="19" cm="1">
        <f t="array" ref="E129">+SUMPRODUCT($E$3:$P$3/100,NEA!$C102:$N102)/D$3*100</f>
        <v>7887.9407378785036</v>
      </c>
      <c r="F129" s="19" cm="1">
        <f t="array" ref="F129">+SUMPRODUCT($E$4:$P$4/100,NEA!$C102:$N102)/D$4*100</f>
        <v>7855.3076324285112</v>
      </c>
      <c r="G129" s="19" cm="1">
        <f t="array" ref="G129">+SUMPRODUCT($E$5:$P$5/100,NEA!$C102:$N102)/D$5*100</f>
        <v>7998.3716204631928</v>
      </c>
      <c r="H129" s="19" cm="1">
        <f t="array" ref="H129">+SUMPRODUCT($E$6:$P$6/100,NEA!$C102:$N102)/D$6*100</f>
        <v>7895.3977478756897</v>
      </c>
      <c r="I129" s="19" cm="1">
        <f t="array" ref="I129">+SUMPRODUCT($E$7:$P$7/100,NEA!$C102:$N102)/D$7*100</f>
        <v>8006.0928207473908</v>
      </c>
      <c r="J129" s="19" cm="1">
        <f t="array" ref="J129">+SUMPRODUCT($E$8:$P$8/100,NEA!$C102:$N102)/D$8*100</f>
        <v>7882.1780450608376</v>
      </c>
      <c r="K129" s="19" cm="1">
        <f t="array" ref="K129">+SUMPRODUCT($E$9:$P$9/100,NEA!$C102:$N102)/D$9*100</f>
        <v>8038.7922863781323</v>
      </c>
      <c r="L129" s="19" cm="1">
        <f t="array" ref="L129">+SUMPRODUCT($E$10:$P$10/100,NEA!$C102:$N102)/D$10*100</f>
        <v>7906.1611531993976</v>
      </c>
      <c r="M129" s="19" cm="1">
        <f t="array" ref="M129">+SUMPRODUCT($E$11:$P$11/100,NEA!$C102:$N102)/D$11*100</f>
        <v>7959.8635069827014</v>
      </c>
      <c r="N129" s="19" cm="1">
        <f t="array" ref="N129">+SUMPRODUCT($E$12:$P$12/100,NEA!$C102:$N102)/D$12*100</f>
        <v>7961.9151315172148</v>
      </c>
      <c r="O129" s="19" cm="1">
        <f t="array" ref="O129">+SUMPRODUCT($E$30:$N$30/100,$E129:$N129)/$D$14*100</f>
        <v>7928.9020627899999</v>
      </c>
      <c r="Q129" s="24">
        <f t="shared" ref="Q129" si="136">+E129/E128-1</f>
        <v>2.3311189176455915E-2</v>
      </c>
      <c r="R129" s="24">
        <f t="shared" ref="R129" si="137">+F129/F128-1</f>
        <v>2.3738726137065402E-2</v>
      </c>
      <c r="S129" s="24">
        <f t="shared" ref="S129" si="138">+G129/G128-1</f>
        <v>2.523856701698235E-2</v>
      </c>
      <c r="T129" s="24">
        <f t="shared" ref="T129" si="139">+H129/H128-1</f>
        <v>2.4539053520905796E-2</v>
      </c>
      <c r="U129" s="24">
        <f t="shared" ref="U129" si="140">+I129/I128-1</f>
        <v>2.5780078524594296E-2</v>
      </c>
      <c r="V129" s="24">
        <f t="shared" ref="V129" si="141">+J129/J128-1</f>
        <v>2.4456416143607385E-2</v>
      </c>
      <c r="W129" s="24">
        <f t="shared" ref="W129" si="142">+K129/K128-1</f>
        <v>2.5700104350024233E-2</v>
      </c>
      <c r="X129" s="24">
        <f t="shared" ref="X129" si="143">+L129/L128-1</f>
        <v>2.5543796635065119E-2</v>
      </c>
      <c r="Y129" s="24">
        <f t="shared" ref="Y129" si="144">+M129/M128-1</f>
        <v>2.7056400261281865E-2</v>
      </c>
      <c r="Z129" s="24">
        <f t="shared" ref="Z129" si="145">+N129/N128-1</f>
        <v>2.6489180542140778E-2</v>
      </c>
      <c r="AA129" s="24">
        <f t="shared" ref="AA129" si="146">+O129/O128-1</f>
        <v>2.4795069973990058E-2</v>
      </c>
      <c r="AB129" s="24">
        <f>+NEA!Y102</f>
        <v>2.4796521174364372E-2</v>
      </c>
      <c r="AD129" s="24">
        <f t="shared" ref="AD129" si="147">+E129/E117-1</f>
        <v>0.71321852422346788</v>
      </c>
      <c r="AE129" s="24">
        <f t="shared" ref="AE129" si="148">+F129/F117-1</f>
        <v>0.72791533188279112</v>
      </c>
      <c r="AF129" s="24">
        <f t="shared" ref="AF129" si="149">+G129/G117-1</f>
        <v>0.7485323171242606</v>
      </c>
      <c r="AG129" s="24">
        <f t="shared" ref="AG129" si="150">+H129/H117-1</f>
        <v>0.74283862119874433</v>
      </c>
      <c r="AH129" s="24">
        <f t="shared" ref="AH129" si="151">+I129/I117-1</f>
        <v>0.75998197793110389</v>
      </c>
      <c r="AI129" s="24">
        <f t="shared" ref="AI129" si="152">+J129/J117-1</f>
        <v>0.75091660590545328</v>
      </c>
      <c r="AJ129" s="24">
        <f t="shared" ref="AJ129" si="153">+K129/K117-1</f>
        <v>0.77179099526571227</v>
      </c>
      <c r="AK129" s="24">
        <f t="shared" ref="AK129" si="154">+L129/L117-1</f>
        <v>0.7788841146590697</v>
      </c>
      <c r="AL129" s="24">
        <f t="shared" ref="AL129" si="155">+M129/M117-1</f>
        <v>0.80564035859819594</v>
      </c>
      <c r="AM129" s="24">
        <f t="shared" ref="AM129" si="156">+N129/N117-1</f>
        <v>0.77680916216852536</v>
      </c>
      <c r="AN129" s="24">
        <f t="shared" ref="AN129" si="157">+O129/O117-1</f>
        <v>0.74810940469401976</v>
      </c>
      <c r="AO129" s="24">
        <f>+NEA!AV102</f>
        <v>0.74811738302864073</v>
      </c>
      <c r="AQ129" s="24">
        <f t="shared" ref="AQ129" si="158">+Q129-Z129</f>
        <v>-3.1779913656848624E-3</v>
      </c>
      <c r="AR129" s="24">
        <f t="shared" ref="AR129" si="159">+AD129-AM129</f>
        <v>-6.3590637945057482E-2</v>
      </c>
      <c r="AS129" s="35">
        <f t="shared" ref="AS129" si="160">+D129</f>
        <v>45658</v>
      </c>
      <c r="AT129" s="19">
        <f t="shared" ref="AT129" si="161">+E129</f>
        <v>7887.9407378785036</v>
      </c>
      <c r="AU129" s="19">
        <f t="shared" ref="AU129" si="162">+N129</f>
        <v>7961.9151315172148</v>
      </c>
      <c r="AV129" s="53">
        <f t="shared" si="29"/>
        <v>-0.73974393638711433</v>
      </c>
      <c r="AW129" s="53">
        <f t="shared" si="24"/>
        <v>-0.61259378125529196</v>
      </c>
    </row>
    <row r="130" spans="4:49" x14ac:dyDescent="0.3">
      <c r="D130" s="38">
        <f>+NEA!A103</f>
        <v>45689</v>
      </c>
      <c r="E130" s="19" cm="1">
        <f t="array" ref="E130">+SUMPRODUCT($E$3:$P$3/100,NEA!$C103:$N103)/D$3*100</f>
        <v>8045.0414737396595</v>
      </c>
      <c r="F130" s="19" cm="1">
        <f t="array" ref="F130">+SUMPRODUCT($E$4:$P$4/100,NEA!$C103:$N103)/D$4*100</f>
        <v>8011.8051161337162</v>
      </c>
      <c r="G130" s="19" cm="1">
        <f t="array" ref="G130">+SUMPRODUCT($E$5:$P$5/100,NEA!$C103:$N103)/D$5*100</f>
        <v>8152.736749018929</v>
      </c>
      <c r="H130" s="19" cm="1">
        <f t="array" ref="H130">+SUMPRODUCT($E$6:$P$6/100,NEA!$C103:$N103)/D$6*100</f>
        <v>8045.6454327250267</v>
      </c>
      <c r="I130" s="19" cm="1">
        <f t="array" ref="I130">+SUMPRODUCT($E$7:$P$7/100,NEA!$C103:$N103)/D$7*100</f>
        <v>8161.5344344608548</v>
      </c>
      <c r="J130" s="19" cm="1">
        <f t="array" ref="J130">+SUMPRODUCT($E$8:$P$8/100,NEA!$C103:$N103)/D$8*100</f>
        <v>8027.1418701955881</v>
      </c>
      <c r="K130" s="19" cm="1">
        <f t="array" ref="K130">+SUMPRODUCT($E$9:$P$9/100,NEA!$C103:$N103)/D$9*100</f>
        <v>8190.8248435677979</v>
      </c>
      <c r="L130" s="19" cm="1">
        <f t="array" ref="L130">+SUMPRODUCT($E$10:$P$10/100,NEA!$C103:$N103)/D$10*100</f>
        <v>8051.902891478433</v>
      </c>
      <c r="M130" s="19" cm="1">
        <f t="array" ref="M130">+SUMPRODUCT($E$11:$P$11/100,NEA!$C103:$N103)/D$11*100</f>
        <v>8111.0303594036932</v>
      </c>
      <c r="N130" s="19" cm="1">
        <f t="array" ref="N130">+SUMPRODUCT($E$12:$P$12/100,NEA!$C103:$N103)/D$12*100</f>
        <v>8083.9792023390428</v>
      </c>
      <c r="O130" s="19" cm="1">
        <f t="array" ref="O130">+SUMPRODUCT($E$30:$N$30/100,$E130:$N130)/$D$14*100</f>
        <v>8080.4751421700003</v>
      </c>
      <c r="Q130" s="24">
        <f t="shared" ref="Q130" si="163">+E130/E129-1</f>
        <v>1.9916571521226833E-2</v>
      </c>
      <c r="R130" s="24">
        <f t="shared" ref="R130" si="164">+F130/F129-1</f>
        <v>1.9922514945073244E-2</v>
      </c>
      <c r="S130" s="24">
        <f t="shared" ref="S130" si="165">+G130/G129-1</f>
        <v>1.9299569447461806E-2</v>
      </c>
      <c r="T130" s="24">
        <f t="shared" ref="T130" si="166">+H130/H129-1</f>
        <v>1.9029780341308644E-2</v>
      </c>
      <c r="U130" s="24">
        <f t="shared" ref="U130" si="167">+I130/I129-1</f>
        <v>1.9415414883855009E-2</v>
      </c>
      <c r="V130" s="24">
        <f t="shared" ref="V130" si="168">+J130/J129-1</f>
        <v>1.8391341112319548E-2</v>
      </c>
      <c r="W130" s="24">
        <f t="shared" ref="W130" si="169">+K130/K129-1</f>
        <v>1.8912362923879433E-2</v>
      </c>
      <c r="X130" s="24">
        <f t="shared" ref="X130" si="170">+L130/L129-1</f>
        <v>1.8433944800133162E-2</v>
      </c>
      <c r="Y130" s="24">
        <f t="shared" ref="Y130" si="171">+M130/M129-1</f>
        <v>1.8991136253577956E-2</v>
      </c>
      <c r="Z130" s="24">
        <f t="shared" ref="Z130" si="172">+N130/N129-1</f>
        <v>1.5330993712635577E-2</v>
      </c>
      <c r="AA130" s="24">
        <f t="shared" ref="AA130" si="173">+O130/O129-1</f>
        <v>1.9116528137146149E-2</v>
      </c>
      <c r="AB130" s="24">
        <f>+NEA!Y103</f>
        <v>1.9112393132259653E-2</v>
      </c>
      <c r="AD130" s="24">
        <f t="shared" ref="AD130" si="174">+E130/E118-1</f>
        <v>0.58124170451952994</v>
      </c>
      <c r="AE130" s="24">
        <f t="shared" ref="AE130" si="175">+F130/F118-1</f>
        <v>0.59197432159278862</v>
      </c>
      <c r="AF130" s="24">
        <f t="shared" ref="AF130" si="176">+G130/G118-1</f>
        <v>0.60767601632282719</v>
      </c>
      <c r="AG130" s="24">
        <f t="shared" ref="AG130" si="177">+H130/H118-1</f>
        <v>0.60229716398266731</v>
      </c>
      <c r="AH130" s="24">
        <f t="shared" ref="AH130" si="178">+I130/I118-1</f>
        <v>0.61656336434273573</v>
      </c>
      <c r="AI130" s="24">
        <f t="shared" ref="AI130" si="179">+J130/J118-1</f>
        <v>0.60676681903642926</v>
      </c>
      <c r="AJ130" s="24">
        <f t="shared" ref="AJ130" si="180">+K130/K118-1</f>
        <v>0.62370315418299516</v>
      </c>
      <c r="AK130" s="24">
        <f t="shared" ref="AK130" si="181">+L130/L118-1</f>
        <v>0.62769234320074996</v>
      </c>
      <c r="AL130" s="24">
        <f t="shared" ref="AL130" si="182">+M130/M118-1</f>
        <v>0.65126261487564086</v>
      </c>
      <c r="AM130" s="24">
        <f t="shared" ref="AM130" si="183">+N130/N118-1</f>
        <v>0.62240492515190926</v>
      </c>
      <c r="AN130" s="24">
        <f t="shared" ref="AN130" si="184">+O130/O118-1</f>
        <v>0.60648864986177209</v>
      </c>
      <c r="AO130" s="24">
        <f>+NEA!AV103</f>
        <v>0.60648739192676793</v>
      </c>
      <c r="AQ130" s="24">
        <f t="shared" ref="AQ130" si="185">+Q130-Z130</f>
        <v>4.5855778085912569E-3</v>
      </c>
      <c r="AR130" s="24">
        <f t="shared" ref="AR130" si="186">+AD130-AM130</f>
        <v>-4.1163220632379316E-2</v>
      </c>
      <c r="AS130" s="35">
        <f t="shared" ref="AS130" si="187">+D130</f>
        <v>45689</v>
      </c>
      <c r="AT130" s="19">
        <f t="shared" ref="AT130" si="188">+E130</f>
        <v>8045.0414737396595</v>
      </c>
      <c r="AU130" s="19">
        <f t="shared" ref="AU130" si="189">+N130</f>
        <v>8083.9792023390428</v>
      </c>
      <c r="AV130" s="53">
        <f t="shared" si="29"/>
        <v>-0.38937728599383092</v>
      </c>
      <c r="AW130" s="53">
        <f t="shared" si="24"/>
        <v>-0.5402274361483137</v>
      </c>
    </row>
    <row r="131" spans="4:49" x14ac:dyDescent="0.3">
      <c r="D131" s="35"/>
    </row>
    <row r="132" spans="4:49" x14ac:dyDescent="0.3">
      <c r="D132" s="35"/>
    </row>
    <row r="133" spans="4:49" x14ac:dyDescent="0.3">
      <c r="D133" s="35"/>
    </row>
    <row r="134" spans="4:49" x14ac:dyDescent="0.3">
      <c r="D134" s="35"/>
    </row>
    <row r="135" spans="4:49" x14ac:dyDescent="0.3">
      <c r="D135" s="35"/>
    </row>
    <row r="136" spans="4:49" x14ac:dyDescent="0.3">
      <c r="D136" s="35"/>
    </row>
    <row r="137" spans="4:49" x14ac:dyDescent="0.3">
      <c r="D137" s="35"/>
    </row>
    <row r="138" spans="4:49" x14ac:dyDescent="0.3">
      <c r="D138" s="35"/>
    </row>
    <row r="139" spans="4:49" x14ac:dyDescent="0.3">
      <c r="D139" s="35"/>
    </row>
    <row r="140" spans="4:49" x14ac:dyDescent="0.3">
      <c r="D140" s="35"/>
    </row>
    <row r="141" spans="4:49" x14ac:dyDescent="0.3">
      <c r="D141" s="35"/>
    </row>
    <row r="142" spans="4:49" x14ac:dyDescent="0.3">
      <c r="D142" s="35"/>
    </row>
    <row r="143" spans="4:49" x14ac:dyDescent="0.3">
      <c r="D143" s="35"/>
    </row>
    <row r="144" spans="4:49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E111" activePane="bottomRight" state="frozen"/>
      <selection pane="topRight" activeCell="E1" sqref="E1"/>
      <selection pane="bottomLeft" activeCell="A32" sqref="A32"/>
      <selection pane="bottomRight" activeCell="A130" sqref="A130:XFD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16" s="90" customFormat="1" x14ac:dyDescent="0.3">
      <c r="E1" s="223" t="s">
        <v>196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3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3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3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3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3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3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3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3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3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3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3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3">
      <c r="B16" s="225" t="s">
        <v>59</v>
      </c>
      <c r="C16" s="225"/>
      <c r="D16" s="225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3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3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3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3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3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3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3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3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3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3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" thickBot="1" x14ac:dyDescent="0.35">
      <c r="D28" s="105"/>
    </row>
    <row r="29" spans="1:49" s="90" customFormat="1" x14ac:dyDescent="0.3">
      <c r="A29" s="91" t="s">
        <v>198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3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3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+SUMPRODUCT($E$30:$N$30/100,$E33:$N33)/$D$14*100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3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+SUMPRODUCT($E$30:$N$30/100,$E34:$N34)/$D$14*100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3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+SUMPRODUCT($E$30:$N$30/100,$E35:$N35)/$D$14*100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3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+SUMPRODUCT($E$30:$N$30/100,$E36:$N36)/$D$14*100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3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+SUMPRODUCT($E$30:$N$30/100,$E37:$N37)/$D$14*100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3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+SUMPRODUCT($E$30:$N$30/100,$E38:$N38)/$D$14*100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3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+SUMPRODUCT($E$30:$N$30/100,$E39:$N39)/$D$14*100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3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+SUMPRODUCT($E$30:$N$30/100,$E40:$N40)/$D$14*100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3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+SUMPRODUCT($E$30:$N$30/100,$E41:$N41)/$D$14*100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3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+SUMPRODUCT($E$30:$N$30/100,$E42:$N42)/$D$14*100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3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+SUMPRODUCT($E$30:$N$30/100,$E43:$N43)/$D$14*100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3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+SUMPRODUCT($E$30:$N$30/100,$E44:$N44)/$D$14*100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3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+SUMPRODUCT($E$30:$N$30/100,$E45:$N45)/$D$14*100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3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+SUMPRODUCT($E$30:$N$30/100,$E46:$N46)/$D$14*100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3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+SUMPRODUCT($E$30:$N$30/100,$E47:$N47)/$D$14*100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3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+SUMPRODUCT($E$30:$N$30/100,$E48:$N48)/$D$14*100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3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+SUMPRODUCT($E$30:$N$30/100,$E49:$N49)/$D$14*100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3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+SUMPRODUCT($E$30:$N$30/100,$E50:$N50)/$D$14*100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3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+SUMPRODUCT($E$30:$N$30/100,$E51:$N51)/$D$14*100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3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+SUMPRODUCT($E$30:$N$30/100,$E52:$N52)/$D$14*100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3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+SUMPRODUCT($E$30:$N$30/100,$E53:$N53)/$D$14*100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3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+SUMPRODUCT($E$30:$N$30/100,$E54:$N54)/$D$14*100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3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+SUMPRODUCT($E$30:$N$30/100,$E55:$N55)/$D$14*100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3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+SUMPRODUCT($E$30:$N$30/100,$E56:$N56)/$D$14*100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3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+SUMPRODUCT($E$30:$N$30/100,$E57:$N57)/$D$14*100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3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+SUMPRODUCT($E$30:$N$30/100,$E58:$N58)/$D$14*100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3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+SUMPRODUCT($E$30:$N$30/100,$E59:$N59)/$D$14*100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3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+SUMPRODUCT($E$30:$N$30/100,$E60:$N60)/$D$14*100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3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+SUMPRODUCT($E$30:$N$30/100,$E61:$N61)/$D$14*100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3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+SUMPRODUCT($E$30:$N$30/100,$E62:$N62)/$D$14*100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3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+SUMPRODUCT($E$30:$N$30/100,$E63:$N63)/$D$14*100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3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+SUMPRODUCT($E$30:$N$30/100,$E64:$N64)/$D$14*100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3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+SUMPRODUCT($E$30:$N$30/100,$E65:$N65)/$D$14*100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3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+SUMPRODUCT($E$30:$N$30/100,$E66:$N66)/$D$14*100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3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+SUMPRODUCT($E$30:$N$30/100,$E67:$N67)/$D$14*100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3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+SUMPRODUCT($E$30:$N$30/100,$E68:$N68)/$D$14*100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3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+SUMPRODUCT($E$30:$N$30/100,$E69:$N69)/$D$14*100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3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+SUMPRODUCT($E$30:$N$30/100,$E70:$N70)/$D$14*100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3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+SUMPRODUCT($E$30:$N$30/100,$E71:$N71)/$D$14*100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3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+SUMPRODUCT($E$30:$N$30/100,$E72:$N72)/$D$14*100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3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+SUMPRODUCT($E$30:$N$30/100,$E73:$N73)/$D$14*100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3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+SUMPRODUCT($E$30:$N$30/100,$E74:$N74)/$D$14*100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3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+SUMPRODUCT($E$30:$N$30/100,$E75:$N75)/$D$14*100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3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+SUMPRODUCT($E$30:$N$30/100,$E76:$N76)/$D$14*100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3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+SUMPRODUCT($E$30:$N$30/100,$E77:$N77)/$D$14*100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3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+SUMPRODUCT($E$30:$N$30/100,$E78:$N78)/$D$14*100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3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+SUMPRODUCT($E$30:$N$30/100,$E79:$N79)/$D$14*100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3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+SUMPRODUCT($E$30:$N$30/100,$E80:$N80)/$D$14*100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3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+SUMPRODUCT($E$30:$N$30/100,$E81:$N81)/$D$14*100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3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+SUMPRODUCT($E$30:$N$30/100,$E82:$N82)/$D$14*100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3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+SUMPRODUCT($E$30:$N$30/100,$E83:$N83)/$D$14*100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30" si="24">+($AT83/$AT$82)-($AU83/$AU$82)</f>
        <v>-1.4225862728447503E-3</v>
      </c>
    </row>
    <row r="84" spans="4:49" x14ac:dyDescent="0.3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+SUMPRODUCT($E$30:$N$30/100,$E84:$N84)/$D$14*100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3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+SUMPRODUCT($E$30:$N$30/100,$E85:$N85)/$D$14*100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3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+SUMPRODUCT($E$30:$N$30/100,$E86:$N86)/$D$14*100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3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+SUMPRODUCT($E$30:$N$30/100,$E87:$N87)/$D$14*100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3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+SUMPRODUCT($E$30:$N$30/100,$E88:$N88)/$D$14*100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3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+SUMPRODUCT($E$30:$N$30/100,$E89:$N89)/$D$14*100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3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+SUMPRODUCT($E$30:$N$30/100,$E90:$N90)/$D$14*100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3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+SUMPRODUCT($E$30:$N$30/100,$E91:$N91)/$D$14*100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3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+SUMPRODUCT($E$30:$N$30/100,$E92:$N92)/$D$14*100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3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+SUMPRODUCT($E$30:$N$30/100,$E93:$N93)/$D$14*100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3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+SUMPRODUCT($E$30:$N$30/100,$E94:$N94)/$D$14*100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3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+SUMPRODUCT($E$30:$N$30/100,$E95:$N95)/$D$14*100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3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+SUMPRODUCT($E$30:$N$30/100,$E96:$N96)/$D$14*100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3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+SUMPRODUCT($E$30:$N$30/100,$E97:$N97)/$D$14*100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3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+SUMPRODUCT($E$30:$N$30/100,$E98:$N98)/$D$14*100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30" si="29">+($AT98/$AT$32)-($AU98/$AU$32)</f>
        <v>9.7739170528626573E-2</v>
      </c>
      <c r="AW98" s="53">
        <f t="shared" si="24"/>
        <v>5.5095680538468361E-3</v>
      </c>
    </row>
    <row r="99" spans="4:49" x14ac:dyDescent="0.3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+SUMPRODUCT($E$30:$N$30/100,$E99:$N99)/$D$14*100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3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+SUMPRODUCT($E$30:$N$30/100,$E100:$N100)/$D$14*100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3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+SUMPRODUCT($E$30:$N$30/100,$E101:$N101)/$D$14*100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3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+SUMPRODUCT($E$30:$N$30/100,$E102:$N102)/$D$14*100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3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+SUMPRODUCT($E$30:$N$30/100,$E103:$N103)/$D$14*100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3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+SUMPRODUCT($E$30:$N$30/100,$E104:$N104)/$D$14*100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3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+SUMPRODUCT($E$30:$N$30/100,$E105:$N105)/$D$14*100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3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+SUMPRODUCT($E$30:$N$30/100,$E106:$N106)/$D$14*100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3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+SUMPRODUCT($E$30:$N$30/100,$E107:$N107)/$D$14*100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3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+SUMPRODUCT($E$30:$N$30/100,$E108:$N108)/$D$14*100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3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+SUMPRODUCT($E$30:$N$30/100,$E109:$N109)/$D$14*100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3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+SUMPRODUCT($E$30:$N$30/100,$E110:$N110)/$D$14*100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3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+SUMPRODUCT($E$30:$N$30/100,$E111:$N111)/$D$14*100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3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+SUMPRODUCT($E$30:$N$30/100,$E112:$N112)/$D$14*100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3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+SUMPRODUCT($E$30:$N$30/100,$E113:$N113)/$D$14*100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3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+SUMPRODUCT($E$30:$N$30/100,$E114:$N114)/$D$14*100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3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+SUMPRODUCT($E$30:$N$30/100,$E115:$N115)/$D$14*100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3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+SUMPRODUCT($E$30:$N$30/100,$E116:$N116)/$D$14*100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3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+SUMPRODUCT($E$30:$N$30/100,$E117:$N117)/$D$14*100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3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+SUMPRODUCT($E$30:$N$30/100,$E118:$N118)/$D$14*100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3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+SUMPRODUCT($E$30:$N$30/100,$E119:$N119)/$D$14*100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3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+SUMPRODUCT($E$30:$N$30/100,$E120:$N120)/$D$14*100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3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+SUMPRODUCT($E$30:$N$30/100,$E121:$N121)/$D$14*100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3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+SUMPRODUCT($E$30:$N$30/100,$E122:$N122)/$D$14*100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3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+SUMPRODUCT($E$30:$N$30/100,$E123:$N123)/$D$14*100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3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+SUMPRODUCT($E$30:$N$30/100,$E124:$N124)/$D$14*100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3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+SUMPRODUCT($E$30:$N$30/100,$E125:$N125)/$D$14*100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3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+SUMPRODUCT($E$30:$N$30/100,$E126:$N126)/$D$14*100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3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+SUMPRODUCT($E$30:$N$30/100,$E127:$N127)/$D$14*100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3">
      <c r="D128" s="38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+SUMPRODUCT($E$30:$N$30/100,$E128:$N128)/$D$14*100</f>
        <v>7788.5450649200011</v>
      </c>
      <c r="Q128" s="24">
        <f t="shared" ref="Q128" si="133">+E128/E127-1</f>
        <v>2.251730816429709E-2</v>
      </c>
      <c r="R128" s="24">
        <f t="shared" ref="R128" si="134">+F128/F127-1</f>
        <v>2.2721193413904217E-2</v>
      </c>
      <c r="S128" s="24">
        <f t="shared" ref="S128" si="135">+G128/G127-1</f>
        <v>2.3422680677857244E-2</v>
      </c>
      <c r="T128" s="24">
        <f t="shared" ref="T128" si="136">+H128/H127-1</f>
        <v>2.3031510796643229E-2</v>
      </c>
      <c r="U128" s="24">
        <f t="shared" ref="U128" si="137">+I128/I127-1</f>
        <v>2.245556624704248E-2</v>
      </c>
      <c r="V128" s="24">
        <f t="shared" ref="V128" si="138">+J128/J127-1</f>
        <v>2.2609414109481696E-2</v>
      </c>
      <c r="W128" s="24">
        <f t="shared" ref="W128" si="139">+K128/K127-1</f>
        <v>2.2978521106305161E-2</v>
      </c>
      <c r="X128" s="24">
        <f t="shared" ref="X128" si="140">+L128/L127-1</f>
        <v>2.3812937183026239E-2</v>
      </c>
      <c r="Y128" s="24">
        <f t="shared" ref="Y128" si="141">+M128/M127-1</f>
        <v>2.3485491138606429E-2</v>
      </c>
      <c r="Z128" s="24">
        <f t="shared" ref="Z128" si="142">+N128/N127-1</f>
        <v>2.3303099899624424E-2</v>
      </c>
      <c r="AA128" s="24">
        <f t="shared" ref="AA128" si="143">+O128/O127-1</f>
        <v>2.3063569634063974E-2</v>
      </c>
      <c r="AB128" s="24">
        <f>+CUY!Y101</f>
        <v>2.3062593615844174E-2</v>
      </c>
      <c r="AD128" s="24">
        <f t="shared" ref="AD128" si="144">+E128/E116-1</f>
        <v>1.1054324080435194</v>
      </c>
      <c r="AE128" s="24">
        <f t="shared" ref="AE128" si="145">+F128/F116-1</f>
        <v>1.1215737128242518</v>
      </c>
      <c r="AF128" s="24">
        <f t="shared" ref="AF128" si="146">+G128/G116-1</f>
        <v>1.1433629671856531</v>
      </c>
      <c r="AG128" s="24">
        <f t="shared" ref="AG128" si="147">+H128/H116-1</f>
        <v>1.1567610981231011</v>
      </c>
      <c r="AH128" s="24">
        <f t="shared" ref="AH128" si="148">+I128/I116-1</f>
        <v>1.1472137173798527</v>
      </c>
      <c r="AI128" s="24">
        <f t="shared" ref="AI128" si="149">+J128/J116-1</f>
        <v>1.1574636836915033</v>
      </c>
      <c r="AJ128" s="24">
        <f t="shared" ref="AJ128" si="150">+K128/K116-1</f>
        <v>1.1803449904994174</v>
      </c>
      <c r="AK128" s="24">
        <f t="shared" ref="AK128" si="151">+L128/L116-1</f>
        <v>1.1851947435544132</v>
      </c>
      <c r="AL128" s="24">
        <f t="shared" ref="AL128" si="152">+M128/M116-1</f>
        <v>1.1929281058432353</v>
      </c>
      <c r="AM128" s="24">
        <f t="shared" ref="AM128" si="153">+N128/N116-1</f>
        <v>1.2183667358144619</v>
      </c>
      <c r="AN128" s="24">
        <f t="shared" ref="AN128" si="154">+O128/O116-1</f>
        <v>1.1636921528551536</v>
      </c>
      <c r="AO128" s="24">
        <f>+CUY!AV101</f>
        <v>1.1636960407139791</v>
      </c>
      <c r="AQ128" s="24">
        <f t="shared" ref="AQ128" si="155">+Q128-Z128</f>
        <v>-7.8579173532733471E-4</v>
      </c>
      <c r="AR128" s="24">
        <f t="shared" ref="AR128" si="156">+AD128-AM128</f>
        <v>-0.11293432777094248</v>
      </c>
      <c r="AS128" s="35">
        <f t="shared" ref="AS128" si="157">+D128</f>
        <v>45627</v>
      </c>
      <c r="AT128" s="19">
        <f t="shared" ref="AT128" si="158">+E128</f>
        <v>7723.9281648526612</v>
      </c>
      <c r="AU128" s="19">
        <f t="shared" ref="AU128" si="159">+N128</f>
        <v>7809.0175540635801</v>
      </c>
      <c r="AV128" s="53">
        <f t="shared" si="29"/>
        <v>-0.8508938921092124</v>
      </c>
      <c r="AW128" s="53">
        <f t="shared" si="24"/>
        <v>-0.35499567775795526</v>
      </c>
    </row>
    <row r="129" spans="4:49" x14ac:dyDescent="0.3">
      <c r="D129" s="38">
        <f>+CUY!A102</f>
        <v>45658</v>
      </c>
      <c r="E129" s="19" cm="1">
        <f t="array" ref="E129">+SUMPRODUCT($E$3:$P$3/100,CUY!$C102:$N102)/D$3*100</f>
        <v>7860.3241767010177</v>
      </c>
      <c r="F129" s="19" cm="1">
        <f t="array" ref="F129">+SUMPRODUCT($E$4:$P$4/100,CUY!$C102:$N102)/D$4*100</f>
        <v>7868.6225631241086</v>
      </c>
      <c r="G129" s="19" cm="1">
        <f t="array" ref="G129">+SUMPRODUCT($E$5:$P$5/100,CUY!$C102:$N102)/D$5*100</f>
        <v>7915.3783674527931</v>
      </c>
      <c r="H129" s="19" cm="1">
        <f t="array" ref="H129">+SUMPRODUCT($E$6:$P$6/100,CUY!$C102:$N102)/D$6*100</f>
        <v>7969.4705372660837</v>
      </c>
      <c r="I129" s="19" cm="1">
        <f t="array" ref="I129">+SUMPRODUCT($E$7:$P$7/100,CUY!$C102:$N102)/D$7*100</f>
        <v>7881.7671784602226</v>
      </c>
      <c r="J129" s="19" cm="1">
        <f t="array" ref="J129">+SUMPRODUCT($E$8:$P$8/100,CUY!$C102:$N102)/D$8*100</f>
        <v>7948.2103291254516</v>
      </c>
      <c r="K129" s="19" cm="1">
        <f t="array" ref="K129">+SUMPRODUCT($E$9:$P$9/100,CUY!$C102:$N102)/D$9*100</f>
        <v>7951.2573347881998</v>
      </c>
      <c r="L129" s="19" cm="1">
        <f t="array" ref="L129">+SUMPRODUCT($E$10:$P$10/100,CUY!$C102:$N102)/D$10*100</f>
        <v>7993.3359513401429</v>
      </c>
      <c r="M129" s="19" cm="1">
        <f t="array" ref="M129">+SUMPRODUCT($E$11:$P$11/100,CUY!$C102:$N102)/D$11*100</f>
        <v>8007.5033994596279</v>
      </c>
      <c r="N129" s="19" cm="1">
        <f t="array" ref="N129">+SUMPRODUCT($E$12:$P$12/100,CUY!$C102:$N102)/D$12*100</f>
        <v>7976.1352016524388</v>
      </c>
      <c r="O129" s="19" cm="1">
        <f t="array" ref="O129">+SUMPRODUCT($E$30:$N$30/100,$E129:$N129)/$D$14*100</f>
        <v>7941.7320003099985</v>
      </c>
      <c r="Q129" s="24">
        <f t="shared" ref="Q129" si="160">+E129/E128-1</f>
        <v>1.7658891814791744E-2</v>
      </c>
      <c r="R129" s="24">
        <f t="shared" ref="R129" si="161">+F129/F128-1</f>
        <v>1.8183165729235951E-2</v>
      </c>
      <c r="S129" s="24">
        <f t="shared" ref="S129" si="162">+G129/G128-1</f>
        <v>1.9044811946123508E-2</v>
      </c>
      <c r="T129" s="24">
        <f t="shared" ref="T129" si="163">+H129/H128-1</f>
        <v>1.8896551847181531E-2</v>
      </c>
      <c r="U129" s="24">
        <f t="shared" ref="U129" si="164">+I129/I128-1</f>
        <v>1.8655929085299006E-2</v>
      </c>
      <c r="V129" s="24">
        <f t="shared" ref="V129" si="165">+J129/J128-1</f>
        <v>1.9033355187678458E-2</v>
      </c>
      <c r="W129" s="24">
        <f t="shared" ref="W129" si="166">+K129/K128-1</f>
        <v>2.015117185098414E-2</v>
      </c>
      <c r="X129" s="24">
        <f t="shared" ref="X129" si="167">+L129/L128-1</f>
        <v>2.0901821113183949E-2</v>
      </c>
      <c r="Y129" s="24">
        <f t="shared" ref="Y129" si="168">+M129/M128-1</f>
        <v>2.174405893796294E-2</v>
      </c>
      <c r="Z129" s="24">
        <f t="shared" ref="Z129" si="169">+N129/N128-1</f>
        <v>2.1400598273965343E-2</v>
      </c>
      <c r="AA129" s="24">
        <f t="shared" ref="AA129" si="170">+O129/O128-1</f>
        <v>1.966823509566118E-2</v>
      </c>
      <c r="AB129" s="24">
        <f>+CUY!Y102</f>
        <v>1.9666407829216581E-2</v>
      </c>
      <c r="AD129" s="24">
        <f t="shared" ref="AD129" si="171">+E129/E117-1</f>
        <v>0.76343090682923398</v>
      </c>
      <c r="AE129" s="24">
        <f t="shared" ref="AE129" si="172">+F129/F117-1</f>
        <v>0.78136877554169204</v>
      </c>
      <c r="AF129" s="24">
        <f t="shared" ref="AF129" si="173">+G129/G117-1</f>
        <v>0.79549364404067546</v>
      </c>
      <c r="AG129" s="24">
        <f t="shared" ref="AG129" si="174">+H129/H117-1</f>
        <v>0.80205844562180584</v>
      </c>
      <c r="AH129" s="24">
        <f t="shared" ref="AH129" si="175">+I129/I117-1</f>
        <v>0.79442659434429252</v>
      </c>
      <c r="AI129" s="24">
        <f t="shared" ref="AI129" si="176">+J129/J117-1</f>
        <v>0.80062779946357798</v>
      </c>
      <c r="AJ129" s="24">
        <f t="shared" ref="AJ129" si="177">+K129/K117-1</f>
        <v>0.81030438625956314</v>
      </c>
      <c r="AK129" s="24">
        <f t="shared" ref="AK129" si="178">+L129/L117-1</f>
        <v>0.8164443368594656</v>
      </c>
      <c r="AL129" s="24">
        <f t="shared" ref="AL129" si="179">+M129/M117-1</f>
        <v>0.82393530478207433</v>
      </c>
      <c r="AM129" s="24">
        <f t="shared" ref="AM129" si="180">+N129/N117-1</f>
        <v>0.83390812361996414</v>
      </c>
      <c r="AN129" s="24">
        <f t="shared" ref="AN129" si="181">+O129/O117-1</f>
        <v>0.80407094855747552</v>
      </c>
      <c r="AO129" s="24">
        <f>+CUY!AV102</f>
        <v>0.80407135537068664</v>
      </c>
      <c r="AQ129" s="24">
        <f t="shared" ref="AQ129" si="182">+Q129-Z129</f>
        <v>-3.7417064591735993E-3</v>
      </c>
      <c r="AR129" s="24">
        <f t="shared" ref="AR129" si="183">+AD129-AM129</f>
        <v>-7.0477216790730157E-2</v>
      </c>
      <c r="AS129" s="35">
        <f t="shared" ref="AS129" si="184">+D129</f>
        <v>45658</v>
      </c>
      <c r="AT129" s="19">
        <f t="shared" ref="AT129" si="185">+E129</f>
        <v>7860.3241767010177</v>
      </c>
      <c r="AU129" s="19">
        <f t="shared" ref="AU129" si="186">+N129</f>
        <v>7976.1352016524388</v>
      </c>
      <c r="AV129" s="53">
        <f t="shared" si="29"/>
        <v>-1.1581102495142375</v>
      </c>
      <c r="AW129" s="53">
        <f t="shared" si="24"/>
        <v>-0.42875876856763284</v>
      </c>
    </row>
    <row r="130" spans="4:49" x14ac:dyDescent="0.3">
      <c r="D130" s="38">
        <f>+CUY!A103</f>
        <v>45689</v>
      </c>
      <c r="E130" s="19" cm="1">
        <f t="array" ref="E130">+SUMPRODUCT($E$3:$P$3/100,CUY!$C103:$N103)/D$3*100</f>
        <v>8085.384896069766</v>
      </c>
      <c r="F130" s="19" cm="1">
        <f t="array" ref="F130">+SUMPRODUCT($E$4:$P$4/100,CUY!$C103:$N103)/D$4*100</f>
        <v>8088.1664231902205</v>
      </c>
      <c r="G130" s="19" cm="1">
        <f t="array" ref="G130">+SUMPRODUCT($E$5:$P$5/100,CUY!$C103:$N103)/D$5*100</f>
        <v>8136.1689250719692</v>
      </c>
      <c r="H130" s="19" cm="1">
        <f t="array" ref="H130">+SUMPRODUCT($E$6:$P$6/100,CUY!$C103:$N103)/D$6*100</f>
        <v>8189.1432307067889</v>
      </c>
      <c r="I130" s="19" cm="1">
        <f t="array" ref="I130">+SUMPRODUCT($E$7:$P$7/100,CUY!$C103:$N103)/D$7*100</f>
        <v>8096.0715559544269</v>
      </c>
      <c r="J130" s="19" cm="1">
        <f t="array" ref="J130">+SUMPRODUCT($E$8:$P$8/100,CUY!$C103:$N103)/D$8*100</f>
        <v>8159.9333347718784</v>
      </c>
      <c r="K130" s="19" cm="1">
        <f t="array" ref="K130">+SUMPRODUCT($E$9:$P$9/100,CUY!$C103:$N103)/D$9*100</f>
        <v>8158.278232067255</v>
      </c>
      <c r="L130" s="19" cm="1">
        <f t="array" ref="L130">+SUMPRODUCT($E$10:$P$10/100,CUY!$C103:$N103)/D$10*100</f>
        <v>8200.6708511474699</v>
      </c>
      <c r="M130" s="19" cm="1">
        <f t="array" ref="M130">+SUMPRODUCT($E$11:$P$11/100,CUY!$C103:$N103)/D$11*100</f>
        <v>8214.630120623784</v>
      </c>
      <c r="N130" s="19" cm="1">
        <f t="array" ref="N130">+SUMPRODUCT($E$12:$P$12/100,CUY!$C103:$N103)/D$12*100</f>
        <v>8172.0231225726266</v>
      </c>
      <c r="O130" s="19" cm="1">
        <f t="array" ref="O130">+SUMPRODUCT($E$30:$N$30/100,$E130:$N130)/$D$14*100</f>
        <v>8153.882131049998</v>
      </c>
      <c r="Q130" s="24">
        <f t="shared" ref="Q130" si="187">+E130/E129-1</f>
        <v>2.8632498394386419E-2</v>
      </c>
      <c r="R130" s="24">
        <f t="shared" ref="R130" si="188">+F130/F129-1</f>
        <v>2.7901180709186901E-2</v>
      </c>
      <c r="S130" s="24">
        <f t="shared" ref="S130" si="189">+G130/G129-1</f>
        <v>2.7893872834562572E-2</v>
      </c>
      <c r="T130" s="24">
        <f t="shared" ref="T130" si="190">+H130/H129-1</f>
        <v>2.7564277001024484E-2</v>
      </c>
      <c r="U130" s="24">
        <f t="shared" ref="U130" si="191">+I130/I129-1</f>
        <v>2.7189889353731234E-2</v>
      </c>
      <c r="V130" s="24">
        <f t="shared" ref="V130" si="192">+J130/J129-1</f>
        <v>2.6637821204930745E-2</v>
      </c>
      <c r="W130" s="24">
        <f t="shared" ref="W130" si="193">+K130/K129-1</f>
        <v>2.6036246666712781E-2</v>
      </c>
      <c r="X130" s="24">
        <f t="shared" ref="X130" si="194">+L130/L129-1</f>
        <v>2.5938469378678608E-2</v>
      </c>
      <c r="Y130" s="24">
        <f t="shared" ref="Y130" si="195">+M130/M129-1</f>
        <v>2.5866579235936937E-2</v>
      </c>
      <c r="Z130" s="24">
        <f t="shared" ref="Z130" si="196">+N130/N129-1</f>
        <v>2.4559252817029087E-2</v>
      </c>
      <c r="AA130" s="24">
        <f t="shared" ref="AA130" si="197">+O130/O129-1</f>
        <v>2.6713332901654008E-2</v>
      </c>
      <c r="AB130" s="24">
        <f>+CUY!Y103</f>
        <v>2.6714263653926817E-2</v>
      </c>
      <c r="AD130" s="24">
        <f t="shared" ref="AD130" si="198">+E130/E118-1</f>
        <v>0.60232857176854204</v>
      </c>
      <c r="AE130" s="24">
        <f t="shared" ref="AE130" si="199">+F130/F118-1</f>
        <v>0.61758986258214277</v>
      </c>
      <c r="AF130" s="24">
        <f t="shared" ref="AF130" si="200">+G130/G118-1</f>
        <v>0.62694413958092854</v>
      </c>
      <c r="AG130" s="24">
        <f t="shared" ref="AG130" si="201">+H130/H118-1</f>
        <v>0.63107722770037644</v>
      </c>
      <c r="AH130" s="24">
        <f t="shared" ref="AH130" si="202">+I130/I118-1</f>
        <v>0.62541491206266708</v>
      </c>
      <c r="AI130" s="24">
        <f t="shared" ref="AI130" si="203">+J130/J118-1</f>
        <v>0.62913907879918685</v>
      </c>
      <c r="AJ130" s="24">
        <f t="shared" ref="AJ130" si="204">+K130/K118-1</f>
        <v>0.63413399097056544</v>
      </c>
      <c r="AK130" s="24">
        <f t="shared" ref="AK130" si="205">+L130/L118-1</f>
        <v>0.63922156863448776</v>
      </c>
      <c r="AL130" s="24">
        <f t="shared" ref="AL130" si="206">+M130/M118-1</f>
        <v>0.64625521016138165</v>
      </c>
      <c r="AM130" s="24">
        <f t="shared" ref="AM130" si="207">+N130/N118-1</f>
        <v>0.64959089153426586</v>
      </c>
      <c r="AN130" s="24">
        <f t="shared" ref="AN130" si="208">+O130/O118-1</f>
        <v>0.63144158195563582</v>
      </c>
      <c r="AO130" s="24">
        <f>+CUY!AV103</f>
        <v>0.63143961603383092</v>
      </c>
      <c r="AQ130" s="24">
        <f t="shared" ref="AQ130" si="209">+Q130-Z130</f>
        <v>4.0732455773573317E-3</v>
      </c>
      <c r="AR130" s="24">
        <f t="shared" ref="AR130" si="210">+AD130-AM130</f>
        <v>-4.7262319765723815E-2</v>
      </c>
      <c r="AS130" s="35">
        <f t="shared" ref="AS130" si="211">+D130</f>
        <v>45689</v>
      </c>
      <c r="AT130" s="19">
        <f t="shared" ref="AT130" si="212">+E130</f>
        <v>8085.384896069766</v>
      </c>
      <c r="AU130" s="19">
        <f t="shared" ref="AU130" si="213">+N130</f>
        <v>8172.0231225726266</v>
      </c>
      <c r="AV130" s="53">
        <f t="shared" si="29"/>
        <v>-0.86638226502863347</v>
      </c>
      <c r="AW130" s="53">
        <f t="shared" si="24"/>
        <v>-0.36598811752349647</v>
      </c>
    </row>
    <row r="131" spans="4:49" x14ac:dyDescent="0.3">
      <c r="D131" s="35"/>
    </row>
    <row r="132" spans="4:49" x14ac:dyDescent="0.3">
      <c r="D132" s="35"/>
    </row>
    <row r="133" spans="4:49" x14ac:dyDescent="0.3">
      <c r="D133" s="35"/>
    </row>
    <row r="134" spans="4:49" x14ac:dyDescent="0.3">
      <c r="D134" s="35"/>
    </row>
    <row r="135" spans="4:49" x14ac:dyDescent="0.3">
      <c r="D135" s="35"/>
    </row>
    <row r="136" spans="4:49" x14ac:dyDescent="0.3">
      <c r="D136" s="35"/>
    </row>
    <row r="137" spans="4:49" x14ac:dyDescent="0.3">
      <c r="D137" s="35"/>
    </row>
    <row r="138" spans="4:49" x14ac:dyDescent="0.3">
      <c r="D138" s="35"/>
    </row>
    <row r="139" spans="4:49" x14ac:dyDescent="0.3">
      <c r="D139" s="35"/>
    </row>
    <row r="140" spans="4:49" x14ac:dyDescent="0.3">
      <c r="D140" s="35"/>
    </row>
    <row r="141" spans="4:49" x14ac:dyDescent="0.3">
      <c r="D141" s="35"/>
    </row>
    <row r="142" spans="4:49" x14ac:dyDescent="0.3">
      <c r="D142" s="35"/>
    </row>
    <row r="143" spans="4:49" x14ac:dyDescent="0.3">
      <c r="D143" s="35"/>
    </row>
    <row r="144" spans="4:49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BF258"/>
  <sheetViews>
    <sheetView zoomScale="75" workbookViewId="0">
      <pane xSplit="4" ySplit="31" topLeftCell="E92" activePane="bottomRight" state="frozen"/>
      <selection pane="topRight" activeCell="E1" sqref="E1"/>
      <selection pane="bottomLeft" activeCell="A32" sqref="A32"/>
      <selection pane="bottomRight" activeCell="A130" sqref="A130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  <col min="52" max="52" width="11.88671875" bestFit="1" customWidth="1"/>
  </cols>
  <sheetData>
    <row r="1" spans="2:16" s="90" customFormat="1" x14ac:dyDescent="0.3">
      <c r="E1" s="223" t="s">
        <v>199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3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3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3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3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3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3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3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3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3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3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3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3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3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3">
      <c r="B16" s="225" t="s">
        <v>59</v>
      </c>
      <c r="C16" s="225"/>
      <c r="D16" s="225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3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3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3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3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3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3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3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3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3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3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3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" thickBot="1" x14ac:dyDescent="0.35">
      <c r="D28" s="105"/>
    </row>
    <row r="29" spans="1:49" s="90" customFormat="1" x14ac:dyDescent="0.3">
      <c r="A29" s="91" t="s">
        <v>200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3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" thickBot="1" x14ac:dyDescent="0.35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3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100</v>
      </c>
    </row>
    <row r="33" spans="4:54" x14ac:dyDescent="0.3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+SUMPRODUCT($E$30:$N$30/100,$E33:$N33)/$D$14*100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  <c r="AZ33" s="24">
        <f>+AT33/AT$32</f>
        <v>1.0240077095424862</v>
      </c>
      <c r="BA33" s="24">
        <f>+AU33/AU$32</f>
        <v>1.0272272408260343</v>
      </c>
      <c r="BB33" s="24">
        <f>+AZ33-BA33</f>
        <v>-3.2195312835481271E-3</v>
      </c>
    </row>
    <row r="34" spans="4:54" x14ac:dyDescent="0.3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+SUMPRODUCT($E$30:$N$30/100,$E34:$N34)/$D$14*100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  <c r="AZ34" s="24">
        <f t="shared" ref="AZ34:AZ97" si="15">+AT34/AT$32</f>
        <v>1.0409153967218046</v>
      </c>
      <c r="BA34" s="24">
        <f t="shared" ref="BA34:BA97" si="16">+AU34/AU$32</f>
        <v>1.044541395260721</v>
      </c>
      <c r="BB34" s="24">
        <f t="shared" ref="BB34:BB97" si="17">+AZ34-BA34</f>
        <v>-3.6259985389164306E-3</v>
      </c>
    </row>
    <row r="35" spans="4:54" x14ac:dyDescent="0.3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+SUMPRODUCT($E$30:$N$30/100,$E35:$N35)/$D$14*100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  <c r="AZ35" s="24">
        <f t="shared" si="15"/>
        <v>1.0610902559481858</v>
      </c>
      <c r="BA35" s="24">
        <f t="shared" si="16"/>
        <v>1.0671223652770916</v>
      </c>
      <c r="BB35" s="24">
        <f t="shared" si="17"/>
        <v>-6.0321093289057437E-3</v>
      </c>
    </row>
    <row r="36" spans="4:54" x14ac:dyDescent="0.3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+SUMPRODUCT($E$30:$N$30/100,$E36:$N36)/$D$14*100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  <c r="AZ36" s="24">
        <f t="shared" si="15"/>
        <v>1.082314109539132</v>
      </c>
      <c r="BA36" s="24">
        <f t="shared" si="16"/>
        <v>1.0889439381655832</v>
      </c>
      <c r="BB36" s="24">
        <f t="shared" si="17"/>
        <v>-6.6298286264512285E-3</v>
      </c>
    </row>
    <row r="37" spans="4:54" x14ac:dyDescent="0.3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+SUMPRODUCT($E$30:$N$30/100,$E37:$N37)/$D$14*100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  <c r="AZ37" s="24">
        <f t="shared" si="15"/>
        <v>1.1023148620083436</v>
      </c>
      <c r="BA37" s="24">
        <f t="shared" si="16"/>
        <v>1.1072125495980778</v>
      </c>
      <c r="BB37" s="24">
        <f t="shared" si="17"/>
        <v>-4.8976875897341898E-3</v>
      </c>
    </row>
    <row r="38" spans="4:54" x14ac:dyDescent="0.3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+SUMPRODUCT($E$30:$N$30/100,$E38:$N38)/$D$14*100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  <c r="AZ38" s="24">
        <f t="shared" si="15"/>
        <v>1.1126878736029988</v>
      </c>
      <c r="BA38" s="24">
        <f t="shared" si="16"/>
        <v>1.1199864813833982</v>
      </c>
      <c r="BB38" s="24">
        <f t="shared" si="17"/>
        <v>-7.2986077803993687E-3</v>
      </c>
    </row>
    <row r="39" spans="4:54" x14ac:dyDescent="0.3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+SUMPRODUCT($E$30:$N$30/100,$E39:$N39)/$D$14*100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  <c r="AZ39" s="24">
        <f t="shared" si="15"/>
        <v>1.1272758063682884</v>
      </c>
      <c r="BA39" s="24">
        <f t="shared" si="16"/>
        <v>1.1389323612656945</v>
      </c>
      <c r="BB39" s="24">
        <f t="shared" si="17"/>
        <v>-1.1656554897406135E-2</v>
      </c>
    </row>
    <row r="40" spans="4:54" x14ac:dyDescent="0.3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+SUMPRODUCT($E$30:$N$30/100,$E40:$N40)/$D$14*100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  <c r="AZ40" s="24">
        <f t="shared" si="15"/>
        <v>1.1470951861434484</v>
      </c>
      <c r="BA40" s="24">
        <f t="shared" si="16"/>
        <v>1.1579623347676291</v>
      </c>
      <c r="BB40" s="24">
        <f t="shared" si="17"/>
        <v>-1.08671486241807E-2</v>
      </c>
    </row>
    <row r="41" spans="4:54" x14ac:dyDescent="0.3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+SUMPRODUCT($E$30:$N$30/100,$E41:$N41)/$D$14*100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  <c r="AZ41" s="24">
        <f t="shared" si="15"/>
        <v>1.1615135254366233</v>
      </c>
      <c r="BA41" s="24">
        <f t="shared" si="16"/>
        <v>1.1730505396579458</v>
      </c>
      <c r="BB41" s="24">
        <f t="shared" si="17"/>
        <v>-1.1537014221322472E-2</v>
      </c>
    </row>
    <row r="42" spans="4:54" x14ac:dyDescent="0.3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+SUMPRODUCT($E$30:$N$30/100,$E42:$N42)/$D$14*100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  <c r="AZ42" s="24">
        <f t="shared" si="15"/>
        <v>1.1815896761103744</v>
      </c>
      <c r="BA42" s="24">
        <f t="shared" si="16"/>
        <v>1.1917100562699174</v>
      </c>
      <c r="BB42" s="24">
        <f t="shared" si="17"/>
        <v>-1.0120380159543085E-2</v>
      </c>
    </row>
    <row r="43" spans="4:54" x14ac:dyDescent="0.3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+SUMPRODUCT($E$30:$N$30/100,$E43:$N43)/$D$14*100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  <c r="AZ43" s="24">
        <f t="shared" si="15"/>
        <v>1.1977413420133389</v>
      </c>
      <c r="BA43" s="24">
        <f t="shared" si="16"/>
        <v>1.2091479725971039</v>
      </c>
      <c r="BB43" s="24">
        <f t="shared" si="17"/>
        <v>-1.1406630583765009E-2</v>
      </c>
    </row>
    <row r="44" spans="4:54" x14ac:dyDescent="0.3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+SUMPRODUCT($E$30:$N$30/100,$E44:$N44)/$D$14*100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8">+F44/F32-1</f>
        <v>0.22546128459654335</v>
      </c>
      <c r="AF44" s="24">
        <f t="shared" si="18"/>
        <v>0.22743660733578164</v>
      </c>
      <c r="AG44" s="24">
        <f t="shared" si="18"/>
        <v>0.23113046993618158</v>
      </c>
      <c r="AH44" s="24">
        <f t="shared" si="18"/>
        <v>0.22990554502185545</v>
      </c>
      <c r="AI44" s="24">
        <f t="shared" si="18"/>
        <v>0.22728075553746563</v>
      </c>
      <c r="AJ44" s="24">
        <f t="shared" si="18"/>
        <v>0.23146483248221394</v>
      </c>
      <c r="AK44" s="24">
        <f t="shared" si="18"/>
        <v>0.23600793059167313</v>
      </c>
      <c r="AL44" s="24">
        <f t="shared" si="18"/>
        <v>0.23833289789512446</v>
      </c>
      <c r="AM44" s="24">
        <f t="shared" si="18"/>
        <v>0.24152898053827498</v>
      </c>
      <c r="AN44" s="24">
        <f t="shared" si="18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  <c r="AZ44" s="24">
        <f t="shared" si="15"/>
        <v>1.2265304852414163</v>
      </c>
      <c r="BA44" s="24">
        <f t="shared" si="16"/>
        <v>1.241528980538275</v>
      </c>
      <c r="BB44" s="24">
        <f t="shared" si="17"/>
        <v>-1.4998495296858705E-2</v>
      </c>
    </row>
    <row r="45" spans="4:54" x14ac:dyDescent="0.3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+SUMPRODUCT($E$30:$N$30/100,$E45:$N45)/$D$14*100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9">+E45/E33-1</f>
        <v>0.22929772171274698</v>
      </c>
      <c r="AE45" s="24">
        <f t="shared" si="18"/>
        <v>0.22571581348581771</v>
      </c>
      <c r="AF45" s="24">
        <f t="shared" si="18"/>
        <v>0.22902234434536162</v>
      </c>
      <c r="AG45" s="24">
        <f t="shared" si="18"/>
        <v>0.23173944689580028</v>
      </c>
      <c r="AH45" s="24">
        <f t="shared" si="18"/>
        <v>0.2299534010069848</v>
      </c>
      <c r="AI45" s="24">
        <f t="shared" si="18"/>
        <v>0.22818878101299145</v>
      </c>
      <c r="AJ45" s="24">
        <f t="shared" si="18"/>
        <v>0.23210432088598876</v>
      </c>
      <c r="AK45" s="24">
        <f t="shared" si="18"/>
        <v>0.23430517725435518</v>
      </c>
      <c r="AL45" s="24">
        <f t="shared" si="18"/>
        <v>0.23779944367165839</v>
      </c>
      <c r="AM45" s="24">
        <f t="shared" si="18"/>
        <v>0.24150392029830026</v>
      </c>
      <c r="AN45" s="24">
        <f t="shared" si="18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20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  <c r="AZ45" s="24">
        <f t="shared" si="15"/>
        <v>1.2588103443568668</v>
      </c>
      <c r="BA45" s="24">
        <f t="shared" si="16"/>
        <v>1.2753066465227278</v>
      </c>
      <c r="BB45" s="24">
        <f t="shared" si="17"/>
        <v>-1.6496302165861065E-2</v>
      </c>
    </row>
    <row r="46" spans="4:54" x14ac:dyDescent="0.3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+SUMPRODUCT($E$30:$N$30/100,$E46:$N46)/$D$14*100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9"/>
        <v>0.23200951935432079</v>
      </c>
      <c r="AE46" s="24">
        <f t="shared" si="18"/>
        <v>0.22893482187756153</v>
      </c>
      <c r="AF46" s="24">
        <f t="shared" si="18"/>
        <v>0.23294307282794335</v>
      </c>
      <c r="AG46" s="24">
        <f t="shared" si="18"/>
        <v>0.2365008671473583</v>
      </c>
      <c r="AH46" s="24">
        <f t="shared" si="18"/>
        <v>0.23438391604075215</v>
      </c>
      <c r="AI46" s="24">
        <f t="shared" si="18"/>
        <v>0.23195910971708367</v>
      </c>
      <c r="AJ46" s="24">
        <f t="shared" si="18"/>
        <v>0.23613144701581312</v>
      </c>
      <c r="AK46" s="24">
        <f t="shared" si="18"/>
        <v>0.23936463564571153</v>
      </c>
      <c r="AL46" s="24">
        <f t="shared" si="18"/>
        <v>0.24241836235000425</v>
      </c>
      <c r="AM46" s="24">
        <f t="shared" si="18"/>
        <v>0.24585168435677063</v>
      </c>
      <c r="AN46" s="24">
        <f t="shared" si="18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20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  <c r="AZ46" s="24">
        <f t="shared" si="15"/>
        <v>1.2824176776037428</v>
      </c>
      <c r="BA46" s="24">
        <f t="shared" si="16"/>
        <v>1.3013436566659404</v>
      </c>
      <c r="BB46" s="24">
        <f t="shared" si="17"/>
        <v>-1.8925979062197618E-2</v>
      </c>
    </row>
    <row r="47" spans="4:54" x14ac:dyDescent="0.3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+SUMPRODUCT($E$30:$N$30/100,$E47:$N47)/$D$14*100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9"/>
        <v>0.24293909825222082</v>
      </c>
      <c r="AE47" s="24">
        <f t="shared" si="18"/>
        <v>0.24008351752733947</v>
      </c>
      <c r="AF47" s="24">
        <f t="shared" si="18"/>
        <v>0.24335562618403461</v>
      </c>
      <c r="AG47" s="24">
        <f t="shared" si="18"/>
        <v>0.24684984314139213</v>
      </c>
      <c r="AH47" s="24">
        <f t="shared" si="18"/>
        <v>0.24437198995074283</v>
      </c>
      <c r="AI47" s="24">
        <f t="shared" si="18"/>
        <v>0.24333235525624564</v>
      </c>
      <c r="AJ47" s="24">
        <f t="shared" si="18"/>
        <v>0.24768361768925229</v>
      </c>
      <c r="AK47" s="24">
        <f t="shared" si="18"/>
        <v>0.25110959315974823</v>
      </c>
      <c r="AL47" s="24">
        <f t="shared" si="18"/>
        <v>0.25433632987532828</v>
      </c>
      <c r="AM47" s="24">
        <f t="shared" si="18"/>
        <v>0.25901643291177967</v>
      </c>
      <c r="AN47" s="24">
        <f t="shared" si="18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20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  <c r="AZ47" s="24">
        <f t="shared" si="15"/>
        <v>1.3188705658924564</v>
      </c>
      <c r="BA47" s="24">
        <f t="shared" si="16"/>
        <v>1.3435245938115452</v>
      </c>
      <c r="BB47" s="24">
        <f t="shared" si="17"/>
        <v>-2.4654027919088772E-2</v>
      </c>
    </row>
    <row r="48" spans="4:54" x14ac:dyDescent="0.3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+SUMPRODUCT($E$30:$N$30/100,$E48:$N48)/$D$14*100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9"/>
        <v>0.25380364088161467</v>
      </c>
      <c r="AE48" s="24">
        <f t="shared" si="18"/>
        <v>0.25116859741072162</v>
      </c>
      <c r="AF48" s="24">
        <f t="shared" si="18"/>
        <v>0.25358626234379722</v>
      </c>
      <c r="AG48" s="24">
        <f t="shared" si="18"/>
        <v>0.25689502477625603</v>
      </c>
      <c r="AH48" s="24">
        <f t="shared" si="18"/>
        <v>0.25385018646074653</v>
      </c>
      <c r="AI48" s="24">
        <f t="shared" si="18"/>
        <v>0.25184329505357539</v>
      </c>
      <c r="AJ48" s="24">
        <f t="shared" si="18"/>
        <v>0.25661465042660292</v>
      </c>
      <c r="AK48" s="24">
        <f t="shared" si="18"/>
        <v>0.25920408799331263</v>
      </c>
      <c r="AL48" s="24">
        <f t="shared" si="18"/>
        <v>0.26289474795811141</v>
      </c>
      <c r="AM48" s="24">
        <f t="shared" si="18"/>
        <v>0.26702619858484145</v>
      </c>
      <c r="AN48" s="24">
        <f t="shared" si="18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20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  <c r="AZ48" s="24">
        <f t="shared" si="15"/>
        <v>1.3570093711177063</v>
      </c>
      <c r="BA48" s="24">
        <f t="shared" si="16"/>
        <v>1.3797204984459455</v>
      </c>
      <c r="BB48" s="24">
        <f t="shared" si="17"/>
        <v>-2.2711127328239211E-2</v>
      </c>
    </row>
    <row r="49" spans="4:54" x14ac:dyDescent="0.3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+SUMPRODUCT($E$30:$N$30/100,$E49:$N49)/$D$14*100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9"/>
        <v>0.25484549923190114</v>
      </c>
      <c r="AE49" s="24">
        <f t="shared" si="18"/>
        <v>0.25329643275016989</v>
      </c>
      <c r="AF49" s="24">
        <f t="shared" si="18"/>
        <v>0.25576144744778673</v>
      </c>
      <c r="AG49" s="24">
        <f t="shared" si="18"/>
        <v>0.25983922692238837</v>
      </c>
      <c r="AH49" s="24">
        <f t="shared" si="18"/>
        <v>0.25776359283524575</v>
      </c>
      <c r="AI49" s="24">
        <f t="shared" si="18"/>
        <v>0.2553116244626692</v>
      </c>
      <c r="AJ49" s="24">
        <f t="shared" si="18"/>
        <v>0.26030825436144367</v>
      </c>
      <c r="AK49" s="24">
        <f t="shared" si="18"/>
        <v>0.26427073256432321</v>
      </c>
      <c r="AL49" s="24">
        <f t="shared" si="18"/>
        <v>0.2670577809652277</v>
      </c>
      <c r="AM49" s="24">
        <f t="shared" si="18"/>
        <v>0.27076698768065888</v>
      </c>
      <c r="AN49" s="24">
        <f t="shared" si="18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20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  <c r="AZ49" s="24">
        <f t="shared" si="15"/>
        <v>1.383234843327604</v>
      </c>
      <c r="BA49" s="24">
        <f t="shared" si="16"/>
        <v>1.4070091563749714</v>
      </c>
      <c r="BB49" s="24">
        <f t="shared" si="17"/>
        <v>-2.3774313047367324E-2</v>
      </c>
    </row>
    <row r="50" spans="4:54" x14ac:dyDescent="0.3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+SUMPRODUCT($E$30:$N$30/100,$E50:$N50)/$D$14*100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9"/>
        <v>0.28277001926640777</v>
      </c>
      <c r="AE50" s="24">
        <f t="shared" si="18"/>
        <v>0.27957536817861017</v>
      </c>
      <c r="AF50" s="24">
        <f t="shared" si="18"/>
        <v>0.28359617054288</v>
      </c>
      <c r="AG50" s="24">
        <f t="shared" si="18"/>
        <v>0.28846558640880438</v>
      </c>
      <c r="AH50" s="24">
        <f t="shared" si="18"/>
        <v>0.28706853197882753</v>
      </c>
      <c r="AI50" s="24">
        <f t="shared" si="18"/>
        <v>0.28357074969204654</v>
      </c>
      <c r="AJ50" s="24">
        <f t="shared" si="18"/>
        <v>0.28782105080606102</v>
      </c>
      <c r="AK50" s="24">
        <f t="shared" si="18"/>
        <v>0.29248126168797417</v>
      </c>
      <c r="AL50" s="24">
        <f t="shared" si="18"/>
        <v>0.29455757694864548</v>
      </c>
      <c r="AM50" s="24">
        <f t="shared" si="18"/>
        <v>0.29751839631115318</v>
      </c>
      <c r="AN50" s="24">
        <f t="shared" si="18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20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  <c r="AZ50" s="24">
        <f t="shared" si="15"/>
        <v>1.4273226450592171</v>
      </c>
      <c r="BA50" s="24">
        <f t="shared" si="16"/>
        <v>1.4532030632147581</v>
      </c>
      <c r="BB50" s="24">
        <f t="shared" si="17"/>
        <v>-2.5880418155540985E-2</v>
      </c>
    </row>
    <row r="51" spans="4:54" x14ac:dyDescent="0.3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+SUMPRODUCT($E$30:$N$30/100,$E51:$N51)/$D$14*100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9"/>
        <v>0.30551445628282958</v>
      </c>
      <c r="AE51" s="24">
        <f t="shared" si="18"/>
        <v>0.3001766921416964</v>
      </c>
      <c r="AF51" s="24">
        <f t="shared" si="18"/>
        <v>0.3059823631751335</v>
      </c>
      <c r="AG51" s="24">
        <f t="shared" si="18"/>
        <v>0.31153451284643774</v>
      </c>
      <c r="AH51" s="24">
        <f t="shared" si="18"/>
        <v>0.30977642000797334</v>
      </c>
      <c r="AI51" s="24">
        <f t="shared" si="18"/>
        <v>0.30565071008510492</v>
      </c>
      <c r="AJ51" s="24">
        <f t="shared" si="18"/>
        <v>0.30933433640035246</v>
      </c>
      <c r="AK51" s="24">
        <f t="shared" si="18"/>
        <v>0.31369877966806281</v>
      </c>
      <c r="AL51" s="24">
        <f t="shared" si="18"/>
        <v>0.31586861722585668</v>
      </c>
      <c r="AM51" s="24">
        <f t="shared" si="18"/>
        <v>0.31800162378294194</v>
      </c>
      <c r="AN51" s="24">
        <f t="shared" si="18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20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  <c r="AZ51" s="24">
        <f t="shared" si="15"/>
        <v>1.4716748614316841</v>
      </c>
      <c r="BA51" s="24">
        <f t="shared" si="16"/>
        <v>1.5011147015271258</v>
      </c>
      <c r="BB51" s="24">
        <f t="shared" si="17"/>
        <v>-2.9439840095441649E-2</v>
      </c>
    </row>
    <row r="52" spans="4:54" x14ac:dyDescent="0.3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+SUMPRODUCT($E$30:$N$30/100,$E52:$N52)/$D$14*100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9"/>
        <v>0.33024963033344301</v>
      </c>
      <c r="AE52" s="24">
        <f t="shared" si="18"/>
        <v>0.32368563858474064</v>
      </c>
      <c r="AF52" s="24">
        <f t="shared" si="18"/>
        <v>0.33086313541744494</v>
      </c>
      <c r="AG52" s="24">
        <f t="shared" si="18"/>
        <v>0.33711541962070957</v>
      </c>
      <c r="AH52" s="24">
        <f t="shared" si="18"/>
        <v>0.33599380105496746</v>
      </c>
      <c r="AI52" s="24">
        <f t="shared" si="18"/>
        <v>0.33062248678692807</v>
      </c>
      <c r="AJ52" s="24">
        <f t="shared" si="18"/>
        <v>0.33479708356742788</v>
      </c>
      <c r="AK52" s="24">
        <f t="shared" si="18"/>
        <v>0.33915353852295005</v>
      </c>
      <c r="AL52" s="24">
        <f t="shared" si="18"/>
        <v>0.3410962132818105</v>
      </c>
      <c r="AM52" s="24">
        <f t="shared" si="18"/>
        <v>0.34294194688428759</v>
      </c>
      <c r="AN52" s="24">
        <f t="shared" si="18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20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  <c r="AZ52" s="24">
        <f t="shared" si="15"/>
        <v>1.5259229473245943</v>
      </c>
      <c r="BA52" s="24">
        <f t="shared" si="16"/>
        <v>1.5550761922715151</v>
      </c>
      <c r="BB52" s="24">
        <f t="shared" si="17"/>
        <v>-2.9153244946920731E-2</v>
      </c>
    </row>
    <row r="53" spans="4:54" x14ac:dyDescent="0.3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+SUMPRODUCT($E$30:$N$30/100,$E53:$N53)/$D$14*100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9"/>
        <v>0.39794649599942966</v>
      </c>
      <c r="AE53" s="24">
        <f t="shared" si="18"/>
        <v>0.3895585843155116</v>
      </c>
      <c r="AF53" s="24">
        <f t="shared" si="18"/>
        <v>0.39924331833062632</v>
      </c>
      <c r="AG53" s="24">
        <f t="shared" si="18"/>
        <v>0.40771446048362359</v>
      </c>
      <c r="AH53" s="24">
        <f t="shared" si="18"/>
        <v>0.40484563277220764</v>
      </c>
      <c r="AI53" s="24">
        <f t="shared" si="18"/>
        <v>0.39800960756334702</v>
      </c>
      <c r="AJ53" s="24">
        <f t="shared" si="18"/>
        <v>0.40425770245929349</v>
      </c>
      <c r="AK53" s="24">
        <f t="shared" si="18"/>
        <v>0.40796584281874892</v>
      </c>
      <c r="AL53" s="24">
        <f t="shared" si="18"/>
        <v>0.41209233728205441</v>
      </c>
      <c r="AM53" s="24">
        <f t="shared" si="18"/>
        <v>0.41391675888967683</v>
      </c>
      <c r="AN53" s="24">
        <f t="shared" si="18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20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  <c r="AZ53" s="24">
        <f t="shared" si="15"/>
        <v>1.6237337629400721</v>
      </c>
      <c r="BA53" s="24">
        <f t="shared" si="16"/>
        <v>1.658595817046949</v>
      </c>
      <c r="BB53" s="24">
        <f t="shared" si="17"/>
        <v>-3.4862054106876927E-2</v>
      </c>
    </row>
    <row r="54" spans="4:54" x14ac:dyDescent="0.3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+SUMPRODUCT($E$30:$N$30/100,$E54:$N54)/$D$14*100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9"/>
        <v>0.45544043578808946</v>
      </c>
      <c r="AE54" s="24">
        <f t="shared" si="18"/>
        <v>0.44514035834744248</v>
      </c>
      <c r="AF54" s="24">
        <f t="shared" si="18"/>
        <v>0.45659681545513786</v>
      </c>
      <c r="AG54" s="24">
        <f t="shared" si="18"/>
        <v>0.46713882769533632</v>
      </c>
      <c r="AH54" s="24">
        <f t="shared" si="18"/>
        <v>0.46227327878970015</v>
      </c>
      <c r="AI54" s="24">
        <f t="shared" si="18"/>
        <v>0.45377446081054518</v>
      </c>
      <c r="AJ54" s="24">
        <f t="shared" si="18"/>
        <v>0.46036743186117657</v>
      </c>
      <c r="AK54" s="24">
        <f t="shared" si="18"/>
        <v>0.4653869379522706</v>
      </c>
      <c r="AL54" s="24">
        <f t="shared" si="18"/>
        <v>0.47020702710700446</v>
      </c>
      <c r="AM54" s="24">
        <f t="shared" si="18"/>
        <v>0.47283243837390088</v>
      </c>
      <c r="AN54" s="24">
        <f t="shared" si="18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20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  <c r="AZ54" s="24">
        <f t="shared" si="15"/>
        <v>1.7197333931207908</v>
      </c>
      <c r="BA54" s="24">
        <f t="shared" si="16"/>
        <v>1.7551892280107211</v>
      </c>
      <c r="BB54" s="24">
        <f t="shared" si="17"/>
        <v>-3.5455834889930316E-2</v>
      </c>
    </row>
    <row r="55" spans="4:54" x14ac:dyDescent="0.3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+SUMPRODUCT($E$30:$N$30/100,$E55:$N55)/$D$14*100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9"/>
        <v>0.50000629268374319</v>
      </c>
      <c r="AE55" s="24">
        <f t="shared" si="18"/>
        <v>0.4869822998791784</v>
      </c>
      <c r="AF55" s="24">
        <f t="shared" si="18"/>
        <v>0.49827714098081111</v>
      </c>
      <c r="AG55" s="24">
        <f t="shared" si="18"/>
        <v>0.50777609673832713</v>
      </c>
      <c r="AH55" s="24">
        <f t="shared" si="18"/>
        <v>0.50412137564648618</v>
      </c>
      <c r="AI55" s="24">
        <f t="shared" si="18"/>
        <v>0.49536116278760245</v>
      </c>
      <c r="AJ55" s="24">
        <f t="shared" si="18"/>
        <v>0.49960853363656144</v>
      </c>
      <c r="AK55" s="24">
        <f t="shared" si="18"/>
        <v>0.50365806106290534</v>
      </c>
      <c r="AL55" s="24">
        <f t="shared" si="18"/>
        <v>0.50789149724983162</v>
      </c>
      <c r="AM55" s="24">
        <f t="shared" si="18"/>
        <v>0.51098319795256808</v>
      </c>
      <c r="AN55" s="24">
        <f t="shared" si="18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20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  <c r="AZ55" s="24">
        <f t="shared" si="15"/>
        <v>1.79661955002748</v>
      </c>
      <c r="BA55" s="24">
        <f t="shared" si="16"/>
        <v>1.8270022704326363</v>
      </c>
      <c r="BB55" s="24">
        <f t="shared" si="17"/>
        <v>-3.0382720405156327E-2</v>
      </c>
    </row>
    <row r="56" spans="4:54" x14ac:dyDescent="0.3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+SUMPRODUCT($E$30:$N$30/100,$E56:$N56)/$D$14*100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9"/>
        <v>0.5006684016661469</v>
      </c>
      <c r="AE56" s="24">
        <f t="shared" si="18"/>
        <v>0.48994374791627426</v>
      </c>
      <c r="AF56" s="24">
        <f t="shared" si="18"/>
        <v>0.50023140331904492</v>
      </c>
      <c r="AG56" s="24">
        <f t="shared" si="18"/>
        <v>0.50882954349841714</v>
      </c>
      <c r="AH56" s="24">
        <f t="shared" si="18"/>
        <v>0.50795217633863166</v>
      </c>
      <c r="AI56" s="24">
        <f t="shared" si="18"/>
        <v>0.4997865568125428</v>
      </c>
      <c r="AJ56" s="24">
        <f t="shared" si="18"/>
        <v>0.50127846159827083</v>
      </c>
      <c r="AK56" s="24">
        <f t="shared" si="18"/>
        <v>0.50733058621936977</v>
      </c>
      <c r="AL56" s="24">
        <f t="shared" si="18"/>
        <v>0.50819228737502442</v>
      </c>
      <c r="AM56" s="24">
        <f t="shared" si="18"/>
        <v>0.51107912866885741</v>
      </c>
      <c r="AN56" s="24">
        <f t="shared" si="18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20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  <c r="AZ56" s="24">
        <f t="shared" si="15"/>
        <v>1.8406155428820399</v>
      </c>
      <c r="BA56" s="24">
        <f t="shared" si="16"/>
        <v>1.8760485301289114</v>
      </c>
      <c r="BB56" s="24">
        <f t="shared" si="17"/>
        <v>-3.5432987246871495E-2</v>
      </c>
    </row>
    <row r="57" spans="4:54" x14ac:dyDescent="0.3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+SUMPRODUCT($E$30:$N$30/100,$E57:$N57)/$D$14*100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21">+G57/G56-1</f>
        <v>3.0611275119569514E-2</v>
      </c>
      <c r="T57" s="24">
        <f t="shared" si="21"/>
        <v>3.0145995040915974E-2</v>
      </c>
      <c r="U57" s="24">
        <f t="shared" si="21"/>
        <v>3.0101528517580078E-2</v>
      </c>
      <c r="V57" s="24">
        <f t="shared" si="21"/>
        <v>3.0398877987085404E-2</v>
      </c>
      <c r="W57" s="24">
        <f t="shared" si="21"/>
        <v>3.0319142567355462E-2</v>
      </c>
      <c r="X57" s="24">
        <f t="shared" si="21"/>
        <v>2.9937132586097759E-2</v>
      </c>
      <c r="Y57" s="24">
        <f t="shared" si="21"/>
        <v>3.008256744247384E-2</v>
      </c>
      <c r="Z57" s="24">
        <f t="shared" si="21"/>
        <v>3.0624686843086169E-2</v>
      </c>
      <c r="AA57" s="24">
        <f t="shared" si="21"/>
        <v>3.0348856315627559E-2</v>
      </c>
      <c r="AB57" s="24">
        <f>+PAT!Y30</f>
        <v>3.0346128212727974E-2</v>
      </c>
      <c r="AD57" s="24">
        <f t="shared" si="19"/>
        <v>0.50768643747971853</v>
      </c>
      <c r="AE57" s="24">
        <f t="shared" si="18"/>
        <v>0.49924418716832286</v>
      </c>
      <c r="AF57" s="24">
        <f t="shared" si="18"/>
        <v>0.50829465811011221</v>
      </c>
      <c r="AG57" s="24">
        <f t="shared" si="18"/>
        <v>0.51593581938722477</v>
      </c>
      <c r="AH57" s="24">
        <f t="shared" si="18"/>
        <v>0.5162709371000116</v>
      </c>
      <c r="AI57" s="24">
        <f t="shared" si="18"/>
        <v>0.50852719918791012</v>
      </c>
      <c r="AJ57" s="24">
        <f t="shared" si="18"/>
        <v>0.50887779968240854</v>
      </c>
      <c r="AK57" s="24">
        <f t="shared" si="18"/>
        <v>0.51505271592204593</v>
      </c>
      <c r="AL57" s="24">
        <f t="shared" si="18"/>
        <v>0.51421405888039917</v>
      </c>
      <c r="AM57" s="24">
        <f t="shared" si="18"/>
        <v>0.51610746649714367</v>
      </c>
      <c r="AN57" s="24">
        <f t="shared" si="18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20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  <c r="AZ57" s="24">
        <f t="shared" si="15"/>
        <v>1.8978912835460222</v>
      </c>
      <c r="BA57" s="24">
        <f t="shared" si="16"/>
        <v>1.9335019288665414</v>
      </c>
      <c r="BB57" s="24">
        <f t="shared" si="17"/>
        <v>-3.5610645320519163E-2</v>
      </c>
    </row>
    <row r="58" spans="4:54" x14ac:dyDescent="0.3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+SUMPRODUCT($E$30:$N$30/100,$E58:$N58)/$D$14*100</f>
        <v>197.28930164000002</v>
      </c>
      <c r="Q58" s="24">
        <f t="shared" ref="Q58:Z83" si="22">+E58/E57-1</f>
        <v>3.2494251582842359E-2</v>
      </c>
      <c r="R58" s="24">
        <f t="shared" si="22"/>
        <v>3.0364801274069153E-2</v>
      </c>
      <c r="S58" s="24">
        <f t="shared" si="22"/>
        <v>3.0709156186317088E-2</v>
      </c>
      <c r="T58" s="24">
        <f t="shared" si="22"/>
        <v>3.0627506943745608E-2</v>
      </c>
      <c r="U58" s="24">
        <f t="shared" si="22"/>
        <v>3.057001249383906E-2</v>
      </c>
      <c r="V58" s="24">
        <f t="shared" si="22"/>
        <v>3.0013967439320943E-2</v>
      </c>
      <c r="W58" s="24">
        <f t="shared" si="22"/>
        <v>3.013288266511327E-2</v>
      </c>
      <c r="X58" s="24">
        <f t="shared" si="22"/>
        <v>2.9227462609748844E-2</v>
      </c>
      <c r="Y58" s="24">
        <f t="shared" si="22"/>
        <v>2.9637865248763218E-2</v>
      </c>
      <c r="Z58" s="24">
        <f t="shared" si="22"/>
        <v>2.9656835797379433E-2</v>
      </c>
      <c r="AA58" s="24">
        <f t="shared" si="21"/>
        <v>2.9966662281913692E-2</v>
      </c>
      <c r="AB58" s="24">
        <f>+PAT!Y31</f>
        <v>2.9965554074047551E-2</v>
      </c>
      <c r="AD58" s="24">
        <f t="shared" si="19"/>
        <v>0.52802154447214322</v>
      </c>
      <c r="AE58" s="24">
        <f t="shared" si="18"/>
        <v>0.51551824494652765</v>
      </c>
      <c r="AF58" s="24">
        <f t="shared" si="18"/>
        <v>0.52464765358891663</v>
      </c>
      <c r="AG58" s="24">
        <f t="shared" si="18"/>
        <v>0.53166686740150615</v>
      </c>
      <c r="AH58" s="24">
        <f t="shared" si="18"/>
        <v>0.53126193098721219</v>
      </c>
      <c r="AI58" s="24">
        <f t="shared" si="18"/>
        <v>0.52361378299833583</v>
      </c>
      <c r="AJ58" s="24">
        <f t="shared" si="18"/>
        <v>0.52305826429201896</v>
      </c>
      <c r="AK58" s="24">
        <f t="shared" si="18"/>
        <v>0.52722693566650203</v>
      </c>
      <c r="AL58" s="24">
        <f t="shared" si="18"/>
        <v>0.52742513832878379</v>
      </c>
      <c r="AM58" s="24">
        <f t="shared" si="18"/>
        <v>0.5298368481584792</v>
      </c>
      <c r="AN58" s="24">
        <f t="shared" si="18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20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  <c r="AZ58" s="24">
        <f t="shared" si="15"/>
        <v>1.9595618403904502</v>
      </c>
      <c r="BA58" s="24">
        <f t="shared" si="16"/>
        <v>1.9908434780848525</v>
      </c>
      <c r="BB58" s="24">
        <f t="shared" si="17"/>
        <v>-3.1281637694402287E-2</v>
      </c>
    </row>
    <row r="59" spans="4:54" x14ac:dyDescent="0.3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+SUMPRODUCT($E$30:$N$30/100,$E59:$N59)/$D$14*100</f>
        <v>205.75619684999998</v>
      </c>
      <c r="Q59" s="24">
        <f t="shared" si="22"/>
        <v>4.3631523595255794E-2</v>
      </c>
      <c r="R59" s="24">
        <f t="shared" si="22"/>
        <v>4.4845439878258286E-2</v>
      </c>
      <c r="S59" s="24">
        <f t="shared" si="22"/>
        <v>4.3497157177498247E-2</v>
      </c>
      <c r="T59" s="24">
        <f t="shared" si="22"/>
        <v>4.3439244028689927E-2</v>
      </c>
      <c r="U59" s="24">
        <f t="shared" si="22"/>
        <v>4.3765964195837448E-2</v>
      </c>
      <c r="V59" s="24">
        <f t="shared" si="22"/>
        <v>4.3819026345333967E-2</v>
      </c>
      <c r="W59" s="24">
        <f t="shared" si="22"/>
        <v>4.3687797688444441E-2</v>
      </c>
      <c r="X59" s="24">
        <f t="shared" si="22"/>
        <v>4.4249347590560983E-2</v>
      </c>
      <c r="Y59" s="24">
        <f t="shared" si="22"/>
        <v>4.311395606284818E-2</v>
      </c>
      <c r="Z59" s="24">
        <f t="shared" si="22"/>
        <v>4.065578184005747E-2</v>
      </c>
      <c r="AA59" s="24">
        <f t="shared" si="21"/>
        <v>4.2916139596103298E-2</v>
      </c>
      <c r="AB59" s="24">
        <f>+PAT!Y32</f>
        <v>4.2915274443651397E-2</v>
      </c>
      <c r="AD59" s="24">
        <f t="shared" si="19"/>
        <v>0.55061502011909158</v>
      </c>
      <c r="AE59" s="24">
        <f t="shared" si="18"/>
        <v>0.53702111688450627</v>
      </c>
      <c r="AF59" s="24">
        <f t="shared" si="18"/>
        <v>0.54620022029541104</v>
      </c>
      <c r="AG59" s="24">
        <f t="shared" si="18"/>
        <v>0.55175376177418856</v>
      </c>
      <c r="AH59" s="24">
        <f t="shared" si="18"/>
        <v>0.55393484821438976</v>
      </c>
      <c r="AI59" s="24">
        <f t="shared" si="18"/>
        <v>0.54407494863459949</v>
      </c>
      <c r="AJ59" s="24">
        <f t="shared" si="18"/>
        <v>0.54278241915817294</v>
      </c>
      <c r="AK59" s="24">
        <f t="shared" si="18"/>
        <v>0.54485122594544055</v>
      </c>
      <c r="AL59" s="24">
        <f t="shared" si="18"/>
        <v>0.54371791304256534</v>
      </c>
      <c r="AM59" s="24">
        <f t="shared" si="18"/>
        <v>0.54205050339270433</v>
      </c>
      <c r="AN59" s="24">
        <f t="shared" si="18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20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  <c r="AZ59" s="24">
        <f t="shared" si="15"/>
        <v>2.0450605090658089</v>
      </c>
      <c r="BA59" s="24">
        <f t="shared" si="16"/>
        <v>2.0717827762075718</v>
      </c>
      <c r="BB59" s="24">
        <f t="shared" si="17"/>
        <v>-2.6722267141762845E-2</v>
      </c>
    </row>
    <row r="60" spans="4:54" x14ac:dyDescent="0.3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+SUMPRODUCT($E$30:$N$30/100,$E60:$N60)/$D$14*100</f>
        <v>213.05400565000002</v>
      </c>
      <c r="Q60" s="24">
        <f t="shared" si="22"/>
        <v>3.4617680828186614E-2</v>
      </c>
      <c r="R60" s="24">
        <f t="shared" si="22"/>
        <v>3.5430265971984953E-2</v>
      </c>
      <c r="S60" s="24">
        <f t="shared" si="22"/>
        <v>3.5831767696596017E-2</v>
      </c>
      <c r="T60" s="24">
        <f t="shared" si="22"/>
        <v>3.5805389402092436E-2</v>
      </c>
      <c r="U60" s="24">
        <f t="shared" si="22"/>
        <v>3.5614326558539133E-2</v>
      </c>
      <c r="V60" s="24">
        <f t="shared" si="22"/>
        <v>3.5773050680549145E-2</v>
      </c>
      <c r="W60" s="24">
        <f t="shared" si="22"/>
        <v>3.5245587950508028E-2</v>
      </c>
      <c r="X60" s="24">
        <f t="shared" si="22"/>
        <v>3.5599260652465103E-2</v>
      </c>
      <c r="Y60" s="24">
        <f t="shared" si="22"/>
        <v>3.5217219233076191E-2</v>
      </c>
      <c r="Z60" s="24">
        <f t="shared" si="22"/>
        <v>3.5489420593308285E-2</v>
      </c>
      <c r="AA60" s="24">
        <f t="shared" si="21"/>
        <v>3.5468233335010035E-2</v>
      </c>
      <c r="AB60" s="24">
        <f>+PAT!Y33</f>
        <v>3.5469227666182324E-2</v>
      </c>
      <c r="AD60" s="24">
        <f t="shared" si="19"/>
        <v>0.55920497387593193</v>
      </c>
      <c r="AE60" s="24">
        <f t="shared" si="19"/>
        <v>0.54702663698788023</v>
      </c>
      <c r="AF60" s="24">
        <f t="shared" si="19"/>
        <v>0.55726538573517215</v>
      </c>
      <c r="AG60" s="24">
        <f t="shared" si="19"/>
        <v>0.56352642484797744</v>
      </c>
      <c r="AH60" s="24">
        <f t="shared" si="19"/>
        <v>0.5660235976344925</v>
      </c>
      <c r="AI60" s="24">
        <f t="shared" si="19"/>
        <v>0.55741203266187966</v>
      </c>
      <c r="AJ60" s="24">
        <f t="shared" si="19"/>
        <v>0.55460782692323907</v>
      </c>
      <c r="AK60" s="24">
        <f t="shared" si="19"/>
        <v>0.55876638949680624</v>
      </c>
      <c r="AL60" s="24">
        <f t="shared" si="19"/>
        <v>0.55618844344304219</v>
      </c>
      <c r="AM60" s="24">
        <f t="shared" si="19"/>
        <v>0.55488676796985548</v>
      </c>
      <c r="AN60" s="24">
        <f t="shared" si="19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20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  <c r="AZ60" s="24">
        <f t="shared" si="15"/>
        <v>2.1158557610429782</v>
      </c>
      <c r="BA60" s="24">
        <f t="shared" si="16"/>
        <v>2.1453091465303742</v>
      </c>
      <c r="BB60" s="24">
        <f t="shared" si="17"/>
        <v>-2.9453385487395956E-2</v>
      </c>
    </row>
    <row r="61" spans="4:54" x14ac:dyDescent="0.3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+SUMPRODUCT($E$30:$N$30/100,$E61:$N61)/$D$14*100</f>
        <v>220.34744001000001</v>
      </c>
      <c r="Q61" s="24">
        <f t="shared" si="22"/>
        <v>3.4476342471870813E-2</v>
      </c>
      <c r="R61" s="24">
        <f t="shared" si="22"/>
        <v>3.4524449087836029E-2</v>
      </c>
      <c r="S61" s="24">
        <f t="shared" si="22"/>
        <v>3.4610093489680693E-2</v>
      </c>
      <c r="T61" s="24">
        <f t="shared" si="22"/>
        <v>3.4504901093760587E-2</v>
      </c>
      <c r="U61" s="24">
        <f t="shared" si="22"/>
        <v>3.4480450670162144E-2</v>
      </c>
      <c r="V61" s="24">
        <f t="shared" si="22"/>
        <v>3.4145735770144681E-2</v>
      </c>
      <c r="W61" s="24">
        <f t="shared" si="22"/>
        <v>3.3952701905315408E-2</v>
      </c>
      <c r="X61" s="24">
        <f t="shared" si="22"/>
        <v>3.3946471721382876E-2</v>
      </c>
      <c r="Y61" s="24">
        <f t="shared" si="22"/>
        <v>3.3963578846790243E-2</v>
      </c>
      <c r="Z61" s="24">
        <f t="shared" si="22"/>
        <v>3.4435941496631539E-2</v>
      </c>
      <c r="AA61" s="24">
        <f t="shared" si="21"/>
        <v>3.4232796223420792E-2</v>
      </c>
      <c r="AB61" s="24">
        <f>+PAT!Y34</f>
        <v>3.4233133960006601E-2</v>
      </c>
      <c r="AD61" s="24">
        <f t="shared" ref="AD61:AN76" si="23">+E61/E49-1</f>
        <v>0.58237969455442817</v>
      </c>
      <c r="AE61" s="24">
        <f t="shared" si="23"/>
        <v>0.57057449734894061</v>
      </c>
      <c r="AF61" s="24">
        <f t="shared" si="23"/>
        <v>0.58019247861703183</v>
      </c>
      <c r="AG61" s="24">
        <f t="shared" si="23"/>
        <v>0.58602676276941246</v>
      </c>
      <c r="AH61" s="24">
        <f t="shared" si="23"/>
        <v>0.58757879071526564</v>
      </c>
      <c r="AI61" s="24">
        <f t="shared" si="23"/>
        <v>0.57850960186133205</v>
      </c>
      <c r="AJ61" s="24">
        <f t="shared" si="23"/>
        <v>0.57624570543422182</v>
      </c>
      <c r="AK61" s="24">
        <f t="shared" si="23"/>
        <v>0.57967355229887452</v>
      </c>
      <c r="AL61" s="24">
        <f t="shared" si="23"/>
        <v>0.57771349390976479</v>
      </c>
      <c r="AM61" s="24">
        <f t="shared" si="23"/>
        <v>0.57723556860852776</v>
      </c>
      <c r="AN61" s="24">
        <f t="shared" si="23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20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  <c r="AZ61" s="24">
        <f t="shared" si="15"/>
        <v>2.1888027288817766</v>
      </c>
      <c r="BA61" s="24">
        <f t="shared" si="16"/>
        <v>2.2191848867924828</v>
      </c>
      <c r="BB61" s="24">
        <f t="shared" si="17"/>
        <v>-3.0382157910706198E-2</v>
      </c>
    </row>
    <row r="62" spans="4:54" x14ac:dyDescent="0.3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+SUMPRODUCT($E$30:$N$30/100,$E62:$N62)/$D$14*100</f>
        <v>226.44566983000001</v>
      </c>
      <c r="Q62" s="24">
        <f t="shared" si="22"/>
        <v>2.8204469068110694E-2</v>
      </c>
      <c r="R62" s="24">
        <f t="shared" si="22"/>
        <v>2.7716863458302265E-2</v>
      </c>
      <c r="S62" s="24">
        <f t="shared" si="22"/>
        <v>2.8043133573503853E-2</v>
      </c>
      <c r="T62" s="24">
        <f t="shared" si="22"/>
        <v>2.7616458925876497E-2</v>
      </c>
      <c r="U62" s="24">
        <f t="shared" si="22"/>
        <v>2.8340002136022946E-2</v>
      </c>
      <c r="V62" s="24">
        <f t="shared" si="22"/>
        <v>2.828690318368654E-2</v>
      </c>
      <c r="W62" s="24">
        <f t="shared" si="22"/>
        <v>2.7553672924286898E-2</v>
      </c>
      <c r="X62" s="24">
        <f t="shared" si="22"/>
        <v>2.7506457609776769E-2</v>
      </c>
      <c r="Y62" s="24">
        <f t="shared" si="22"/>
        <v>2.7183447262537408E-2</v>
      </c>
      <c r="Z62" s="24">
        <f t="shared" si="22"/>
        <v>2.7663200845668978E-2</v>
      </c>
      <c r="AA62" s="24">
        <f t="shared" si="21"/>
        <v>2.7675519260506265E-2</v>
      </c>
      <c r="AB62" s="24">
        <f>+PAT!Y35</f>
        <v>2.7674416810419045E-2</v>
      </c>
      <c r="AD62" s="24">
        <f t="shared" si="23"/>
        <v>0.57675404053534662</v>
      </c>
      <c r="AE62" s="24">
        <f t="shared" si="23"/>
        <v>0.56560832322387555</v>
      </c>
      <c r="AF62" s="24">
        <f t="shared" si="23"/>
        <v>0.57368145912559476</v>
      </c>
      <c r="AG62" s="24">
        <f t="shared" si="23"/>
        <v>0.5775624930176273</v>
      </c>
      <c r="AH62" s="24">
        <f t="shared" si="23"/>
        <v>0.57984506977414774</v>
      </c>
      <c r="AI62" s="24">
        <f t="shared" si="23"/>
        <v>0.57115402387404202</v>
      </c>
      <c r="AJ62" s="24">
        <f t="shared" si="23"/>
        <v>0.56919666980355377</v>
      </c>
      <c r="AK62" s="24">
        <f t="shared" si="23"/>
        <v>0.57094196249306339</v>
      </c>
      <c r="AL62" s="24">
        <f t="shared" si="23"/>
        <v>0.56931451445949688</v>
      </c>
      <c r="AM62" s="24">
        <f t="shared" si="23"/>
        <v>0.56934340544564854</v>
      </c>
      <c r="AN62" s="24">
        <f t="shared" si="23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20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  <c r="AZ62" s="24">
        <f t="shared" si="15"/>
        <v>2.2505367477447189</v>
      </c>
      <c r="BA62" s="24">
        <f t="shared" si="16"/>
        <v>2.2805746440294965</v>
      </c>
      <c r="BB62" s="24">
        <f t="shared" si="17"/>
        <v>-3.0037896284777599E-2</v>
      </c>
    </row>
    <row r="63" spans="4:54" x14ac:dyDescent="0.3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+SUMPRODUCT($E$30:$N$30/100,$E63:$N63)/$D$14*100</f>
        <v>232.20550540000002</v>
      </c>
      <c r="Q63" s="24">
        <f t="shared" si="22"/>
        <v>2.4673761609012468E-2</v>
      </c>
      <c r="R63" s="24">
        <f t="shared" si="22"/>
        <v>2.5456093543432701E-2</v>
      </c>
      <c r="S63" s="24">
        <f t="shared" si="22"/>
        <v>2.5167644541854051E-2</v>
      </c>
      <c r="T63" s="24">
        <f t="shared" si="22"/>
        <v>2.512900189444478E-2</v>
      </c>
      <c r="U63" s="24">
        <f t="shared" si="22"/>
        <v>2.5125736480021255E-2</v>
      </c>
      <c r="V63" s="24">
        <f t="shared" si="22"/>
        <v>2.5504843124498855E-2</v>
      </c>
      <c r="W63" s="24">
        <f t="shared" si="22"/>
        <v>2.4980063828182075E-2</v>
      </c>
      <c r="X63" s="24">
        <f t="shared" si="22"/>
        <v>2.5750264193355576E-2</v>
      </c>
      <c r="Y63" s="24">
        <f t="shared" si="22"/>
        <v>2.528000161381283E-2</v>
      </c>
      <c r="Z63" s="24">
        <f t="shared" si="22"/>
        <v>2.5826392167751289E-2</v>
      </c>
      <c r="AA63" s="24">
        <f t="shared" si="21"/>
        <v>2.543583886732792E-2</v>
      </c>
      <c r="AB63" s="24">
        <f>+PAT!Y36</f>
        <v>2.5435188317371793E-2</v>
      </c>
      <c r="AD63" s="24">
        <f t="shared" si="23"/>
        <v>0.56696700839714831</v>
      </c>
      <c r="AE63" s="24">
        <f t="shared" si="23"/>
        <v>0.56017601256605554</v>
      </c>
      <c r="AF63" s="24">
        <f t="shared" si="23"/>
        <v>0.56482494868656818</v>
      </c>
      <c r="AG63" s="24">
        <f t="shared" si="23"/>
        <v>0.56676453335116039</v>
      </c>
      <c r="AH63" s="24">
        <f t="shared" si="23"/>
        <v>0.56916550291840307</v>
      </c>
      <c r="AI63" s="24">
        <f t="shared" si="23"/>
        <v>0.56119914993174214</v>
      </c>
      <c r="AJ63" s="24">
        <f t="shared" si="23"/>
        <v>0.55884578549075803</v>
      </c>
      <c r="AK63" s="24">
        <f t="shared" si="23"/>
        <v>0.560858093852868</v>
      </c>
      <c r="AL63" s="24">
        <f t="shared" si="23"/>
        <v>0.55785848970296548</v>
      </c>
      <c r="AM63" s="24">
        <f t="shared" si="23"/>
        <v>0.55849093795032489</v>
      </c>
      <c r="AN63" s="24">
        <f t="shared" si="23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20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  <c r="AZ63" s="24">
        <f t="shared" si="15"/>
        <v>2.3060659549508942</v>
      </c>
      <c r="BA63" s="24">
        <f t="shared" si="16"/>
        <v>2.3394736591540322</v>
      </c>
      <c r="BB63" s="24">
        <f t="shared" si="17"/>
        <v>-3.3407704203137989E-2</v>
      </c>
    </row>
    <row r="64" spans="4:54" x14ac:dyDescent="0.3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+SUMPRODUCT($E$30:$N$30/100,$E64:$N64)/$D$14*100</f>
        <v>242.00562811999998</v>
      </c>
      <c r="Q64" s="24">
        <f t="shared" si="22"/>
        <v>3.9724671458222449E-2</v>
      </c>
      <c r="R64" s="24">
        <f t="shared" si="22"/>
        <v>3.9696962725297436E-2</v>
      </c>
      <c r="S64" s="24">
        <f t="shared" si="22"/>
        <v>4.0225176513906558E-2</v>
      </c>
      <c r="T64" s="24">
        <f t="shared" si="22"/>
        <v>4.1283853579588081E-2</v>
      </c>
      <c r="U64" s="24">
        <f t="shared" si="22"/>
        <v>4.1649878555143571E-2</v>
      </c>
      <c r="V64" s="24">
        <f t="shared" si="22"/>
        <v>4.2161805124650842E-2</v>
      </c>
      <c r="W64" s="24">
        <f t="shared" si="22"/>
        <v>4.1372252608089299E-2</v>
      </c>
      <c r="X64" s="24">
        <f t="shared" si="22"/>
        <v>4.2836453234549543E-2</v>
      </c>
      <c r="Y64" s="24">
        <f t="shared" si="22"/>
        <v>4.2712230228223236E-2</v>
      </c>
      <c r="Z64" s="24">
        <f t="shared" si="22"/>
        <v>4.3417996187653296E-2</v>
      </c>
      <c r="AA64" s="24">
        <f t="shared" si="21"/>
        <v>4.2204523545288586E-2</v>
      </c>
      <c r="AB64" s="24">
        <f>+PAT!Y37</f>
        <v>4.2206821824809282E-2</v>
      </c>
      <c r="AD64" s="24">
        <f t="shared" si="23"/>
        <v>0.57129406276782135</v>
      </c>
      <c r="AE64" s="24">
        <f t="shared" si="23"/>
        <v>0.5657364999773411</v>
      </c>
      <c r="AF64" s="24">
        <f t="shared" si="23"/>
        <v>0.56986043958610599</v>
      </c>
      <c r="AG64" s="24">
        <f t="shared" si="23"/>
        <v>0.57294643264007261</v>
      </c>
      <c r="AH64" s="24">
        <f t="shared" si="23"/>
        <v>0.57514429817184265</v>
      </c>
      <c r="AI64" s="24">
        <f t="shared" si="23"/>
        <v>0.56998027942787988</v>
      </c>
      <c r="AJ64" s="24">
        <f t="shared" si="23"/>
        <v>0.56570762322360801</v>
      </c>
      <c r="AK64" s="24">
        <f t="shared" si="23"/>
        <v>0.57030646242686411</v>
      </c>
      <c r="AL64" s="24">
        <f t="shared" si="23"/>
        <v>0.5674671240985667</v>
      </c>
      <c r="AM64" s="24">
        <f t="shared" si="23"/>
        <v>0.56972946386802636</v>
      </c>
      <c r="AN64" s="24">
        <f t="shared" si="23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20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  <c r="AZ64" s="24">
        <f t="shared" si="15"/>
        <v>2.39767366737231</v>
      </c>
      <c r="BA64" s="24">
        <f t="shared" si="16"/>
        <v>2.4410489175682972</v>
      </c>
      <c r="BB64" s="24">
        <f t="shared" si="17"/>
        <v>-4.3375250195987203E-2</v>
      </c>
    </row>
    <row r="65" spans="4:54" x14ac:dyDescent="0.3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+SUMPRODUCT($E$30:$N$30/100,$E65:$N65)/$D$14*100</f>
        <v>254.73757546999997</v>
      </c>
      <c r="Q65" s="24">
        <f t="shared" si="22"/>
        <v>5.2096257146909908E-2</v>
      </c>
      <c r="R65" s="24">
        <f t="shared" si="22"/>
        <v>5.2824562607681536E-2</v>
      </c>
      <c r="S65" s="24">
        <f t="shared" si="22"/>
        <v>5.2841162014847232E-2</v>
      </c>
      <c r="T65" s="24">
        <f t="shared" si="22"/>
        <v>5.2874452730567567E-2</v>
      </c>
      <c r="U65" s="24">
        <f t="shared" si="22"/>
        <v>5.3266050165916345E-2</v>
      </c>
      <c r="V65" s="24">
        <f t="shared" si="22"/>
        <v>5.3321747107766049E-2</v>
      </c>
      <c r="W65" s="24">
        <f t="shared" si="22"/>
        <v>5.2332292007992942E-2</v>
      </c>
      <c r="X65" s="24">
        <f t="shared" si="22"/>
        <v>5.2887793976384101E-2</v>
      </c>
      <c r="Y65" s="24">
        <f t="shared" si="22"/>
        <v>5.2171631337781799E-2</v>
      </c>
      <c r="Z65" s="24">
        <f t="shared" si="22"/>
        <v>5.2423885294588191E-2</v>
      </c>
      <c r="AA65" s="24">
        <f t="shared" si="21"/>
        <v>5.2610129148264129E-2</v>
      </c>
      <c r="AB65" s="24">
        <f>+PAT!Y38</f>
        <v>5.261354954064501E-2</v>
      </c>
      <c r="AD65" s="24">
        <f t="shared" si="23"/>
        <v>0.55356964847149914</v>
      </c>
      <c r="AE65" s="24">
        <f t="shared" si="23"/>
        <v>0.55129381587465676</v>
      </c>
      <c r="AF65" s="24">
        <f t="shared" si="23"/>
        <v>0.55271705092701562</v>
      </c>
      <c r="AG65" s="24">
        <f t="shared" si="23"/>
        <v>0.5531941173089483</v>
      </c>
      <c r="AH65" s="24">
        <f t="shared" si="23"/>
        <v>0.55703376847572961</v>
      </c>
      <c r="AI65" s="24">
        <f t="shared" si="23"/>
        <v>0.55373904432786469</v>
      </c>
      <c r="AJ65" s="24">
        <f t="shared" si="23"/>
        <v>0.54681805418167562</v>
      </c>
      <c r="AK65" s="24">
        <f t="shared" si="23"/>
        <v>0.55155086102303064</v>
      </c>
      <c r="AL65" s="24">
        <f t="shared" si="23"/>
        <v>0.54633275701680373</v>
      </c>
      <c r="AM65" s="24">
        <f t="shared" si="23"/>
        <v>0.54891153083660305</v>
      </c>
      <c r="AN65" s="24">
        <f t="shared" si="23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20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  <c r="AZ65" s="24">
        <f t="shared" si="15"/>
        <v>2.5225834913021123</v>
      </c>
      <c r="BA65" s="24">
        <f t="shared" si="16"/>
        <v>2.5690181860213759</v>
      </c>
      <c r="BB65" s="24">
        <f t="shared" si="17"/>
        <v>-4.6434694719263536E-2</v>
      </c>
    </row>
    <row r="66" spans="4:54" x14ac:dyDescent="0.3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+SUMPRODUCT($E$30:$N$30/100,$E66:$N66)/$D$14*100</f>
        <v>262.99593025000001</v>
      </c>
      <c r="Q66" s="24">
        <f t="shared" si="22"/>
        <v>3.1824783792985256E-2</v>
      </c>
      <c r="R66" s="24">
        <f t="shared" si="22"/>
        <v>3.141268022917032E-2</v>
      </c>
      <c r="S66" s="24">
        <f t="shared" si="22"/>
        <v>3.143886128692297E-2</v>
      </c>
      <c r="T66" s="24">
        <f t="shared" si="22"/>
        <v>3.1840939516976086E-2</v>
      </c>
      <c r="U66" s="24">
        <f t="shared" si="22"/>
        <v>3.2236543559876152E-2</v>
      </c>
      <c r="V66" s="24">
        <f t="shared" si="22"/>
        <v>3.2570713654873851E-2</v>
      </c>
      <c r="W66" s="24">
        <f t="shared" si="22"/>
        <v>3.2486396708756082E-2</v>
      </c>
      <c r="X66" s="24">
        <f t="shared" si="22"/>
        <v>3.2215438985496503E-2</v>
      </c>
      <c r="Y66" s="24">
        <f t="shared" si="22"/>
        <v>3.2626902534877766E-2</v>
      </c>
      <c r="Z66" s="24">
        <f t="shared" si="22"/>
        <v>3.291601004390543E-2</v>
      </c>
      <c r="AA66" s="24">
        <f t="shared" si="21"/>
        <v>3.2419067994829964E-2</v>
      </c>
      <c r="AB66" s="24">
        <f>+PAT!Y39</f>
        <v>3.2422726528638091E-2</v>
      </c>
      <c r="AD66" s="24">
        <f t="shared" si="23"/>
        <v>0.51352772233442079</v>
      </c>
      <c r="AE66" s="24">
        <f t="shared" si="23"/>
        <v>0.51287602496269602</v>
      </c>
      <c r="AF66" s="24">
        <f t="shared" si="23"/>
        <v>0.51268959528694236</v>
      </c>
      <c r="AG66" s="24">
        <f t="shared" si="23"/>
        <v>0.51278566245174173</v>
      </c>
      <c r="AH66" s="24">
        <f t="shared" si="23"/>
        <v>0.51841424189482566</v>
      </c>
      <c r="AI66" s="24">
        <f t="shared" si="23"/>
        <v>0.51796992388405316</v>
      </c>
      <c r="AJ66" s="24">
        <f t="shared" si="23"/>
        <v>0.51006845418445956</v>
      </c>
      <c r="AK66" s="24">
        <f t="shared" si="23"/>
        <v>0.51451154861205106</v>
      </c>
      <c r="AL66" s="24">
        <f t="shared" si="23"/>
        <v>0.50913341844399684</v>
      </c>
      <c r="AM66" s="24">
        <f t="shared" si="23"/>
        <v>0.51184839337404053</v>
      </c>
      <c r="AN66" s="24">
        <f t="shared" si="23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20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  <c r="AZ66" s="24">
        <f t="shared" si="15"/>
        <v>2.6028641655125555</v>
      </c>
      <c r="BA66" s="24">
        <f t="shared" si="16"/>
        <v>2.6535800144354313</v>
      </c>
      <c r="BB66" s="24">
        <f t="shared" si="17"/>
        <v>-5.0715848922875839E-2</v>
      </c>
    </row>
    <row r="67" spans="4:54" x14ac:dyDescent="0.3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+SUMPRODUCT($E$30:$N$30/100,$E67:$N67)/$D$14*100</f>
        <v>274.95412757000003</v>
      </c>
      <c r="Q67" s="24">
        <f t="shared" si="22"/>
        <v>4.7170269176186608E-2</v>
      </c>
      <c r="R67" s="24">
        <f t="shared" si="22"/>
        <v>4.6939168190294644E-2</v>
      </c>
      <c r="S67" s="24">
        <f t="shared" si="22"/>
        <v>4.6944132355803747E-2</v>
      </c>
      <c r="T67" s="24">
        <f t="shared" si="22"/>
        <v>4.6285289955450004E-2</v>
      </c>
      <c r="U67" s="24">
        <f t="shared" si="22"/>
        <v>4.7830490824156469E-2</v>
      </c>
      <c r="V67" s="24">
        <f t="shared" si="22"/>
        <v>4.6361491320379811E-2</v>
      </c>
      <c r="W67" s="24">
        <f t="shared" si="22"/>
        <v>4.6097174702134147E-2</v>
      </c>
      <c r="X67" s="24">
        <f t="shared" si="22"/>
        <v>4.5658856961039884E-2</v>
      </c>
      <c r="Y67" s="24">
        <f t="shared" si="22"/>
        <v>4.4822849906090756E-2</v>
      </c>
      <c r="Z67" s="24">
        <f t="shared" si="22"/>
        <v>4.3833331139472298E-2</v>
      </c>
      <c r="AA67" s="24">
        <f t="shared" si="21"/>
        <v>4.5469134479125595E-2</v>
      </c>
      <c r="AB67" s="24">
        <f>+PAT!Y40</f>
        <v>4.5470601811979927E-2</v>
      </c>
      <c r="AD67" s="24">
        <f t="shared" si="23"/>
        <v>0.5170946841734767</v>
      </c>
      <c r="AE67" s="24">
        <f t="shared" si="23"/>
        <v>0.51792035968276884</v>
      </c>
      <c r="AF67" s="24">
        <f t="shared" si="23"/>
        <v>0.51804491781053241</v>
      </c>
      <c r="AG67" s="24">
        <f t="shared" si="23"/>
        <v>0.51800904746695853</v>
      </c>
      <c r="AH67" s="24">
        <f t="shared" si="23"/>
        <v>0.52435466357162563</v>
      </c>
      <c r="AI67" s="24">
        <f t="shared" si="23"/>
        <v>0.52272285416684228</v>
      </c>
      <c r="AJ67" s="24">
        <f t="shared" si="23"/>
        <v>0.51620957924590272</v>
      </c>
      <c r="AK67" s="24">
        <f t="shared" si="23"/>
        <v>0.52071523163725897</v>
      </c>
      <c r="AL67" s="24">
        <f t="shared" si="23"/>
        <v>0.51480683727877863</v>
      </c>
      <c r="AM67" s="24">
        <f t="shared" si="23"/>
        <v>0.51608747878422223</v>
      </c>
      <c r="AN67" s="24">
        <f t="shared" si="23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20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  <c r="AZ67" s="24">
        <f t="shared" si="15"/>
        <v>2.7256419688288331</v>
      </c>
      <c r="BA67" s="24">
        <f t="shared" si="16"/>
        <v>2.7698952659132652</v>
      </c>
      <c r="BB67" s="24">
        <f t="shared" si="17"/>
        <v>-4.4253297084432042E-2</v>
      </c>
    </row>
    <row r="68" spans="4:54" x14ac:dyDescent="0.3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+SUMPRODUCT($E$30:$N$30/100,$E68:$N68)/$D$14*100</f>
        <v>286.37693866000001</v>
      </c>
      <c r="Q68" s="24">
        <f t="shared" si="22"/>
        <v>3.8771385774230449E-2</v>
      </c>
      <c r="R68" s="24">
        <f t="shared" si="22"/>
        <v>3.9800266022321784E-2</v>
      </c>
      <c r="S68" s="24">
        <f t="shared" si="22"/>
        <v>4.0289739791770973E-2</v>
      </c>
      <c r="T68" s="24">
        <f t="shared" si="22"/>
        <v>4.1194917247643348E-2</v>
      </c>
      <c r="U68" s="24">
        <f t="shared" si="22"/>
        <v>4.2076566323069109E-2</v>
      </c>
      <c r="V68" s="24">
        <f t="shared" si="22"/>
        <v>4.0682661758387084E-2</v>
      </c>
      <c r="W68" s="24">
        <f t="shared" si="22"/>
        <v>4.1467713427660646E-2</v>
      </c>
      <c r="X68" s="24">
        <f t="shared" si="22"/>
        <v>4.2495672964428799E-2</v>
      </c>
      <c r="Y68" s="24">
        <f t="shared" si="22"/>
        <v>4.214256056624599E-2</v>
      </c>
      <c r="Z68" s="24">
        <f t="shared" si="22"/>
        <v>4.1937749622431575E-2</v>
      </c>
      <c r="AA68" s="24">
        <f t="shared" si="21"/>
        <v>4.1544424849893735E-2</v>
      </c>
      <c r="AB68" s="24">
        <f>+PAT!Y41</f>
        <v>4.1546797520736201E-2</v>
      </c>
      <c r="AD68" s="24">
        <f t="shared" si="23"/>
        <v>0.5382456678875176</v>
      </c>
      <c r="AE68" s="24">
        <f t="shared" si="23"/>
        <v>0.53931463209409825</v>
      </c>
      <c r="AF68" s="24">
        <f t="shared" si="23"/>
        <v>0.54030238432707645</v>
      </c>
      <c r="AG68" s="24">
        <f t="shared" si="23"/>
        <v>0.54109212509226334</v>
      </c>
      <c r="AH68" s="24">
        <f t="shared" si="23"/>
        <v>0.54747846334621197</v>
      </c>
      <c r="AI68" s="24">
        <f t="shared" si="23"/>
        <v>0.54450083078827616</v>
      </c>
      <c r="AJ68" s="24">
        <f t="shared" si="23"/>
        <v>0.53943266559502834</v>
      </c>
      <c r="AK68" s="24">
        <f t="shared" si="23"/>
        <v>0.54338830917698377</v>
      </c>
      <c r="AL68" s="24">
        <f t="shared" si="23"/>
        <v>0.53843733702628049</v>
      </c>
      <c r="AM68" s="24">
        <f t="shared" si="23"/>
        <v>0.53837088631027097</v>
      </c>
      <c r="AN68" s="24">
        <f t="shared" si="23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20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  <c r="AZ68" s="24">
        <f t="shared" si="15"/>
        <v>2.8313188850847291</v>
      </c>
      <c r="BA68" s="24">
        <f t="shared" si="16"/>
        <v>2.8860584400554945</v>
      </c>
      <c r="BB68" s="24">
        <f t="shared" si="17"/>
        <v>-5.4739554970765436E-2</v>
      </c>
    </row>
    <row r="69" spans="4:54" x14ac:dyDescent="0.3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+SUMPRODUCT($E$30:$N$30/100,$E69:$N69)/$D$14*100</f>
        <v>293.59620330000007</v>
      </c>
      <c r="Q69" s="24">
        <f t="shared" si="22"/>
        <v>2.8323503714413834E-2</v>
      </c>
      <c r="R69" s="24">
        <f t="shared" si="22"/>
        <v>2.7093265839498004E-2</v>
      </c>
      <c r="S69" s="24">
        <f t="shared" si="22"/>
        <v>2.7064394683855131E-2</v>
      </c>
      <c r="T69" s="24">
        <f t="shared" si="22"/>
        <v>2.5974088286355279E-2</v>
      </c>
      <c r="U69" s="24">
        <f t="shared" si="22"/>
        <v>2.5819002603521213E-2</v>
      </c>
      <c r="V69" s="24">
        <f t="shared" si="22"/>
        <v>2.6126508645004876E-2</v>
      </c>
      <c r="W69" s="24">
        <f t="shared" si="22"/>
        <v>2.6454691726265134E-2</v>
      </c>
      <c r="X69" s="24">
        <f t="shared" si="22"/>
        <v>2.4355230282850027E-2</v>
      </c>
      <c r="Y69" s="24">
        <f t="shared" si="22"/>
        <v>2.4726680561264924E-2</v>
      </c>
      <c r="Z69" s="24">
        <f t="shared" si="22"/>
        <v>2.3682907451036739E-2</v>
      </c>
      <c r="AA69" s="24">
        <f t="shared" si="21"/>
        <v>2.5208959470619519E-2</v>
      </c>
      <c r="AB69" s="24">
        <f>+PAT!Y42</f>
        <v>2.5209514763806951E-2</v>
      </c>
      <c r="AD69" s="24">
        <f t="shared" si="23"/>
        <v>0.53407720520389601</v>
      </c>
      <c r="AE69" s="24">
        <f t="shared" si="23"/>
        <v>0.53416382162844966</v>
      </c>
      <c r="AF69" s="24">
        <f t="shared" si="23"/>
        <v>0.53500138624569993</v>
      </c>
      <c r="AG69" s="24">
        <f t="shared" si="23"/>
        <v>0.53485097803444526</v>
      </c>
      <c r="AH69" s="24">
        <f t="shared" si="23"/>
        <v>0.54104500369465192</v>
      </c>
      <c r="AI69" s="24">
        <f t="shared" si="23"/>
        <v>0.53809682731035258</v>
      </c>
      <c r="AJ69" s="24">
        <f t="shared" si="23"/>
        <v>0.53365866643925552</v>
      </c>
      <c r="AK69" s="24">
        <f t="shared" si="23"/>
        <v>0.53502367944840135</v>
      </c>
      <c r="AL69" s="24">
        <f t="shared" si="23"/>
        <v>0.53043827305668168</v>
      </c>
      <c r="AM69" s="24">
        <f t="shared" si="23"/>
        <v>0.52800917903482381</v>
      </c>
      <c r="AN69" s="24">
        <f t="shared" si="23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20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  <c r="AZ69" s="24">
        <f t="shared" si="15"/>
        <v>2.911511756043117</v>
      </c>
      <c r="BA69" s="24">
        <f t="shared" si="16"/>
        <v>2.954408694989612</v>
      </c>
      <c r="BB69" s="24">
        <f t="shared" si="17"/>
        <v>-4.2896938946495045E-2</v>
      </c>
    </row>
    <row r="70" spans="4:54" x14ac:dyDescent="0.3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+SUMPRODUCT($E$30:$N$30/100,$E70:$N70)/$D$14*100</f>
        <v>298.82087265000001</v>
      </c>
      <c r="Q70" s="24">
        <f t="shared" si="22"/>
        <v>1.8896153424647899E-2</v>
      </c>
      <c r="R70" s="24">
        <f t="shared" si="22"/>
        <v>1.8653573076873986E-2</v>
      </c>
      <c r="S70" s="24">
        <f t="shared" si="22"/>
        <v>1.8814172982057453E-2</v>
      </c>
      <c r="T70" s="24">
        <f t="shared" si="22"/>
        <v>1.8571421792028531E-2</v>
      </c>
      <c r="U70" s="24">
        <f t="shared" si="22"/>
        <v>1.8379906862094453E-2</v>
      </c>
      <c r="V70" s="24">
        <f t="shared" si="22"/>
        <v>1.8530285659458912E-2</v>
      </c>
      <c r="W70" s="24">
        <f t="shared" si="22"/>
        <v>1.807981757032473E-2</v>
      </c>
      <c r="X70" s="24">
        <f t="shared" si="22"/>
        <v>1.7680322727717801E-2</v>
      </c>
      <c r="Y70" s="24">
        <f t="shared" si="22"/>
        <v>1.7529220540781765E-2</v>
      </c>
      <c r="Z70" s="24">
        <f t="shared" si="22"/>
        <v>1.6855239109654363E-2</v>
      </c>
      <c r="AA70" s="24">
        <f t="shared" si="21"/>
        <v>1.779542545603463E-2</v>
      </c>
      <c r="AB70" s="24">
        <f>+PAT!Y43</f>
        <v>1.7795919145872308E-2</v>
      </c>
      <c r="AD70" s="24">
        <f t="shared" si="23"/>
        <v>0.51387318722836595</v>
      </c>
      <c r="AE70" s="24">
        <f t="shared" si="23"/>
        <v>0.51672636395835503</v>
      </c>
      <c r="AF70" s="24">
        <f t="shared" si="23"/>
        <v>0.51728657737035544</v>
      </c>
      <c r="AG70" s="24">
        <f t="shared" si="23"/>
        <v>0.51689658232725866</v>
      </c>
      <c r="AH70" s="24">
        <f t="shared" si="23"/>
        <v>0.52281674054846161</v>
      </c>
      <c r="AI70" s="24">
        <f t="shared" si="23"/>
        <v>0.52094850207418242</v>
      </c>
      <c r="AJ70" s="24">
        <f t="shared" si="23"/>
        <v>0.51571410020819353</v>
      </c>
      <c r="AK70" s="24">
        <f t="shared" si="23"/>
        <v>0.5178018953503789</v>
      </c>
      <c r="AL70" s="24">
        <f t="shared" si="23"/>
        <v>0.51244016525451497</v>
      </c>
      <c r="AM70" s="24">
        <f t="shared" si="23"/>
        <v>0.50901162901127917</v>
      </c>
      <c r="AN70" s="24">
        <f t="shared" si="23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20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  <c r="AZ70" s="24">
        <f t="shared" si="15"/>
        <v>2.966528128882973</v>
      </c>
      <c r="BA70" s="24">
        <f t="shared" si="16"/>
        <v>3.004205959971304</v>
      </c>
      <c r="BB70" s="24">
        <f t="shared" si="17"/>
        <v>-3.7677831088331004E-2</v>
      </c>
    </row>
    <row r="71" spans="4:54" x14ac:dyDescent="0.3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+SUMPRODUCT($E$30:$N$30/100,$E71:$N71)/$D$14*100</f>
        <v>306.58693734999997</v>
      </c>
      <c r="Q71" s="24">
        <f t="shared" si="22"/>
        <v>2.5557767570737244E-2</v>
      </c>
      <c r="R71" s="24">
        <f t="shared" si="22"/>
        <v>2.5853279832424247E-2</v>
      </c>
      <c r="S71" s="24">
        <f t="shared" si="22"/>
        <v>2.5428205976302243E-2</v>
      </c>
      <c r="T71" s="24">
        <f t="shared" si="22"/>
        <v>2.5654219751992668E-2</v>
      </c>
      <c r="U71" s="24">
        <f t="shared" si="22"/>
        <v>2.593789444515493E-2</v>
      </c>
      <c r="V71" s="24">
        <f t="shared" si="22"/>
        <v>2.6341939656988611E-2</v>
      </c>
      <c r="W71" s="24">
        <f t="shared" si="22"/>
        <v>2.6139388942820529E-2</v>
      </c>
      <c r="X71" s="24">
        <f t="shared" si="22"/>
        <v>2.6721659106835993E-2</v>
      </c>
      <c r="Y71" s="24">
        <f t="shared" si="22"/>
        <v>2.6221958571491122E-2</v>
      </c>
      <c r="Z71" s="24">
        <f t="shared" si="22"/>
        <v>2.5562520749414563E-2</v>
      </c>
      <c r="AA71" s="24">
        <f t="shared" si="21"/>
        <v>2.5989030254577106E-2</v>
      </c>
      <c r="AB71" s="24">
        <f>+PAT!Y44</f>
        <v>2.598619504303934E-2</v>
      </c>
      <c r="AD71" s="24">
        <f t="shared" si="23"/>
        <v>0.48765572060397022</v>
      </c>
      <c r="AE71" s="24">
        <f t="shared" si="23"/>
        <v>0.48915682232989255</v>
      </c>
      <c r="AF71" s="24">
        <f t="shared" si="23"/>
        <v>0.49101360006882611</v>
      </c>
      <c r="AG71" s="24">
        <f t="shared" si="23"/>
        <v>0.49104165814617451</v>
      </c>
      <c r="AH71" s="24">
        <f t="shared" si="23"/>
        <v>0.49680623244675148</v>
      </c>
      <c r="AI71" s="24">
        <f t="shared" si="23"/>
        <v>0.4954826424295955</v>
      </c>
      <c r="AJ71" s="24">
        <f t="shared" si="23"/>
        <v>0.49022911261816038</v>
      </c>
      <c r="AK71" s="24">
        <f t="shared" si="23"/>
        <v>0.49232564404785983</v>
      </c>
      <c r="AL71" s="24">
        <f t="shared" si="23"/>
        <v>0.48794798457874622</v>
      </c>
      <c r="AM71" s="24">
        <f t="shared" si="23"/>
        <v>0.48712551940334325</v>
      </c>
      <c r="AN71" s="24">
        <f t="shared" si="23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20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  <c r="AZ71" s="24">
        <f t="shared" si="15"/>
        <v>3.042345965293018</v>
      </c>
      <c r="BA71" s="24">
        <f t="shared" si="16"/>
        <v>3.0810010371585856</v>
      </c>
      <c r="BB71" s="24">
        <f t="shared" si="17"/>
        <v>-3.8655071865567603E-2</v>
      </c>
    </row>
    <row r="72" spans="4:54" x14ac:dyDescent="0.3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+SUMPRODUCT($E$30:$N$30/100,$E72:$N72)/$D$14*100</f>
        <v>308.47345727000004</v>
      </c>
      <c r="Q72" s="24">
        <f t="shared" si="22"/>
        <v>4.8708437598761201E-3</v>
      </c>
      <c r="R72" s="24">
        <f t="shared" si="22"/>
        <v>5.0302911403439232E-3</v>
      </c>
      <c r="S72" s="24">
        <f t="shared" si="22"/>
        <v>5.1646029564671458E-3</v>
      </c>
      <c r="T72" s="24">
        <f t="shared" si="22"/>
        <v>5.4818884003575707E-3</v>
      </c>
      <c r="U72" s="24">
        <f t="shared" si="22"/>
        <v>5.6027326143510692E-3</v>
      </c>
      <c r="V72" s="24">
        <f t="shared" si="22"/>
        <v>6.1889349853505582E-3</v>
      </c>
      <c r="W72" s="24">
        <f t="shared" si="22"/>
        <v>5.5882025266962287E-3</v>
      </c>
      <c r="X72" s="24">
        <f t="shared" si="22"/>
        <v>6.4220483981833887E-3</v>
      </c>
      <c r="Y72" s="24">
        <f t="shared" si="22"/>
        <v>6.4831472409978552E-3</v>
      </c>
      <c r="Z72" s="24">
        <f t="shared" si="22"/>
        <v>6.8634161364942159E-3</v>
      </c>
      <c r="AA72" s="24">
        <f t="shared" si="21"/>
        <v>6.153295167453221E-3</v>
      </c>
      <c r="AB72" s="24">
        <f>+PAT!Y45</f>
        <v>6.1542395691380758E-3</v>
      </c>
      <c r="AD72" s="24">
        <f t="shared" si="23"/>
        <v>0.44488334859199852</v>
      </c>
      <c r="AE72" s="24">
        <f t="shared" si="23"/>
        <v>0.44543554876184688</v>
      </c>
      <c r="AF72" s="24">
        <f t="shared" si="23"/>
        <v>0.4468701772379513</v>
      </c>
      <c r="AG72" s="24">
        <f t="shared" si="23"/>
        <v>0.44739098430625268</v>
      </c>
      <c r="AH72" s="24">
        <f t="shared" si="23"/>
        <v>0.45342952385041424</v>
      </c>
      <c r="AI72" s="24">
        <f t="shared" si="23"/>
        <v>0.45276813901137136</v>
      </c>
      <c r="AJ72" s="24">
        <f t="shared" si="23"/>
        <v>0.44753750429148531</v>
      </c>
      <c r="AK72" s="24">
        <f t="shared" si="23"/>
        <v>0.45028051740161334</v>
      </c>
      <c r="AL72" s="24">
        <f t="shared" si="23"/>
        <v>0.44664766256417665</v>
      </c>
      <c r="AM72" s="24">
        <f t="shared" si="23"/>
        <v>0.44601407886164224</v>
      </c>
      <c r="AN72" s="24">
        <f t="shared" si="23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20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  <c r="AZ72" s="24">
        <f t="shared" si="15"/>
        <v>3.0571647571534499</v>
      </c>
      <c r="BA72" s="24">
        <f t="shared" si="16"/>
        <v>3.1021472293935748</v>
      </c>
      <c r="BB72" s="24">
        <f t="shared" si="17"/>
        <v>-4.498247224012486E-2</v>
      </c>
    </row>
    <row r="73" spans="4:54" x14ac:dyDescent="0.3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+SUMPRODUCT($E$30:$N$30/100,$E73:$N73)/$D$14*100</f>
        <v>313.38777223</v>
      </c>
      <c r="Q73" s="24">
        <f t="shared" si="22"/>
        <v>1.5329441834393664E-2</v>
      </c>
      <c r="R73" s="24">
        <f t="shared" si="22"/>
        <v>1.6434987151360048E-2</v>
      </c>
      <c r="S73" s="24">
        <f t="shared" si="22"/>
        <v>1.6457106970761748E-2</v>
      </c>
      <c r="T73" s="24">
        <f t="shared" si="22"/>
        <v>1.5897791225188307E-2</v>
      </c>
      <c r="U73" s="24">
        <f t="shared" si="22"/>
        <v>1.540538580687989E-2</v>
      </c>
      <c r="V73" s="24">
        <f t="shared" si="22"/>
        <v>1.6664211345613245E-2</v>
      </c>
      <c r="W73" s="24">
        <f t="shared" si="22"/>
        <v>1.5359490362036432E-2</v>
      </c>
      <c r="X73" s="24">
        <f t="shared" si="22"/>
        <v>1.5854485595111489E-2</v>
      </c>
      <c r="Y73" s="24">
        <f t="shared" si="22"/>
        <v>1.5424347518842474E-2</v>
      </c>
      <c r="Z73" s="24">
        <f t="shared" si="22"/>
        <v>1.6260714523024911E-2</v>
      </c>
      <c r="AA73" s="24">
        <f t="shared" si="21"/>
        <v>1.5931078814662936E-2</v>
      </c>
      <c r="AB73" s="24">
        <f>+PAT!Y46</f>
        <v>1.5930122714461703E-2</v>
      </c>
      <c r="AD73" s="24">
        <f t="shared" si="23"/>
        <v>0.41814031274631569</v>
      </c>
      <c r="AE73" s="24">
        <f t="shared" si="23"/>
        <v>0.42016098771690369</v>
      </c>
      <c r="AF73" s="24">
        <f t="shared" si="23"/>
        <v>0.42148378773015538</v>
      </c>
      <c r="AG73" s="24">
        <f t="shared" si="23"/>
        <v>0.4213575039048616</v>
      </c>
      <c r="AH73" s="24">
        <f t="shared" si="23"/>
        <v>0.42662934369843963</v>
      </c>
      <c r="AI73" s="24">
        <f t="shared" si="23"/>
        <v>0.42821008996000121</v>
      </c>
      <c r="AJ73" s="24">
        <f t="shared" si="23"/>
        <v>0.42150694120622467</v>
      </c>
      <c r="AK73" s="24">
        <f t="shared" si="23"/>
        <v>0.42490352186300662</v>
      </c>
      <c r="AL73" s="24">
        <f t="shared" si="23"/>
        <v>0.42070890010193884</v>
      </c>
      <c r="AM73" s="24">
        <f t="shared" si="23"/>
        <v>0.42060734941997535</v>
      </c>
      <c r="AN73" s="24">
        <f t="shared" si="23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20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  <c r="AZ73" s="24">
        <f t="shared" si="15"/>
        <v>3.1040293864763919</v>
      </c>
      <c r="BA73" s="24">
        <f t="shared" si="16"/>
        <v>3.1525903598991367</v>
      </c>
      <c r="BB73" s="24">
        <f t="shared" si="17"/>
        <v>-4.8560973422744791E-2</v>
      </c>
    </row>
    <row r="74" spans="4:54" x14ac:dyDescent="0.3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+SUMPRODUCT($E$30:$N$30/100,$E74:$N74)/$D$14*100</f>
        <v>319.41032190999999</v>
      </c>
      <c r="Q74" s="24">
        <f t="shared" si="22"/>
        <v>1.9732423194070092E-2</v>
      </c>
      <c r="R74" s="24">
        <f t="shared" si="22"/>
        <v>2.1334687943179498E-2</v>
      </c>
      <c r="S74" s="24">
        <f t="shared" si="22"/>
        <v>2.0093308291294187E-2</v>
      </c>
      <c r="T74" s="24">
        <f t="shared" si="22"/>
        <v>1.9473742077150025E-2</v>
      </c>
      <c r="U74" s="24">
        <f t="shared" si="22"/>
        <v>1.9442489616848802E-2</v>
      </c>
      <c r="V74" s="24">
        <f t="shared" si="22"/>
        <v>1.8902304268066938E-2</v>
      </c>
      <c r="W74" s="24">
        <f t="shared" si="22"/>
        <v>1.9838515357291975E-2</v>
      </c>
      <c r="X74" s="24">
        <f t="shared" si="22"/>
        <v>1.8594413256081133E-2</v>
      </c>
      <c r="Y74" s="24">
        <f t="shared" si="22"/>
        <v>1.912050262405085E-2</v>
      </c>
      <c r="Z74" s="24">
        <f t="shared" si="22"/>
        <v>1.8706292892714194E-2</v>
      </c>
      <c r="AA74" s="24">
        <f t="shared" si="21"/>
        <v>1.9217564352127736E-2</v>
      </c>
      <c r="AB74" s="24">
        <f>+PAT!Y47</f>
        <v>1.9220693189425653E-2</v>
      </c>
      <c r="AD74" s="24">
        <f t="shared" si="23"/>
        <v>0.40645533164882819</v>
      </c>
      <c r="AE74" s="24">
        <f t="shared" si="23"/>
        <v>0.41134171364871341</v>
      </c>
      <c r="AF74" s="24">
        <f t="shared" si="23"/>
        <v>0.41049149821924047</v>
      </c>
      <c r="AG74" s="24">
        <f t="shared" si="23"/>
        <v>0.41009482745142334</v>
      </c>
      <c r="AH74" s="24">
        <f t="shared" si="23"/>
        <v>0.41428570986195368</v>
      </c>
      <c r="AI74" s="24">
        <f t="shared" si="23"/>
        <v>0.41517561600140285</v>
      </c>
      <c r="AJ74" s="24">
        <f t="shared" si="23"/>
        <v>0.41083387339189659</v>
      </c>
      <c r="AK74" s="24">
        <f t="shared" si="23"/>
        <v>0.41254466679934065</v>
      </c>
      <c r="AL74" s="24">
        <f t="shared" si="23"/>
        <v>0.40955695130500769</v>
      </c>
      <c r="AM74" s="24">
        <f t="shared" si="23"/>
        <v>0.4082256184641766</v>
      </c>
      <c r="AN74" s="24">
        <f t="shared" si="23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20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  <c r="AZ74" s="24">
        <f t="shared" si="15"/>
        <v>3.1652794079371738</v>
      </c>
      <c r="BA74" s="24">
        <f t="shared" si="16"/>
        <v>3.2115636385421573</v>
      </c>
      <c r="BB74" s="24">
        <f t="shared" si="17"/>
        <v>-4.6284230604983545E-2</v>
      </c>
    </row>
    <row r="75" spans="4:54" x14ac:dyDescent="0.3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+SUMPRODUCT($E$30:$N$30/100,$E75:$N75)/$D$14*100</f>
        <v>328.13171753</v>
      </c>
      <c r="Q75" s="24">
        <f t="shared" si="22"/>
        <v>2.6415752746889343E-2</v>
      </c>
      <c r="R75" s="24">
        <f t="shared" si="22"/>
        <v>2.7824922591947576E-2</v>
      </c>
      <c r="S75" s="24">
        <f t="shared" si="22"/>
        <v>2.7628921154674302E-2</v>
      </c>
      <c r="T75" s="24">
        <f t="shared" si="22"/>
        <v>2.7116951232780462E-2</v>
      </c>
      <c r="U75" s="24">
        <f t="shared" si="22"/>
        <v>2.598944929204694E-2</v>
      </c>
      <c r="V75" s="24">
        <f t="shared" si="22"/>
        <v>2.7801099188908829E-2</v>
      </c>
      <c r="W75" s="24">
        <f t="shared" si="22"/>
        <v>2.670866517954229E-2</v>
      </c>
      <c r="X75" s="24">
        <f t="shared" si="22"/>
        <v>2.6694582107383846E-2</v>
      </c>
      <c r="Y75" s="24">
        <f t="shared" si="22"/>
        <v>2.6887305599191169E-2</v>
      </c>
      <c r="Z75" s="24">
        <f t="shared" si="22"/>
        <v>2.8178244322184742E-2</v>
      </c>
      <c r="AA75" s="24">
        <f t="shared" si="21"/>
        <v>2.7304676842777376E-2</v>
      </c>
      <c r="AB75" s="24">
        <f>+PAT!Y48</f>
        <v>2.7304743719430036E-2</v>
      </c>
      <c r="AD75" s="24">
        <f t="shared" si="23"/>
        <v>0.40884636849913725</v>
      </c>
      <c r="AE75" s="24">
        <f t="shared" si="23"/>
        <v>0.41460194806510797</v>
      </c>
      <c r="AF75" s="24">
        <f t="shared" si="23"/>
        <v>0.41387788068617848</v>
      </c>
      <c r="AG75" s="24">
        <f t="shared" si="23"/>
        <v>0.41282930972052534</v>
      </c>
      <c r="AH75" s="24">
        <f t="shared" si="23"/>
        <v>0.41547730679880068</v>
      </c>
      <c r="AI75" s="24">
        <f t="shared" si="23"/>
        <v>0.41834440219703617</v>
      </c>
      <c r="AJ75" s="24">
        <f t="shared" si="23"/>
        <v>0.41321320683081386</v>
      </c>
      <c r="AK75" s="24">
        <f t="shared" si="23"/>
        <v>0.41384507224868528</v>
      </c>
      <c r="AL75" s="24">
        <f t="shared" si="23"/>
        <v>0.41176667596742611</v>
      </c>
      <c r="AM75" s="24">
        <f t="shared" si="23"/>
        <v>0.41145417495287684</v>
      </c>
      <c r="AN75" s="24">
        <f t="shared" si="23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20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  <c r="AZ75" s="24">
        <f t="shared" si="15"/>
        <v>3.2488926461520622</v>
      </c>
      <c r="BA75" s="24">
        <f t="shared" si="16"/>
        <v>3.3020598634052423</v>
      </c>
      <c r="BB75" s="24">
        <f t="shared" si="17"/>
        <v>-5.3167217253180077E-2</v>
      </c>
    </row>
    <row r="76" spans="4:54" x14ac:dyDescent="0.3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+SUMPRODUCT($E$30:$N$30/100,$E76:$N76)/$D$14*100</f>
        <v>337.67559721999993</v>
      </c>
      <c r="Q76" s="24">
        <f t="shared" si="22"/>
        <v>2.9038659893864338E-2</v>
      </c>
      <c r="R76" s="24">
        <f t="shared" si="22"/>
        <v>2.8351192420997817E-2</v>
      </c>
      <c r="S76" s="24">
        <f t="shared" si="22"/>
        <v>2.9297817875179044E-2</v>
      </c>
      <c r="T76" s="24">
        <f t="shared" si="22"/>
        <v>2.9461178735840976E-2</v>
      </c>
      <c r="U76" s="24">
        <f t="shared" si="22"/>
        <v>2.895194229792164E-2</v>
      </c>
      <c r="V76" s="24">
        <f t="shared" si="22"/>
        <v>2.9581866288239889E-2</v>
      </c>
      <c r="W76" s="24">
        <f t="shared" si="22"/>
        <v>2.8661446157155046E-2</v>
      </c>
      <c r="X76" s="24">
        <f t="shared" si="22"/>
        <v>2.8806495736415139E-2</v>
      </c>
      <c r="Y76" s="24">
        <f t="shared" si="22"/>
        <v>2.8906274992775538E-2</v>
      </c>
      <c r="Z76" s="24">
        <f t="shared" si="22"/>
        <v>2.9377047957250602E-2</v>
      </c>
      <c r="AA76" s="24">
        <f t="shared" si="21"/>
        <v>2.9085514079044694E-2</v>
      </c>
      <c r="AB76" s="24">
        <f>+PAT!Y49</f>
        <v>2.90856307128462E-2</v>
      </c>
      <c r="AD76" s="24">
        <f t="shared" si="23"/>
        <v>0.39436662304395731</v>
      </c>
      <c r="AE76" s="24">
        <f t="shared" si="23"/>
        <v>0.3991649992712103</v>
      </c>
      <c r="AF76" s="24">
        <f t="shared" si="23"/>
        <v>0.39902537468800725</v>
      </c>
      <c r="AG76" s="24">
        <f t="shared" si="23"/>
        <v>0.39678812990090129</v>
      </c>
      <c r="AH76" s="24">
        <f t="shared" si="23"/>
        <v>0.39822233371686044</v>
      </c>
      <c r="AI76" s="24">
        <f t="shared" si="23"/>
        <v>0.40122356190058106</v>
      </c>
      <c r="AJ76" s="24">
        <f t="shared" si="23"/>
        <v>0.39596377513053316</v>
      </c>
      <c r="AK76" s="24">
        <f t="shared" si="23"/>
        <v>0.39482369434127706</v>
      </c>
      <c r="AL76" s="24">
        <f t="shared" si="23"/>
        <v>0.39307428225968444</v>
      </c>
      <c r="AM76" s="24">
        <f t="shared" si="23"/>
        <v>0.39246067946735841</v>
      </c>
      <c r="AN76" s="24">
        <f t="shared" si="23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20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  <c r="AZ76" s="24">
        <f t="shared" si="15"/>
        <v>3.3432361347353488</v>
      </c>
      <c r="BA76" s="24">
        <f t="shared" si="16"/>
        <v>3.3990646343702111</v>
      </c>
      <c r="BB76" s="24">
        <f t="shared" si="17"/>
        <v>-5.5828499634862361E-2</v>
      </c>
    </row>
    <row r="77" spans="4:54" x14ac:dyDescent="0.3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+SUMPRODUCT($E$30:$N$30/100,$E77:$N77)/$D$14*100</f>
        <v>345.34779132</v>
      </c>
      <c r="Q77" s="24">
        <f t="shared" si="22"/>
        <v>2.3220557987047918E-2</v>
      </c>
      <c r="R77" s="24">
        <f t="shared" si="22"/>
        <v>2.3216600808323884E-2</v>
      </c>
      <c r="S77" s="24">
        <f t="shared" si="22"/>
        <v>2.3054517149801557E-2</v>
      </c>
      <c r="T77" s="24">
        <f t="shared" si="22"/>
        <v>2.3085147681244145E-2</v>
      </c>
      <c r="U77" s="24">
        <f t="shared" si="22"/>
        <v>2.412894191724102E-2</v>
      </c>
      <c r="V77" s="24">
        <f t="shared" si="22"/>
        <v>2.2785991067767686E-2</v>
      </c>
      <c r="W77" s="24">
        <f t="shared" si="22"/>
        <v>2.3084454382378272E-2</v>
      </c>
      <c r="X77" s="24">
        <f t="shared" si="22"/>
        <v>2.2763163916672102E-2</v>
      </c>
      <c r="Y77" s="24">
        <f t="shared" si="22"/>
        <v>2.2826090218266648E-2</v>
      </c>
      <c r="Z77" s="24">
        <f t="shared" si="22"/>
        <v>2.1906211396154562E-2</v>
      </c>
      <c r="AA77" s="24">
        <f t="shared" si="21"/>
        <v>2.2720605703116625E-2</v>
      </c>
      <c r="AB77" s="24">
        <f>+PAT!Y50</f>
        <v>2.2723328644406626E-2</v>
      </c>
      <c r="AD77" s="24">
        <f t="shared" ref="AD77:AN92" si="24">+E77/E65-1</f>
        <v>0.35609701524708481</v>
      </c>
      <c r="AE77" s="24">
        <f t="shared" si="24"/>
        <v>0.35981711043889275</v>
      </c>
      <c r="AF77" s="24">
        <f t="shared" si="24"/>
        <v>0.35944459698240339</v>
      </c>
      <c r="AG77" s="24">
        <f t="shared" si="24"/>
        <v>0.35726836799293538</v>
      </c>
      <c r="AH77" s="24">
        <f t="shared" si="24"/>
        <v>0.35954250017736133</v>
      </c>
      <c r="AI77" s="24">
        <f t="shared" si="24"/>
        <v>0.36060214592661066</v>
      </c>
      <c r="AJ77" s="24">
        <f t="shared" si="24"/>
        <v>0.3571652681034887</v>
      </c>
      <c r="AK77" s="24">
        <f t="shared" si="24"/>
        <v>0.35491578769543919</v>
      </c>
      <c r="AL77" s="24">
        <f t="shared" si="24"/>
        <v>0.35422081252622162</v>
      </c>
      <c r="AM77" s="24">
        <f t="shared" si="24"/>
        <v>0.35208278466076037</v>
      </c>
      <c r="AN77" s="24">
        <f t="shared" si="24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20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  <c r="AZ77" s="24">
        <f t="shared" si="15"/>
        <v>3.4208679432663649</v>
      </c>
      <c r="BA77" s="24">
        <f t="shared" si="16"/>
        <v>3.4735252627999178</v>
      </c>
      <c r="BB77" s="24">
        <f t="shared" si="17"/>
        <v>-5.2657319533552904E-2</v>
      </c>
    </row>
    <row r="78" spans="4:54" x14ac:dyDescent="0.3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+SUMPRODUCT($E$30:$N$30/100,$E78:$N78)/$D$14*100</f>
        <v>357.30444991999997</v>
      </c>
      <c r="Q78" s="24">
        <f t="shared" si="22"/>
        <v>3.6853341196621425E-2</v>
      </c>
      <c r="R78" s="24">
        <f t="shared" si="22"/>
        <v>3.6422214625423832E-2</v>
      </c>
      <c r="S78" s="24">
        <f t="shared" si="22"/>
        <v>3.6530557955172016E-2</v>
      </c>
      <c r="T78" s="24">
        <f t="shared" si="22"/>
        <v>3.5868812542438677E-2</v>
      </c>
      <c r="U78" s="24">
        <f t="shared" si="22"/>
        <v>3.5990582256435921E-2</v>
      </c>
      <c r="V78" s="24">
        <f t="shared" si="22"/>
        <v>3.5605037471455159E-2</v>
      </c>
      <c r="W78" s="24">
        <f t="shared" si="22"/>
        <v>3.4786926293459031E-2</v>
      </c>
      <c r="X78" s="24">
        <f t="shared" si="22"/>
        <v>3.4135629831254954E-2</v>
      </c>
      <c r="Y78" s="24">
        <f t="shared" si="22"/>
        <v>3.3836834946276317E-2</v>
      </c>
      <c r="Z78" s="24">
        <f t="shared" si="22"/>
        <v>3.3424217010417756E-2</v>
      </c>
      <c r="AA78" s="24">
        <f t="shared" si="21"/>
        <v>3.4622079250308246E-2</v>
      </c>
      <c r="AB78" s="24">
        <f>+PAT!Y51</f>
        <v>3.4622168183348956E-2</v>
      </c>
      <c r="AD78" s="24">
        <f t="shared" si="24"/>
        <v>0.36270590058612706</v>
      </c>
      <c r="AE78" s="24">
        <f t="shared" si="24"/>
        <v>0.36642169337444885</v>
      </c>
      <c r="AF78" s="24">
        <f t="shared" si="24"/>
        <v>0.36615549356088595</v>
      </c>
      <c r="AG78" s="24">
        <f t="shared" si="24"/>
        <v>0.36256657282120242</v>
      </c>
      <c r="AH78" s="24">
        <f t="shared" si="24"/>
        <v>0.36448688544169405</v>
      </c>
      <c r="AI78" s="24">
        <f t="shared" si="24"/>
        <v>0.36460042656897351</v>
      </c>
      <c r="AJ78" s="24">
        <f t="shared" si="24"/>
        <v>0.36018922934942466</v>
      </c>
      <c r="AK78" s="24">
        <f t="shared" si="24"/>
        <v>0.3574362856399993</v>
      </c>
      <c r="AL78" s="24">
        <f t="shared" si="24"/>
        <v>0.35580755760253502</v>
      </c>
      <c r="AM78" s="24">
        <f t="shared" si="24"/>
        <v>0.35274802547781081</v>
      </c>
      <c r="AN78" s="24">
        <f t="shared" si="24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20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  <c r="AZ78" s="24">
        <f t="shared" si="15"/>
        <v>3.5469383567681452</v>
      </c>
      <c r="BA78" s="24">
        <f t="shared" si="16"/>
        <v>3.5896251249749103</v>
      </c>
      <c r="BB78" s="24">
        <f t="shared" si="17"/>
        <v>-4.2686768206765091E-2</v>
      </c>
    </row>
    <row r="79" spans="4:54" x14ac:dyDescent="0.3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+SUMPRODUCT($E$30:$N$30/100,$E79:$N79)/$D$14*100</f>
        <v>367.73814401000004</v>
      </c>
      <c r="Q79" s="24">
        <f t="shared" si="22"/>
        <v>3.0205009462457966E-2</v>
      </c>
      <c r="R79" s="24">
        <f t="shared" si="22"/>
        <v>3.0351088661100256E-2</v>
      </c>
      <c r="S79" s="24">
        <f t="shared" si="22"/>
        <v>2.9968214541469029E-2</v>
      </c>
      <c r="T79" s="24">
        <f t="shared" si="22"/>
        <v>2.9629994466075171E-2</v>
      </c>
      <c r="U79" s="24">
        <f t="shared" si="22"/>
        <v>2.9710748420805233E-2</v>
      </c>
      <c r="V79" s="24">
        <f t="shared" si="22"/>
        <v>2.9447761999928046E-2</v>
      </c>
      <c r="W79" s="24">
        <f t="shared" si="22"/>
        <v>2.9554038530557269E-2</v>
      </c>
      <c r="X79" s="24">
        <f t="shared" si="22"/>
        <v>2.8657590479619355E-2</v>
      </c>
      <c r="Y79" s="24">
        <f t="shared" si="22"/>
        <v>2.902459334669194E-2</v>
      </c>
      <c r="Z79" s="24">
        <f t="shared" si="22"/>
        <v>2.8660412962858928E-2</v>
      </c>
      <c r="AA79" s="24">
        <f t="shared" si="21"/>
        <v>2.9201131114757084E-2</v>
      </c>
      <c r="AB79" s="24">
        <f>+PAT!Y52</f>
        <v>2.920307815624068E-2</v>
      </c>
      <c r="AD79" s="24">
        <f t="shared" si="24"/>
        <v>0.34062863178144465</v>
      </c>
      <c r="AE79" s="24">
        <f t="shared" si="24"/>
        <v>0.34477161817543633</v>
      </c>
      <c r="AF79" s="24">
        <f t="shared" si="24"/>
        <v>0.3440036492899734</v>
      </c>
      <c r="AG79" s="24">
        <f t="shared" si="24"/>
        <v>0.34087655279306239</v>
      </c>
      <c r="AH79" s="24">
        <f t="shared" si="24"/>
        <v>0.34089132194791927</v>
      </c>
      <c r="AI79" s="24">
        <f t="shared" si="24"/>
        <v>0.34254257903060892</v>
      </c>
      <c r="AJ79" s="24">
        <f t="shared" si="24"/>
        <v>0.33867899475133689</v>
      </c>
      <c r="AK79" s="24">
        <f t="shared" si="24"/>
        <v>0.33536586002261726</v>
      </c>
      <c r="AL79" s="24">
        <f t="shared" si="24"/>
        <v>0.33530705300302133</v>
      </c>
      <c r="AM79" s="24">
        <f t="shared" si="24"/>
        <v>0.3330847952552769</v>
      </c>
      <c r="AN79" s="24">
        <f t="shared" si="24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20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  <c r="AZ79" s="24">
        <f t="shared" si="15"/>
        <v>3.6540736633970816</v>
      </c>
      <c r="BA79" s="24">
        <f t="shared" si="16"/>
        <v>3.6925052634385458</v>
      </c>
      <c r="BB79" s="24">
        <f t="shared" si="17"/>
        <v>-3.8431600041464176E-2</v>
      </c>
    </row>
    <row r="80" spans="4:54" x14ac:dyDescent="0.3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+SUMPRODUCT($E$30:$N$30/100,$E80:$N80)/$D$14*100</f>
        <v>378.85674596000001</v>
      </c>
      <c r="Q80" s="24">
        <f t="shared" si="22"/>
        <v>2.9070411860020684E-2</v>
      </c>
      <c r="R80" s="24">
        <f t="shared" si="22"/>
        <v>2.8468018018788621E-2</v>
      </c>
      <c r="S80" s="24">
        <f t="shared" si="22"/>
        <v>2.9116133229522667E-2</v>
      </c>
      <c r="T80" s="24">
        <f t="shared" si="22"/>
        <v>2.9906181763887929E-2</v>
      </c>
      <c r="U80" s="24">
        <f t="shared" si="22"/>
        <v>3.0285246270279842E-2</v>
      </c>
      <c r="V80" s="24">
        <f t="shared" si="22"/>
        <v>2.9700515173843867E-2</v>
      </c>
      <c r="W80" s="24">
        <f t="shared" si="22"/>
        <v>3.0171705686220518E-2</v>
      </c>
      <c r="X80" s="24">
        <f t="shared" si="22"/>
        <v>3.0405496471382687E-2</v>
      </c>
      <c r="Y80" s="24">
        <f t="shared" si="22"/>
        <v>3.0853957104065355E-2</v>
      </c>
      <c r="Z80" s="24">
        <f t="shared" si="22"/>
        <v>3.0738364648414063E-2</v>
      </c>
      <c r="AA80" s="24">
        <f t="shared" si="21"/>
        <v>3.0235106504745923E-2</v>
      </c>
      <c r="AB80" s="24">
        <f>+PAT!Y53</f>
        <v>3.0236917902687566E-2</v>
      </c>
      <c r="AD80" s="24">
        <f t="shared" si="24"/>
        <v>0.32810864560964492</v>
      </c>
      <c r="AE80" s="24">
        <f t="shared" si="24"/>
        <v>0.33011564434733409</v>
      </c>
      <c r="AF80" s="24">
        <f t="shared" si="24"/>
        <v>0.32956789411430676</v>
      </c>
      <c r="AG80" s="24">
        <f t="shared" si="24"/>
        <v>0.3263386401792896</v>
      </c>
      <c r="AH80" s="24">
        <f t="shared" si="24"/>
        <v>0.32571884878802115</v>
      </c>
      <c r="AI80" s="24">
        <f t="shared" si="24"/>
        <v>0.32837495623770807</v>
      </c>
      <c r="AJ80" s="24">
        <f t="shared" si="24"/>
        <v>0.32415936241607635</v>
      </c>
      <c r="AK80" s="24">
        <f t="shared" si="24"/>
        <v>0.31987916847160802</v>
      </c>
      <c r="AL80" s="24">
        <f t="shared" si="24"/>
        <v>0.32084285933894718</v>
      </c>
      <c r="AM80" s="24">
        <f t="shared" si="24"/>
        <v>0.31875598354797141</v>
      </c>
      <c r="AN80" s="24">
        <f t="shared" si="24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20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  <c r="AZ80" s="24">
        <f t="shared" si="15"/>
        <v>3.7602990897588895</v>
      </c>
      <c r="BA80" s="24">
        <f t="shared" si="16"/>
        <v>3.8060068366923074</v>
      </c>
      <c r="BB80" s="24">
        <f t="shared" si="17"/>
        <v>-4.5707746933417948E-2</v>
      </c>
    </row>
    <row r="81" spans="4:57" x14ac:dyDescent="0.3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+SUMPRODUCT($E$30:$N$30/100,$E81:$N81)/$D$14*100</f>
        <v>394.43692436000003</v>
      </c>
      <c r="Q81" s="24">
        <f t="shared" si="22"/>
        <v>3.7562809980377532E-2</v>
      </c>
      <c r="R81" s="24">
        <f t="shared" si="22"/>
        <v>3.8171480280902115E-2</v>
      </c>
      <c r="S81" s="24">
        <f t="shared" si="22"/>
        <v>3.9463381532946817E-2</v>
      </c>
      <c r="T81" s="24">
        <f t="shared" si="22"/>
        <v>4.0244875128848889E-2</v>
      </c>
      <c r="U81" s="24">
        <f t="shared" si="22"/>
        <v>4.0871451923551128E-2</v>
      </c>
      <c r="V81" s="24">
        <f t="shared" si="22"/>
        <v>3.9929291782984766E-2</v>
      </c>
      <c r="W81" s="24">
        <f t="shared" si="22"/>
        <v>4.1358804946169947E-2</v>
      </c>
      <c r="X81" s="24">
        <f t="shared" si="22"/>
        <v>4.1951692118750383E-2</v>
      </c>
      <c r="Y81" s="24">
        <f t="shared" si="22"/>
        <v>4.2133443481913835E-2</v>
      </c>
      <c r="Z81" s="24">
        <f t="shared" si="22"/>
        <v>4.1967764439218236E-2</v>
      </c>
      <c r="AA81" s="24">
        <f t="shared" si="21"/>
        <v>4.1124194213622234E-2</v>
      </c>
      <c r="AB81" s="24">
        <f>+PAT!Y54</f>
        <v>4.1123532928520667E-2</v>
      </c>
      <c r="AD81" s="24">
        <f t="shared" si="24"/>
        <v>0.34004146877953079</v>
      </c>
      <c r="AE81" s="24">
        <f t="shared" si="24"/>
        <v>0.34446225417336818</v>
      </c>
      <c r="AF81" s="24">
        <f t="shared" si="24"/>
        <v>0.34561878139988167</v>
      </c>
      <c r="AG81" s="24">
        <f t="shared" si="24"/>
        <v>0.34478734783288734</v>
      </c>
      <c r="AH81" s="24">
        <f t="shared" si="24"/>
        <v>0.34517190603627212</v>
      </c>
      <c r="AI81" s="24">
        <f t="shared" si="24"/>
        <v>0.346243387949003</v>
      </c>
      <c r="AJ81" s="24">
        <f t="shared" si="24"/>
        <v>0.34338614487196395</v>
      </c>
      <c r="AK81" s="24">
        <f t="shared" si="24"/>
        <v>0.34255216581609127</v>
      </c>
      <c r="AL81" s="24">
        <f t="shared" si="24"/>
        <v>0.34327966999693849</v>
      </c>
      <c r="AM81" s="24">
        <f t="shared" si="24"/>
        <v>0.3423113876540389</v>
      </c>
      <c r="AN81" s="24">
        <f t="shared" si="24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20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  <c r="AZ81" s="24">
        <f t="shared" si="15"/>
        <v>3.901546489936889</v>
      </c>
      <c r="BA81" s="24">
        <f t="shared" si="16"/>
        <v>3.9657364350686648</v>
      </c>
      <c r="BB81" s="24">
        <f t="shared" si="17"/>
        <v>-6.4189945131775783E-2</v>
      </c>
    </row>
    <row r="82" spans="4:57" x14ac:dyDescent="0.3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+SUMPRODUCT($E$30:$N$30/100,$E82:$N82)/$D$14*100</f>
        <v>409.64430248000002</v>
      </c>
      <c r="Q82" s="24">
        <f t="shared" si="22"/>
        <v>3.8557526569460654E-2</v>
      </c>
      <c r="R82" s="24">
        <f t="shared" si="22"/>
        <v>3.8277613524148935E-2</v>
      </c>
      <c r="S82" s="24">
        <f t="shared" si="22"/>
        <v>3.8463035745124108E-2</v>
      </c>
      <c r="T82" s="24">
        <f t="shared" si="22"/>
        <v>3.825470973132683E-2</v>
      </c>
      <c r="U82" s="24">
        <f t="shared" si="22"/>
        <v>3.8965664455908877E-2</v>
      </c>
      <c r="V82" s="24">
        <f t="shared" si="22"/>
        <v>3.915097563420078E-2</v>
      </c>
      <c r="W82" s="24">
        <f t="shared" si="22"/>
        <v>3.8649209675128526E-2</v>
      </c>
      <c r="X82" s="24">
        <f t="shared" si="22"/>
        <v>3.8682039703415994E-2</v>
      </c>
      <c r="Y82" s="24">
        <f t="shared" si="22"/>
        <v>3.8383982915069614E-2</v>
      </c>
      <c r="Z82" s="24">
        <f t="shared" si="22"/>
        <v>3.8413740957498721E-2</v>
      </c>
      <c r="AA82" s="24">
        <f t="shared" si="21"/>
        <v>3.8554651405100948E-2</v>
      </c>
      <c r="AB82" s="24">
        <f>+PAT!Y55</f>
        <v>3.8555313439230909E-2</v>
      </c>
      <c r="AD82" s="24">
        <f t="shared" si="24"/>
        <v>0.36589989925710364</v>
      </c>
      <c r="AE82" s="24">
        <f t="shared" si="24"/>
        <v>0.37036289630829877</v>
      </c>
      <c r="AF82" s="24">
        <f t="shared" si="24"/>
        <v>0.37157040188994817</v>
      </c>
      <c r="AG82" s="24">
        <f t="shared" si="24"/>
        <v>0.37077456484900018</v>
      </c>
      <c r="AH82" s="24">
        <f t="shared" si="24"/>
        <v>0.37236350967365817</v>
      </c>
      <c r="AI82" s="24">
        <f t="shared" si="24"/>
        <v>0.37349880482202091</v>
      </c>
      <c r="AJ82" s="24">
        <f t="shared" si="24"/>
        <v>0.37052806035357944</v>
      </c>
      <c r="AK82" s="24">
        <f t="shared" si="24"/>
        <v>0.37025821454464092</v>
      </c>
      <c r="AL82" s="24">
        <f t="shared" si="24"/>
        <v>0.37081084822208044</v>
      </c>
      <c r="AM82" s="24">
        <f t="shared" si="24"/>
        <v>0.37076993457214313</v>
      </c>
      <c r="AN82" s="24">
        <f t="shared" si="24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20"/>
        <v>-4.8700353150394893E-3</v>
      </c>
      <c r="AS82" s="35">
        <f t="shared" ref="AS82:AT101" si="25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  <c r="AZ82" s="24">
        <f t="shared" si="15"/>
        <v>4.0519804723846171</v>
      </c>
      <c r="BA82" s="24">
        <f t="shared" si="16"/>
        <v>4.1180752071911071</v>
      </c>
      <c r="BB82" s="24">
        <f t="shared" si="17"/>
        <v>-6.6094734806489974E-2</v>
      </c>
      <c r="BD82" s="24">
        <f>+AT82/AT$82</f>
        <v>1</v>
      </c>
      <c r="BE82" s="24">
        <f>+AU82/AU$82</f>
        <v>1</v>
      </c>
    </row>
    <row r="83" spans="4:57" x14ac:dyDescent="0.3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+SUMPRODUCT($E$30:$N$30/100,$E83:$N83)/$D$14*100</f>
        <v>426.23567937000007</v>
      </c>
      <c r="Q83" s="24">
        <f t="shared" si="22"/>
        <v>3.8929234505092225E-2</v>
      </c>
      <c r="R83" s="24">
        <f t="shared" si="22"/>
        <v>4.1243554793841231E-2</v>
      </c>
      <c r="S83" s="24">
        <f t="shared" si="22"/>
        <v>3.9545361313078953E-2</v>
      </c>
      <c r="T83" s="24">
        <f t="shared" si="22"/>
        <v>3.9765560259078292E-2</v>
      </c>
      <c r="U83" s="24">
        <f t="shared" si="22"/>
        <v>3.9480457901504451E-2</v>
      </c>
      <c r="V83" s="24">
        <f t="shared" ref="V83:AA122" si="26">+J83/J82-1</f>
        <v>4.0387410025536807E-2</v>
      </c>
      <c r="W83" s="24">
        <f t="shared" si="26"/>
        <v>4.0686678836270973E-2</v>
      </c>
      <c r="X83" s="24">
        <f t="shared" si="26"/>
        <v>4.1738159246852424E-2</v>
      </c>
      <c r="Y83" s="24">
        <f t="shared" si="26"/>
        <v>4.1291180957552909E-2</v>
      </c>
      <c r="Z83" s="24">
        <f t="shared" si="26"/>
        <v>3.9950816258916833E-2</v>
      </c>
      <c r="AA83" s="24">
        <f t="shared" si="21"/>
        <v>4.0501910534469276E-2</v>
      </c>
      <c r="AB83" s="24">
        <f>+PAT!Y56</f>
        <v>4.050153522722777E-2</v>
      </c>
      <c r="AD83" s="24">
        <f t="shared" si="24"/>
        <v>0.3837088281308203</v>
      </c>
      <c r="AE83" s="24">
        <f t="shared" si="24"/>
        <v>0.39092164694616161</v>
      </c>
      <c r="AF83" s="24">
        <f t="shared" si="24"/>
        <v>0.39045292560634115</v>
      </c>
      <c r="AG83" s="24">
        <f t="shared" si="24"/>
        <v>0.38963420221071621</v>
      </c>
      <c r="AH83" s="24">
        <f t="shared" si="24"/>
        <v>0.39047895312843517</v>
      </c>
      <c r="AI83" s="24">
        <f t="shared" si="24"/>
        <v>0.39229511043807297</v>
      </c>
      <c r="AJ83" s="24">
        <f t="shared" si="24"/>
        <v>0.38995765170920671</v>
      </c>
      <c r="AK83" s="24">
        <f t="shared" si="24"/>
        <v>0.3902991696448459</v>
      </c>
      <c r="AL83" s="24">
        <f t="shared" si="24"/>
        <v>0.39094007401826136</v>
      </c>
      <c r="AM83" s="24">
        <f t="shared" si="24"/>
        <v>0.3900013734119252</v>
      </c>
      <c r="AN83" s="24">
        <f t="shared" si="24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20"/>
        <v>-6.2925452811048999E-3</v>
      </c>
      <c r="AS83" s="35">
        <f t="shared" si="25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8" si="27">+($AT83/$AT$82)-($AU83/$AU$82)</f>
        <v>-1.0215817538246075E-3</v>
      </c>
      <c r="AZ83" s="24">
        <f t="shared" si="15"/>
        <v>4.2097209704041321</v>
      </c>
      <c r="BA83" s="24">
        <f t="shared" si="16"/>
        <v>4.2825956731339998</v>
      </c>
      <c r="BB83" s="24">
        <f t="shared" si="17"/>
        <v>-7.2874702729867735E-2</v>
      </c>
      <c r="BD83" s="24">
        <f t="shared" ref="BD83:BD129" si="28">+AT83/AT$82</f>
        <v>1.0389292345050922</v>
      </c>
      <c r="BE83" s="24">
        <f t="shared" ref="BE83:BE129" si="29">+AU83/AU$82</f>
        <v>1.0399508162589168</v>
      </c>
    </row>
    <row r="84" spans="4:57" x14ac:dyDescent="0.3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+SUMPRODUCT($E$30:$N$30/100,$E84:$N84)/$D$14*100</f>
        <v>446.48911165999994</v>
      </c>
      <c r="Q84" s="24">
        <f t="shared" ref="Q84:Z121" si="30">+E84/E83-1</f>
        <v>4.8178565917232463E-2</v>
      </c>
      <c r="R84" s="24">
        <f t="shared" si="30"/>
        <v>4.9870620328372306E-2</v>
      </c>
      <c r="S84" s="24">
        <f t="shared" si="30"/>
        <v>4.8935570878140267E-2</v>
      </c>
      <c r="T84" s="24">
        <f t="shared" si="30"/>
        <v>4.8378546571146375E-2</v>
      </c>
      <c r="U84" s="24">
        <f t="shared" si="30"/>
        <v>4.7805478508870625E-2</v>
      </c>
      <c r="V84" s="24">
        <f t="shared" si="26"/>
        <v>4.7285565043797328E-2</v>
      </c>
      <c r="W84" s="24">
        <f t="shared" si="26"/>
        <v>4.766300392624534E-2</v>
      </c>
      <c r="X84" s="24">
        <f t="shared" si="26"/>
        <v>4.6936766136884689E-2</v>
      </c>
      <c r="Y84" s="24">
        <f t="shared" si="26"/>
        <v>4.7197636682534405E-2</v>
      </c>
      <c r="Z84" s="24">
        <f t="shared" si="26"/>
        <v>4.6982726918207041E-2</v>
      </c>
      <c r="AA84" s="24">
        <f t="shared" si="21"/>
        <v>4.7516980089361782E-2</v>
      </c>
      <c r="AB84" s="24">
        <f>+PAT!Y57</f>
        <v>4.7519516701369557E-2</v>
      </c>
      <c r="AD84" s="24">
        <f t="shared" si="24"/>
        <v>0.44334363378519814</v>
      </c>
      <c r="AE84" s="24">
        <f t="shared" si="24"/>
        <v>0.45297886559282929</v>
      </c>
      <c r="AF84" s="24">
        <f t="shared" si="24"/>
        <v>0.45100168570424071</v>
      </c>
      <c r="AG84" s="24">
        <f t="shared" si="24"/>
        <v>0.44891986816090634</v>
      </c>
      <c r="AH84" s="24">
        <f t="shared" si="24"/>
        <v>0.44883403513780507</v>
      </c>
      <c r="AI84" s="24">
        <f t="shared" si="24"/>
        <v>0.44916180325922861</v>
      </c>
      <c r="AJ84" s="24">
        <f t="shared" si="24"/>
        <v>0.44811484965813153</v>
      </c>
      <c r="AK84" s="24">
        <f t="shared" si="24"/>
        <v>0.44626731791838825</v>
      </c>
      <c r="AL84" s="24">
        <f t="shared" si="24"/>
        <v>0.44720670412793218</v>
      </c>
      <c r="AM84" s="24">
        <f t="shared" si="24"/>
        <v>0.44538713496924154</v>
      </c>
      <c r="AN84" s="24">
        <f t="shared" si="24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20"/>
        <v>-2.0435011840433948E-3</v>
      </c>
      <c r="AS84" s="35">
        <f t="shared" si="25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7"/>
        <v>1.7281364545951305E-4</v>
      </c>
      <c r="AZ84" s="24">
        <f t="shared" si="15"/>
        <v>4.4125392896699029</v>
      </c>
      <c r="BA84" s="24">
        <f t="shared" si="16"/>
        <v>4.4838036961459498</v>
      </c>
      <c r="BB84" s="24">
        <f t="shared" si="17"/>
        <v>-7.1264406476046815E-2</v>
      </c>
      <c r="BD84" s="24">
        <f t="shared" si="28"/>
        <v>1.0889833551130357</v>
      </c>
      <c r="BE84" s="24">
        <f t="shared" si="29"/>
        <v>1.0888105414675762</v>
      </c>
    </row>
    <row r="85" spans="4:57" x14ac:dyDescent="0.3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+SUMPRODUCT($E$30:$N$30/100,$E85:$N85)/$D$14*100</f>
        <v>462.17978779999999</v>
      </c>
      <c r="Q85" s="24">
        <f t="shared" si="30"/>
        <v>3.3117250719250535E-2</v>
      </c>
      <c r="R85" s="24">
        <f t="shared" si="30"/>
        <v>3.5305986106924925E-2</v>
      </c>
      <c r="S85" s="24">
        <f t="shared" si="30"/>
        <v>3.4720530764108748E-2</v>
      </c>
      <c r="T85" s="24">
        <f t="shared" si="30"/>
        <v>3.5060104537889547E-2</v>
      </c>
      <c r="U85" s="24">
        <f t="shared" si="30"/>
        <v>3.5174537305833864E-2</v>
      </c>
      <c r="V85" s="24">
        <f t="shared" si="26"/>
        <v>3.4346404430403377E-2</v>
      </c>
      <c r="W85" s="24">
        <f t="shared" si="26"/>
        <v>3.5083405878105989E-2</v>
      </c>
      <c r="X85" s="24">
        <f t="shared" si="26"/>
        <v>3.5944933619394659E-2</v>
      </c>
      <c r="Y85" s="24">
        <f t="shared" si="26"/>
        <v>3.5577606541583595E-2</v>
      </c>
      <c r="Z85" s="24">
        <f t="shared" si="26"/>
        <v>3.5102147554160412E-2</v>
      </c>
      <c r="AA85" s="24">
        <f t="shared" si="21"/>
        <v>3.5142348895505604E-2</v>
      </c>
      <c r="AB85" s="24">
        <f>+PAT!Y58</f>
        <v>3.5144406810333262E-2</v>
      </c>
      <c r="AD85" s="24">
        <f t="shared" si="24"/>
        <v>0.46862992969577566</v>
      </c>
      <c r="AE85" s="24">
        <f t="shared" si="24"/>
        <v>0.4799546810671711</v>
      </c>
      <c r="AF85" s="24">
        <f t="shared" si="24"/>
        <v>0.47707288785250768</v>
      </c>
      <c r="AG85" s="24">
        <f t="shared" si="24"/>
        <v>0.47625003534752119</v>
      </c>
      <c r="AH85" s="24">
        <f t="shared" si="24"/>
        <v>0.47704170464383178</v>
      </c>
      <c r="AI85" s="24">
        <f t="shared" si="24"/>
        <v>0.47436615148981809</v>
      </c>
      <c r="AJ85" s="24">
        <f t="shared" si="24"/>
        <v>0.47624527560415619</v>
      </c>
      <c r="AK85" s="24">
        <f t="shared" si="24"/>
        <v>0.47486999555763409</v>
      </c>
      <c r="AL85" s="24">
        <f t="shared" si="24"/>
        <v>0.47592960371075566</v>
      </c>
      <c r="AM85" s="24">
        <f t="shared" si="24"/>
        <v>0.4721845546848793</v>
      </c>
      <c r="AN85" s="24">
        <f t="shared" si="24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20"/>
        <v>-3.5546249891036386E-3</v>
      </c>
      <c r="AS85" s="35">
        <f t="shared" si="25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7"/>
        <v>-1.9826398392914779E-3</v>
      </c>
      <c r="AZ85" s="24">
        <f t="shared" si="15"/>
        <v>4.5586704596344454</v>
      </c>
      <c r="BA85" s="24">
        <f t="shared" si="16"/>
        <v>4.6411948350919543</v>
      </c>
      <c r="BB85" s="24">
        <f t="shared" si="17"/>
        <v>-8.2524375457508903E-2</v>
      </c>
      <c r="BD85" s="24">
        <f t="shared" si="28"/>
        <v>1.1250474899134046</v>
      </c>
      <c r="BE85" s="24">
        <f t="shared" si="29"/>
        <v>1.1270301297526961</v>
      </c>
    </row>
    <row r="86" spans="4:57" x14ac:dyDescent="0.3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+SUMPRODUCT($E$30:$N$30/100,$E86:$N86)/$D$14*100</f>
        <v>478.10613088999992</v>
      </c>
      <c r="Q86" s="24">
        <f t="shared" si="30"/>
        <v>3.3386709875957932E-2</v>
      </c>
      <c r="R86" s="24">
        <f t="shared" si="30"/>
        <v>3.3790880630178544E-2</v>
      </c>
      <c r="S86" s="24">
        <f t="shared" si="30"/>
        <v>3.4119949815789141E-2</v>
      </c>
      <c r="T86" s="24">
        <f t="shared" si="30"/>
        <v>3.429689528337887E-2</v>
      </c>
      <c r="U86" s="24">
        <f t="shared" si="30"/>
        <v>3.4684863316146952E-2</v>
      </c>
      <c r="V86" s="24">
        <f t="shared" si="26"/>
        <v>3.4038112540339283E-2</v>
      </c>
      <c r="W86" s="24">
        <f t="shared" si="26"/>
        <v>3.4933477787907119E-2</v>
      </c>
      <c r="X86" s="24">
        <f t="shared" si="26"/>
        <v>3.4607180610927601E-2</v>
      </c>
      <c r="Y86" s="24">
        <f t="shared" si="26"/>
        <v>3.4832123439998641E-2</v>
      </c>
      <c r="Z86" s="24">
        <f t="shared" si="26"/>
        <v>3.4412146381020969E-2</v>
      </c>
      <c r="AA86" s="24">
        <f t="shared" si="21"/>
        <v>3.445919425816979E-2</v>
      </c>
      <c r="AB86" s="24">
        <f>+PAT!Y59</f>
        <v>3.4460532801019905E-2</v>
      </c>
      <c r="AD86" s="24">
        <f t="shared" si="24"/>
        <v>0.48829498459993892</v>
      </c>
      <c r="AE86" s="24">
        <f t="shared" si="24"/>
        <v>0.49800420087005137</v>
      </c>
      <c r="AF86" s="24">
        <f t="shared" si="24"/>
        <v>0.49738315921205767</v>
      </c>
      <c r="AG86" s="24">
        <f t="shared" si="24"/>
        <v>0.49771471809655576</v>
      </c>
      <c r="AH86" s="24">
        <f t="shared" si="24"/>
        <v>0.4991259534964485</v>
      </c>
      <c r="AI86" s="24">
        <f t="shared" si="24"/>
        <v>0.49626788171321601</v>
      </c>
      <c r="AJ86" s="24">
        <f t="shared" si="24"/>
        <v>0.49809566332540345</v>
      </c>
      <c r="AK86" s="24">
        <f t="shared" si="24"/>
        <v>0.4980556225453312</v>
      </c>
      <c r="AL86" s="24">
        <f t="shared" si="24"/>
        <v>0.49868377873208747</v>
      </c>
      <c r="AM86" s="24">
        <f t="shared" si="24"/>
        <v>0.49488188666853894</v>
      </c>
      <c r="AN86" s="24">
        <f t="shared" si="24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20"/>
        <v>-6.5869020686000201E-3</v>
      </c>
      <c r="AS86" s="35">
        <f t="shared" si="25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7"/>
        <v>-3.2045314977486861E-3</v>
      </c>
      <c r="AZ86" s="24">
        <f t="shared" si="15"/>
        <v>4.71086946769036</v>
      </c>
      <c r="BA86" s="24">
        <f t="shared" si="16"/>
        <v>4.8009083111399775</v>
      </c>
      <c r="BB86" s="24">
        <f t="shared" si="17"/>
        <v>-9.0038843449617545E-2</v>
      </c>
      <c r="BD86" s="24">
        <f t="shared" si="28"/>
        <v>1.1626091240558183</v>
      </c>
      <c r="BE86" s="24">
        <f t="shared" si="29"/>
        <v>1.165813655553567</v>
      </c>
    </row>
    <row r="87" spans="4:57" x14ac:dyDescent="0.3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+SUMPRODUCT($E$30:$N$30/100,$E87:$N87)/$D$14*100</f>
        <v>494.12007444999995</v>
      </c>
      <c r="Q87" s="24">
        <f t="shared" si="30"/>
        <v>3.4904575613294853E-2</v>
      </c>
      <c r="R87" s="24">
        <f t="shared" si="30"/>
        <v>3.4558498523217018E-2</v>
      </c>
      <c r="S87" s="24">
        <f t="shared" si="30"/>
        <v>3.4218081984613402E-2</v>
      </c>
      <c r="T87" s="24">
        <f t="shared" si="30"/>
        <v>3.3602782981680956E-2</v>
      </c>
      <c r="U87" s="24">
        <f t="shared" si="30"/>
        <v>3.3890607021255015E-2</v>
      </c>
      <c r="V87" s="24">
        <f t="shared" si="26"/>
        <v>3.4340115316085607E-2</v>
      </c>
      <c r="W87" s="24">
        <f t="shared" si="26"/>
        <v>3.3591606309002708E-2</v>
      </c>
      <c r="X87" s="24">
        <f t="shared" si="26"/>
        <v>3.3352297371874284E-2</v>
      </c>
      <c r="Y87" s="24">
        <f t="shared" si="26"/>
        <v>3.2961818326371795E-2</v>
      </c>
      <c r="Z87" s="24">
        <f t="shared" si="26"/>
        <v>3.2952276144385451E-2</v>
      </c>
      <c r="AA87" s="24">
        <f t="shared" si="21"/>
        <v>3.3494537144273639E-2</v>
      </c>
      <c r="AB87" s="24">
        <f>+PAT!Y60</f>
        <v>3.3494321087429668E-2</v>
      </c>
      <c r="AD87" s="24">
        <f t="shared" si="24"/>
        <v>0.50060371277701354</v>
      </c>
      <c r="AE87" s="24">
        <f t="shared" si="24"/>
        <v>0.50781805613878928</v>
      </c>
      <c r="AF87" s="24">
        <f t="shared" si="24"/>
        <v>0.50698438613062691</v>
      </c>
      <c r="AG87" s="24">
        <f t="shared" si="24"/>
        <v>0.50717218606820924</v>
      </c>
      <c r="AH87" s="24">
        <f t="shared" si="24"/>
        <v>0.51067074143037683</v>
      </c>
      <c r="AI87" s="24">
        <f t="shared" si="24"/>
        <v>0.50578734984456997</v>
      </c>
      <c r="AJ87" s="24">
        <f t="shared" si="24"/>
        <v>0.50813873065956816</v>
      </c>
      <c r="AK87" s="24">
        <f t="shared" si="24"/>
        <v>0.5077699309278727</v>
      </c>
      <c r="AL87" s="24">
        <f t="shared" si="24"/>
        <v>0.50754918551848749</v>
      </c>
      <c r="AM87" s="24">
        <f t="shared" si="24"/>
        <v>0.50182291439091786</v>
      </c>
      <c r="AN87" s="24">
        <f t="shared" si="24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20"/>
        <v>-1.2192016139043194E-3</v>
      </c>
      <c r="AS87" s="35">
        <f t="shared" si="25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7"/>
        <v>-1.0403669291327855E-3</v>
      </c>
      <c r="AZ87" s="24">
        <f t="shared" si="15"/>
        <v>4.8753003672297206</v>
      </c>
      <c r="BA87" s="24">
        <f t="shared" si="16"/>
        <v>4.9591091675525378</v>
      </c>
      <c r="BB87" s="24">
        <f t="shared" si="17"/>
        <v>-8.3808800322817234E-2</v>
      </c>
      <c r="BD87" s="24">
        <f t="shared" si="28"/>
        <v>1.2031895021351311</v>
      </c>
      <c r="BE87" s="24">
        <f t="shared" si="29"/>
        <v>1.2042298690642639</v>
      </c>
    </row>
    <row r="88" spans="4:57" x14ac:dyDescent="0.3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+SUMPRODUCT($E$30:$N$30/100,$E88:$N88)/$D$14*100</f>
        <v>510.94856144000005</v>
      </c>
      <c r="Q88" s="24">
        <f t="shared" si="30"/>
        <v>3.3462681970415797E-2</v>
      </c>
      <c r="R88" s="24">
        <f t="shared" si="30"/>
        <v>3.3289363086112189E-2</v>
      </c>
      <c r="S88" s="24">
        <f t="shared" si="30"/>
        <v>3.3536014792729274E-2</v>
      </c>
      <c r="T88" s="24">
        <f t="shared" si="30"/>
        <v>3.3953785520977053E-2</v>
      </c>
      <c r="U88" s="24">
        <f t="shared" si="30"/>
        <v>3.3831352320140118E-2</v>
      </c>
      <c r="V88" s="24">
        <f t="shared" si="26"/>
        <v>3.3803659981596068E-2</v>
      </c>
      <c r="W88" s="24">
        <f t="shared" si="26"/>
        <v>3.3618927339326365E-2</v>
      </c>
      <c r="X88" s="24">
        <f t="shared" si="26"/>
        <v>3.4253853542068002E-2</v>
      </c>
      <c r="Y88" s="24">
        <f t="shared" si="26"/>
        <v>3.4155426552774593E-2</v>
      </c>
      <c r="Z88" s="24">
        <f t="shared" si="26"/>
        <v>3.4563635584081931E-2</v>
      </c>
      <c r="AA88" s="24">
        <f t="shared" si="21"/>
        <v>3.405748493163685E-2</v>
      </c>
      <c r="AB88" s="24">
        <f>+PAT!Y61</f>
        <v>3.4057785794644246E-2</v>
      </c>
      <c r="AD88" s="24">
        <f t="shared" si="24"/>
        <v>0.50705507773755398</v>
      </c>
      <c r="AE88" s="24">
        <f t="shared" si="24"/>
        <v>0.51505863984990952</v>
      </c>
      <c r="AF88" s="24">
        <f t="shared" si="24"/>
        <v>0.51318948680137333</v>
      </c>
      <c r="AG88" s="24">
        <f t="shared" si="24"/>
        <v>0.51374954141619167</v>
      </c>
      <c r="AH88" s="24">
        <f t="shared" si="24"/>
        <v>0.51783451813655224</v>
      </c>
      <c r="AI88" s="24">
        <f t="shared" si="24"/>
        <v>0.51196182100151377</v>
      </c>
      <c r="AJ88" s="24">
        <f t="shared" si="24"/>
        <v>0.5154069814580009</v>
      </c>
      <c r="AK88" s="24">
        <f t="shared" si="24"/>
        <v>0.51575331977349759</v>
      </c>
      <c r="AL88" s="24">
        <f t="shared" si="24"/>
        <v>0.5152402205051243</v>
      </c>
      <c r="AM88" s="24">
        <f t="shared" si="24"/>
        <v>0.50938995327227743</v>
      </c>
      <c r="AN88" s="24">
        <f t="shared" si="24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20"/>
        <v>-2.3348755347234462E-3</v>
      </c>
      <c r="AS88" s="35">
        <f t="shared" si="25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7"/>
        <v>-2.4009816228458547E-3</v>
      </c>
      <c r="AZ88" s="24">
        <f t="shared" si="15"/>
        <v>5.0384409929285798</v>
      </c>
      <c r="BA88" s="24">
        <f t="shared" si="16"/>
        <v>5.1305140096415043</v>
      </c>
      <c r="BB88" s="24">
        <f t="shared" si="17"/>
        <v>-9.2073016712924449E-2</v>
      </c>
      <c r="BD88" s="24">
        <f t="shared" si="28"/>
        <v>1.2434514497952218</v>
      </c>
      <c r="BE88" s="24">
        <f t="shared" si="29"/>
        <v>1.2458524314180677</v>
      </c>
    </row>
    <row r="89" spans="4:57" x14ac:dyDescent="0.3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+SUMPRODUCT($E$30:$N$30/100,$E89:$N89)/$D$14*100</f>
        <v>530.08027656000002</v>
      </c>
      <c r="Q89" s="24">
        <f t="shared" si="30"/>
        <v>3.7589600227048825E-2</v>
      </c>
      <c r="R89" s="24">
        <f t="shared" si="30"/>
        <v>3.8180020650363078E-2</v>
      </c>
      <c r="S89" s="24">
        <f t="shared" si="30"/>
        <v>3.7826573220010262E-2</v>
      </c>
      <c r="T89" s="24">
        <f t="shared" si="30"/>
        <v>3.7182472958184665E-2</v>
      </c>
      <c r="U89" s="24">
        <f t="shared" si="30"/>
        <v>3.7084436267123655E-2</v>
      </c>
      <c r="V89" s="24">
        <f t="shared" si="26"/>
        <v>3.7828672124773144E-2</v>
      </c>
      <c r="W89" s="24">
        <f t="shared" si="26"/>
        <v>3.7603386498741065E-2</v>
      </c>
      <c r="X89" s="24">
        <f t="shared" si="26"/>
        <v>3.7074264162729742E-2</v>
      </c>
      <c r="Y89" s="24">
        <f t="shared" si="26"/>
        <v>3.7213471839733003E-2</v>
      </c>
      <c r="Z89" s="24">
        <f t="shared" si="26"/>
        <v>3.7460359203518978E-2</v>
      </c>
      <c r="AA89" s="24">
        <f t="shared" si="21"/>
        <v>3.7443524776899828E-2</v>
      </c>
      <c r="AB89" s="24">
        <f>+PAT!Y62</f>
        <v>3.7444097185322267E-2</v>
      </c>
      <c r="AD89" s="24">
        <f t="shared" si="24"/>
        <v>0.52821858730641913</v>
      </c>
      <c r="AE89" s="24">
        <f t="shared" si="24"/>
        <v>0.53721470973332774</v>
      </c>
      <c r="AF89" s="24">
        <f t="shared" si="24"/>
        <v>0.53503868405251764</v>
      </c>
      <c r="AG89" s="24">
        <f t="shared" si="24"/>
        <v>0.53460784409171058</v>
      </c>
      <c r="AH89" s="24">
        <f t="shared" si="24"/>
        <v>0.53703551492408752</v>
      </c>
      <c r="AI89" s="24">
        <f t="shared" si="24"/>
        <v>0.5341990824054863</v>
      </c>
      <c r="AJ89" s="24">
        <f t="shared" si="24"/>
        <v>0.53691262646922655</v>
      </c>
      <c r="AK89" s="24">
        <f t="shared" si="24"/>
        <v>0.5369626265542613</v>
      </c>
      <c r="AL89" s="24">
        <f t="shared" si="24"/>
        <v>0.53655404844624566</v>
      </c>
      <c r="AM89" s="24">
        <f t="shared" si="24"/>
        <v>0.53236395437955419</v>
      </c>
      <c r="AN89" s="24">
        <f t="shared" si="24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20"/>
        <v>-4.1453670731350645E-3</v>
      </c>
      <c r="AS89" s="35">
        <f t="shared" si="25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7"/>
        <v>-2.330218318797872E-3</v>
      </c>
      <c r="AZ89" s="24">
        <f t="shared" si="15"/>
        <v>5.2278339756203396</v>
      </c>
      <c r="BA89" s="24">
        <f t="shared" si="16"/>
        <v>5.3227049073413619</v>
      </c>
      <c r="BB89" s="24">
        <f t="shared" si="17"/>
        <v>-9.4870931721022345E-2</v>
      </c>
      <c r="BD89" s="24">
        <f t="shared" si="28"/>
        <v>1.2901922926947684</v>
      </c>
      <c r="BE89" s="24">
        <f t="shared" si="29"/>
        <v>1.2925225110135663</v>
      </c>
    </row>
    <row r="90" spans="4:57" x14ac:dyDescent="0.3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+SUMPRODUCT($E$30:$N$30/100,$E90:$N90)/$D$14*100</f>
        <v>545.27211137999996</v>
      </c>
      <c r="Q90" s="24">
        <f t="shared" si="30"/>
        <v>2.8562732258140766E-2</v>
      </c>
      <c r="R90" s="24">
        <f t="shared" si="30"/>
        <v>2.9033554040098775E-2</v>
      </c>
      <c r="S90" s="24">
        <f t="shared" si="30"/>
        <v>2.8642999666793179E-2</v>
      </c>
      <c r="T90" s="24">
        <f t="shared" si="30"/>
        <v>2.8654666061886269E-2</v>
      </c>
      <c r="U90" s="24">
        <f t="shared" si="30"/>
        <v>2.8860295294069749E-2</v>
      </c>
      <c r="V90" s="24">
        <f t="shared" si="26"/>
        <v>2.8729128064130638E-2</v>
      </c>
      <c r="W90" s="24">
        <f t="shared" si="26"/>
        <v>2.8575595948313159E-2</v>
      </c>
      <c r="X90" s="24">
        <f t="shared" si="26"/>
        <v>2.8773404881311748E-2</v>
      </c>
      <c r="Y90" s="24">
        <f t="shared" si="26"/>
        <v>2.8549269025290203E-2</v>
      </c>
      <c r="Z90" s="24">
        <f t="shared" si="26"/>
        <v>2.8598279944607841E-2</v>
      </c>
      <c r="AA90" s="24">
        <f t="shared" si="21"/>
        <v>2.865949836615056E-2</v>
      </c>
      <c r="AB90" s="24">
        <f>+PAT!Y63</f>
        <v>2.8660826481141877E-2</v>
      </c>
      <c r="AD90" s="24">
        <f t="shared" si="24"/>
        <v>0.51599905521208012</v>
      </c>
      <c r="AE90" s="24">
        <f t="shared" si="24"/>
        <v>0.5262558962529611</v>
      </c>
      <c r="AF90" s="24">
        <f t="shared" si="24"/>
        <v>0.52335769018074418</v>
      </c>
      <c r="AG90" s="24">
        <f t="shared" si="24"/>
        <v>0.52392030755867247</v>
      </c>
      <c r="AH90" s="24">
        <f t="shared" si="24"/>
        <v>0.5264567466606862</v>
      </c>
      <c r="AI90" s="24">
        <f t="shared" si="24"/>
        <v>0.52401275313735418</v>
      </c>
      <c r="AJ90" s="24">
        <f t="shared" si="24"/>
        <v>0.52768727602068521</v>
      </c>
      <c r="AK90" s="24">
        <f t="shared" si="24"/>
        <v>0.52899313096248468</v>
      </c>
      <c r="AL90" s="24">
        <f t="shared" si="24"/>
        <v>0.52869533172453043</v>
      </c>
      <c r="AM90" s="24">
        <f t="shared" si="24"/>
        <v>0.52520804310514579</v>
      </c>
      <c r="AN90" s="24">
        <f t="shared" si="24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20"/>
        <v>-9.2089878930656788E-3</v>
      </c>
      <c r="AS90" s="35">
        <f t="shared" si="25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7"/>
        <v>-2.4427219057137073E-3</v>
      </c>
      <c r="AZ90" s="24">
        <f t="shared" si="15"/>
        <v>5.3771551977559957</v>
      </c>
      <c r="BA90" s="24">
        <f t="shared" si="16"/>
        <v>5.4749251123440477</v>
      </c>
      <c r="BB90" s="24">
        <f t="shared" si="17"/>
        <v>-9.7769914588051954E-2</v>
      </c>
      <c r="BD90" s="24">
        <f t="shared" si="28"/>
        <v>1.3270437097125261</v>
      </c>
      <c r="BE90" s="24">
        <f t="shared" si="29"/>
        <v>1.3294864316182398</v>
      </c>
    </row>
    <row r="91" spans="4:57" x14ac:dyDescent="0.3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+SUMPRODUCT($E$30:$N$30/100,$E91:$N91)/$D$14*100</f>
        <v>557.21622923999996</v>
      </c>
      <c r="Q91" s="24">
        <f t="shared" si="30"/>
        <v>2.0539422348512693E-2</v>
      </c>
      <c r="R91" s="24">
        <f t="shared" si="30"/>
        <v>2.1290428196797384E-2</v>
      </c>
      <c r="S91" s="24">
        <f t="shared" si="30"/>
        <v>2.1164141665789948E-2</v>
      </c>
      <c r="T91" s="24">
        <f t="shared" si="30"/>
        <v>2.1645266360530435E-2</v>
      </c>
      <c r="U91" s="24">
        <f t="shared" si="30"/>
        <v>2.169221818115119E-2</v>
      </c>
      <c r="V91" s="24">
        <f t="shared" si="26"/>
        <v>2.1384803282080922E-2</v>
      </c>
      <c r="W91" s="24">
        <f t="shared" si="26"/>
        <v>2.150559723156209E-2</v>
      </c>
      <c r="X91" s="24">
        <f t="shared" si="26"/>
        <v>2.2236295987637655E-2</v>
      </c>
      <c r="Y91" s="24">
        <f t="shared" si="26"/>
        <v>2.2147579470356282E-2</v>
      </c>
      <c r="Z91" s="24">
        <f t="shared" si="26"/>
        <v>2.2476056377058073E-2</v>
      </c>
      <c r="AA91" s="24">
        <f t="shared" si="21"/>
        <v>2.1904875768854692E-2</v>
      </c>
      <c r="AB91" s="24">
        <f>+PAT!Y64</f>
        <v>2.1906232887188404E-2</v>
      </c>
      <c r="AD91" s="24">
        <f t="shared" si="24"/>
        <v>0.50177565229885146</v>
      </c>
      <c r="AE91" s="24">
        <f t="shared" si="24"/>
        <v>0.51283436779555092</v>
      </c>
      <c r="AF91" s="24">
        <f t="shared" si="24"/>
        <v>0.51033616977775931</v>
      </c>
      <c r="AG91" s="24">
        <f t="shared" si="24"/>
        <v>0.5121023832792968</v>
      </c>
      <c r="AH91" s="24">
        <f t="shared" si="24"/>
        <v>0.5145699720481125</v>
      </c>
      <c r="AI91" s="24">
        <f t="shared" si="24"/>
        <v>0.51207620582761337</v>
      </c>
      <c r="AJ91" s="24">
        <f t="shared" si="24"/>
        <v>0.51574472526169512</v>
      </c>
      <c r="AK91" s="24">
        <f t="shared" si="24"/>
        <v>0.51944854074996361</v>
      </c>
      <c r="AL91" s="24">
        <f t="shared" si="24"/>
        <v>0.51847899765736472</v>
      </c>
      <c r="AM91" s="24">
        <f t="shared" si="24"/>
        <v>0.51603841794291627</v>
      </c>
      <c r="AN91" s="24">
        <f t="shared" si="24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20"/>
        <v>-1.4262765644064812E-2</v>
      </c>
      <c r="AS91" s="35">
        <f t="shared" si="25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7"/>
        <v>-5.0676226665764545E-3</v>
      </c>
      <c r="AZ91" s="24">
        <f t="shared" si="15"/>
        <v>5.487598859396206</v>
      </c>
      <c r="BA91" s="24">
        <f t="shared" si="16"/>
        <v>5.5979798378292642</v>
      </c>
      <c r="BB91" s="24">
        <f t="shared" si="17"/>
        <v>-0.11038097843305827</v>
      </c>
      <c r="BD91" s="24">
        <f t="shared" si="28"/>
        <v>1.3543004209412486</v>
      </c>
      <c r="BE91" s="24">
        <f t="shared" si="29"/>
        <v>1.359368043607825</v>
      </c>
    </row>
    <row r="92" spans="4:57" x14ac:dyDescent="0.3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+SUMPRODUCT($E$30:$N$30/100,$E92:$N92)/$D$14*100</f>
        <v>574.44233710000003</v>
      </c>
      <c r="Q92" s="24">
        <f t="shared" si="30"/>
        <v>3.1147410659077224E-2</v>
      </c>
      <c r="R92" s="24">
        <f t="shared" si="30"/>
        <v>3.1181104053983111E-2</v>
      </c>
      <c r="S92" s="24">
        <f t="shared" si="30"/>
        <v>3.1129377449827356E-2</v>
      </c>
      <c r="T92" s="24">
        <f t="shared" si="30"/>
        <v>3.0791538687753972E-2</v>
      </c>
      <c r="U92" s="24">
        <f t="shared" si="30"/>
        <v>3.0348293202718146E-2</v>
      </c>
      <c r="V92" s="24">
        <f t="shared" si="26"/>
        <v>3.0828427912324097E-2</v>
      </c>
      <c r="W92" s="24">
        <f t="shared" si="26"/>
        <v>3.1561828312129725E-2</v>
      </c>
      <c r="X92" s="24">
        <f t="shared" si="26"/>
        <v>3.0309252788796037E-2</v>
      </c>
      <c r="Y92" s="24">
        <f t="shared" si="26"/>
        <v>3.105943663501054E-2</v>
      </c>
      <c r="Z92" s="24">
        <f t="shared" si="26"/>
        <v>3.0872000114434472E-2</v>
      </c>
      <c r="AA92" s="24">
        <f t="shared" si="21"/>
        <v>3.0914583883343116E-2</v>
      </c>
      <c r="AB92" s="24">
        <f>+PAT!Y65</f>
        <v>3.0915776000872919E-2</v>
      </c>
      <c r="AD92" s="24">
        <f t="shared" si="24"/>
        <v>0.50480672402176618</v>
      </c>
      <c r="AE92" s="24">
        <f t="shared" si="24"/>
        <v>0.51682520632909612</v>
      </c>
      <c r="AF92" s="24">
        <f t="shared" si="24"/>
        <v>0.51329081742766092</v>
      </c>
      <c r="AG92" s="24">
        <f t="shared" si="24"/>
        <v>0.51340225926638694</v>
      </c>
      <c r="AH92" s="24">
        <f t="shared" si="24"/>
        <v>0.51466265413886991</v>
      </c>
      <c r="AI92" s="24">
        <f t="shared" si="24"/>
        <v>0.51373250296350226</v>
      </c>
      <c r="AJ92" s="24">
        <f t="shared" si="24"/>
        <v>0.51779008432762375</v>
      </c>
      <c r="AK92" s="24">
        <f t="shared" si="24"/>
        <v>0.51930661863914063</v>
      </c>
      <c r="AL92" s="24">
        <f t="shared" si="24"/>
        <v>0.51878167520934837</v>
      </c>
      <c r="AM92" s="24">
        <f t="shared" si="24"/>
        <v>0.51623497267245311</v>
      </c>
      <c r="AN92" s="24">
        <f t="shared" si="24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20"/>
        <v>-1.1428248650686923E-2</v>
      </c>
      <c r="AS92" s="35">
        <f t="shared" si="25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7"/>
        <v>-4.8510816975775306E-3</v>
      </c>
      <c r="AZ92" s="24">
        <f t="shared" si="15"/>
        <v>5.6585233546021039</v>
      </c>
      <c r="BA92" s="24">
        <f t="shared" si="16"/>
        <v>5.7708006720233307</v>
      </c>
      <c r="BB92" s="24">
        <f t="shared" si="17"/>
        <v>-0.11227731742122682</v>
      </c>
      <c r="BD92" s="24">
        <f t="shared" si="28"/>
        <v>1.396483372308067</v>
      </c>
      <c r="BE92" s="24">
        <f t="shared" si="29"/>
        <v>1.4013344540056445</v>
      </c>
    </row>
    <row r="93" spans="4:57" x14ac:dyDescent="0.3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+SUMPRODUCT($E$30:$N$30/100,$E93:$N93)/$D$14*100</f>
        <v>595.08009945999993</v>
      </c>
      <c r="Q93" s="24">
        <f t="shared" si="30"/>
        <v>3.6391300454746922E-2</v>
      </c>
      <c r="R93" s="24">
        <f t="shared" si="30"/>
        <v>3.6438416980348443E-2</v>
      </c>
      <c r="S93" s="24">
        <f t="shared" si="30"/>
        <v>3.6275388451088686E-2</v>
      </c>
      <c r="T93" s="24">
        <f t="shared" si="30"/>
        <v>3.5796745723464918E-2</v>
      </c>
      <c r="U93" s="24">
        <f t="shared" si="30"/>
        <v>3.6094003491533133E-2</v>
      </c>
      <c r="V93" s="24">
        <f t="shared" si="26"/>
        <v>3.5874485096368591E-2</v>
      </c>
      <c r="W93" s="24">
        <f t="shared" si="26"/>
        <v>3.618383618417842E-2</v>
      </c>
      <c r="X93" s="24">
        <f t="shared" si="26"/>
        <v>3.5960393451941908E-2</v>
      </c>
      <c r="Y93" s="24">
        <f t="shared" si="26"/>
        <v>3.5644275002850723E-2</v>
      </c>
      <c r="Z93" s="24">
        <f t="shared" si="26"/>
        <v>3.5777025894496273E-2</v>
      </c>
      <c r="AA93" s="24">
        <f t="shared" si="21"/>
        <v>3.5926603989857364E-2</v>
      </c>
      <c r="AB93" s="24">
        <f>+PAT!Y66</f>
        <v>3.592545642741074E-2</v>
      </c>
      <c r="AD93" s="24">
        <f t="shared" ref="AD93:AN108" si="31">+E93/E81-1</f>
        <v>0.50310765058306228</v>
      </c>
      <c r="AE93" s="24">
        <f t="shared" si="31"/>
        <v>0.51429310623929947</v>
      </c>
      <c r="AF93" s="24">
        <f t="shared" si="31"/>
        <v>0.50864961433911726</v>
      </c>
      <c r="AG93" s="24">
        <f t="shared" si="31"/>
        <v>0.50693088963740074</v>
      </c>
      <c r="AH93" s="24">
        <f t="shared" si="31"/>
        <v>0.50771057306422884</v>
      </c>
      <c r="AI93" s="24">
        <f t="shared" si="31"/>
        <v>0.50783028179975287</v>
      </c>
      <c r="AJ93" s="24">
        <f t="shared" si="31"/>
        <v>0.51024751952061487</v>
      </c>
      <c r="AK93" s="24">
        <f t="shared" si="31"/>
        <v>0.51057049412628897</v>
      </c>
      <c r="AL93" s="24">
        <f t="shared" si="31"/>
        <v>0.50932450805384621</v>
      </c>
      <c r="AM93" s="24">
        <f t="shared" si="31"/>
        <v>0.50722642691074182</v>
      </c>
      <c r="AN93" s="24">
        <f t="shared" si="31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20"/>
        <v>-4.1187763276795408E-3</v>
      </c>
      <c r="AS93" s="35">
        <f t="shared" si="25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7"/>
        <v>-4.1668147636664266E-3</v>
      </c>
      <c r="AZ93" s="24">
        <f t="shared" si="15"/>
        <v>5.8644443781296305</v>
      </c>
      <c r="BA93" s="24">
        <f t="shared" si="16"/>
        <v>5.9772627570982868</v>
      </c>
      <c r="BB93" s="24">
        <f t="shared" si="17"/>
        <v>-0.11281837896865632</v>
      </c>
      <c r="BD93" s="24">
        <f t="shared" si="28"/>
        <v>1.4473032182897878</v>
      </c>
      <c r="BE93" s="24">
        <f t="shared" si="29"/>
        <v>1.4514700330534542</v>
      </c>
    </row>
    <row r="94" spans="4:57" x14ac:dyDescent="0.3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+SUMPRODUCT($E$30:$N$30/100,$E94:$N94)/$D$14*100</f>
        <v>623.89432869000018</v>
      </c>
      <c r="Q94" s="24">
        <f t="shared" si="30"/>
        <v>4.9587800305422203E-2</v>
      </c>
      <c r="R94" s="24">
        <f t="shared" si="30"/>
        <v>4.9548817186916283E-2</v>
      </c>
      <c r="S94" s="24">
        <f t="shared" si="30"/>
        <v>4.9199436365771287E-2</v>
      </c>
      <c r="T94" s="24">
        <f t="shared" si="30"/>
        <v>4.8690954507364381E-2</v>
      </c>
      <c r="U94" s="24">
        <f t="shared" si="30"/>
        <v>4.8998832146492255E-2</v>
      </c>
      <c r="V94" s="24">
        <f t="shared" si="26"/>
        <v>4.9038476504036588E-2</v>
      </c>
      <c r="W94" s="24">
        <f t="shared" si="26"/>
        <v>4.8806075609025612E-2</v>
      </c>
      <c r="X94" s="24">
        <f t="shared" si="26"/>
        <v>4.8559943270537476E-2</v>
      </c>
      <c r="Y94" s="24">
        <f t="shared" si="26"/>
        <v>4.8007401939267114E-2</v>
      </c>
      <c r="Z94" s="24">
        <f t="shared" si="26"/>
        <v>4.7554143688865569E-2</v>
      </c>
      <c r="AA94" s="24">
        <f t="shared" si="21"/>
        <v>4.842075756885067E-2</v>
      </c>
      <c r="AB94" s="24">
        <f>+PAT!Y67</f>
        <v>4.8421409942731364E-2</v>
      </c>
      <c r="AD94" s="24">
        <f t="shared" si="31"/>
        <v>0.51907180125973662</v>
      </c>
      <c r="AE94" s="24">
        <f t="shared" si="31"/>
        <v>0.53073177907903779</v>
      </c>
      <c r="AF94" s="24">
        <f t="shared" si="31"/>
        <v>0.52424715233343511</v>
      </c>
      <c r="AG94" s="24">
        <f t="shared" si="31"/>
        <v>0.52207813575863193</v>
      </c>
      <c r="AH94" s="24">
        <f t="shared" si="31"/>
        <v>0.52227035451411985</v>
      </c>
      <c r="AI94" s="24">
        <f t="shared" si="31"/>
        <v>0.52217725694815331</v>
      </c>
      <c r="AJ94" s="24">
        <f t="shared" si="31"/>
        <v>0.52501610687415412</v>
      </c>
      <c r="AK94" s="24">
        <f t="shared" si="31"/>
        <v>0.52493607387250174</v>
      </c>
      <c r="AL94" s="24">
        <f t="shared" si="31"/>
        <v>0.52331245704331053</v>
      </c>
      <c r="AM94" s="24">
        <f t="shared" si="31"/>
        <v>0.52049344756536065</v>
      </c>
      <c r="AN94" s="24">
        <f t="shared" si="31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20"/>
        <v>-1.4216463056240247E-3</v>
      </c>
      <c r="AS94" s="35">
        <f t="shared" si="25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7"/>
        <v>-1.4216463056240247E-3</v>
      </c>
      <c r="AZ94" s="24">
        <f t="shared" si="15"/>
        <v>6.1552492748545786</v>
      </c>
      <c r="BA94" s="24">
        <f t="shared" si="16"/>
        <v>6.2615063691154429</v>
      </c>
      <c r="BB94" s="24">
        <f t="shared" si="17"/>
        <v>-0.10625709426086427</v>
      </c>
      <c r="BD94" s="24">
        <f t="shared" si="28"/>
        <v>1.5190718012597366</v>
      </c>
      <c r="BE94" s="24">
        <f t="shared" si="29"/>
        <v>1.5204934475653606</v>
      </c>
    </row>
    <row r="95" spans="4:57" x14ac:dyDescent="0.3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+SUMPRODUCT($E$30:$N$30/100,$E95:$N95)/$D$14*100</f>
        <v>670.29463557999998</v>
      </c>
      <c r="Q95" s="24">
        <f t="shared" si="30"/>
        <v>7.7569817870827729E-2</v>
      </c>
      <c r="R95" s="24">
        <f t="shared" si="30"/>
        <v>7.8340202483340171E-2</v>
      </c>
      <c r="S95" s="24">
        <f t="shared" si="30"/>
        <v>7.6088990331161899E-2</v>
      </c>
      <c r="T95" s="24">
        <f t="shared" si="30"/>
        <v>7.5697657313961386E-2</v>
      </c>
      <c r="U95" s="24">
        <f t="shared" si="30"/>
        <v>7.4794991605257044E-2</v>
      </c>
      <c r="V95" s="24">
        <f t="shared" si="26"/>
        <v>7.5083761996658893E-2</v>
      </c>
      <c r="W95" s="24">
        <f t="shared" si="26"/>
        <v>7.5204272160254826E-2</v>
      </c>
      <c r="X95" s="24">
        <f t="shared" si="26"/>
        <v>7.5162110328249154E-2</v>
      </c>
      <c r="Y95" s="24">
        <f t="shared" si="26"/>
        <v>7.4365229169739866E-2</v>
      </c>
      <c r="Z95" s="24">
        <f t="shared" si="26"/>
        <v>7.1509152474775517E-2</v>
      </c>
      <c r="AA95" s="24">
        <f t="shared" si="21"/>
        <v>7.4372060710067966E-2</v>
      </c>
      <c r="AB95" s="24">
        <f>+PAT!Y68</f>
        <v>7.4368772068735156E-2</v>
      </c>
      <c r="AD95" s="24">
        <f t="shared" si="31"/>
        <v>0.57557018307981922</v>
      </c>
      <c r="AE95" s="24">
        <f t="shared" si="31"/>
        <v>0.58526754763595146</v>
      </c>
      <c r="AF95" s="24">
        <f t="shared" si="31"/>
        <v>0.57782973231473034</v>
      </c>
      <c r="AG95" s="24">
        <f t="shared" si="31"/>
        <v>0.57467793458786742</v>
      </c>
      <c r="AH95" s="24">
        <f t="shared" si="31"/>
        <v>0.57398683204101753</v>
      </c>
      <c r="AI95" s="24">
        <f t="shared" si="31"/>
        <v>0.57294103720979028</v>
      </c>
      <c r="AJ95" s="24">
        <f t="shared" si="31"/>
        <v>0.57559798407130525</v>
      </c>
      <c r="AK95" s="24">
        <f t="shared" si="31"/>
        <v>0.57386332904017379</v>
      </c>
      <c r="AL95" s="24">
        <f t="shared" si="31"/>
        <v>0.57169672320039555</v>
      </c>
      <c r="AM95" s="24">
        <f t="shared" si="31"/>
        <v>0.56663432527041846</v>
      </c>
      <c r="AN95" s="24">
        <f t="shared" si="31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20"/>
        <v>8.9358578094007601E-3</v>
      </c>
      <c r="AS95" s="35">
        <f t="shared" si="25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7"/>
        <v>7.6832788719554124E-3</v>
      </c>
      <c r="AZ95" s="24">
        <f t="shared" si="15"/>
        <v>6.6327108400545924</v>
      </c>
      <c r="BA95" s="24">
        <f t="shared" si="16"/>
        <v>6.7092613827862975</v>
      </c>
      <c r="BB95" s="24">
        <f t="shared" si="17"/>
        <v>-7.6550542731705029E-2</v>
      </c>
      <c r="BD95" s="24">
        <f t="shared" si="28"/>
        <v>1.6369059242161645</v>
      </c>
      <c r="BE95" s="24">
        <f t="shared" si="29"/>
        <v>1.6292226453442091</v>
      </c>
    </row>
    <row r="96" spans="4:57" x14ac:dyDescent="0.3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+SUMPRODUCT($E$30:$N$30/100,$E96:$N96)/$D$14*100</f>
        <v>709.75409661000026</v>
      </c>
      <c r="Q96" s="24">
        <f t="shared" si="30"/>
        <v>6.1893989992453324E-2</v>
      </c>
      <c r="R96" s="24">
        <f t="shared" si="30"/>
        <v>6.3059435717751411E-2</v>
      </c>
      <c r="S96" s="24">
        <f t="shared" si="30"/>
        <v>6.1694138271869203E-2</v>
      </c>
      <c r="T96" s="24">
        <f t="shared" si="30"/>
        <v>6.0067143128222922E-2</v>
      </c>
      <c r="U96" s="24">
        <f t="shared" si="30"/>
        <v>6.0219257784728475E-2</v>
      </c>
      <c r="V96" s="24">
        <f t="shared" si="26"/>
        <v>5.982741720045115E-2</v>
      </c>
      <c r="W96" s="24">
        <f t="shared" si="26"/>
        <v>5.9594893369462776E-2</v>
      </c>
      <c r="X96" s="24">
        <f t="shared" si="26"/>
        <v>5.8402971535879367E-2</v>
      </c>
      <c r="Y96" s="24">
        <f t="shared" si="26"/>
        <v>5.7612003092807118E-2</v>
      </c>
      <c r="Z96" s="24">
        <f t="shared" si="26"/>
        <v>5.7004745940856472E-2</v>
      </c>
      <c r="AA96" s="24">
        <f t="shared" si="21"/>
        <v>5.8868830116559634E-2</v>
      </c>
      <c r="AB96" s="24">
        <f>+PAT!Y69</f>
        <v>5.8869592940136384E-2</v>
      </c>
      <c r="AD96" s="24">
        <f t="shared" si="31"/>
        <v>0.59618653025946511</v>
      </c>
      <c r="AE96" s="24">
        <f t="shared" si="31"/>
        <v>0.60518219294910924</v>
      </c>
      <c r="AF96" s="24">
        <f t="shared" si="31"/>
        <v>0.59702142295280636</v>
      </c>
      <c r="AG96" s="24">
        <f t="shared" si="31"/>
        <v>0.59223435554375858</v>
      </c>
      <c r="AH96" s="24">
        <f t="shared" si="31"/>
        <v>0.59263449662840828</v>
      </c>
      <c r="AI96" s="24">
        <f t="shared" si="31"/>
        <v>0.59177791857079143</v>
      </c>
      <c r="AJ96" s="24">
        <f t="shared" si="31"/>
        <v>0.59354255296649394</v>
      </c>
      <c r="AK96" s="24">
        <f t="shared" si="31"/>
        <v>0.5911005116326904</v>
      </c>
      <c r="AL96" s="24">
        <f t="shared" si="31"/>
        <v>0.58732722597071074</v>
      </c>
      <c r="AM96" s="24">
        <f t="shared" si="31"/>
        <v>0.58163059847122955</v>
      </c>
      <c r="AN96" s="24">
        <f t="shared" si="31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20"/>
        <v>1.4555931788235554E-2</v>
      </c>
      <c r="AS96" s="35">
        <f t="shared" si="25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7"/>
        <v>1.6124494785041188E-2</v>
      </c>
      <c r="AZ96" s="24">
        <f t="shared" si="15"/>
        <v>7.0432357784117672</v>
      </c>
      <c r="BA96" s="24">
        <f t="shared" si="16"/>
        <v>7.0917211233628299</v>
      </c>
      <c r="BB96" s="24">
        <f t="shared" si="17"/>
        <v>-4.8485344951062714E-2</v>
      </c>
      <c r="BD96" s="24">
        <f t="shared" si="28"/>
        <v>1.7382205631081873</v>
      </c>
      <c r="BE96" s="24">
        <f t="shared" si="29"/>
        <v>1.7220960683231461</v>
      </c>
    </row>
    <row r="97" spans="4:58" x14ac:dyDescent="0.3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+SUMPRODUCT($E$30:$N$30/100,$E97:$N97)/$D$14*100</f>
        <v>744.30591145999983</v>
      </c>
      <c r="Q97" s="24">
        <f t="shared" si="30"/>
        <v>4.7687678860153904E-2</v>
      </c>
      <c r="R97" s="24">
        <f t="shared" si="30"/>
        <v>4.88950560245065E-2</v>
      </c>
      <c r="S97" s="24">
        <f t="shared" si="30"/>
        <v>4.8717352934550151E-2</v>
      </c>
      <c r="T97" s="24">
        <f t="shared" si="30"/>
        <v>4.8782631367083162E-2</v>
      </c>
      <c r="U97" s="24">
        <f t="shared" si="30"/>
        <v>4.9103243384792661E-2</v>
      </c>
      <c r="V97" s="24">
        <f t="shared" si="26"/>
        <v>4.8730487740948236E-2</v>
      </c>
      <c r="W97" s="24">
        <f t="shared" si="26"/>
        <v>4.8524837542168964E-2</v>
      </c>
      <c r="X97" s="24">
        <f t="shared" si="26"/>
        <v>4.8968084573108861E-2</v>
      </c>
      <c r="Y97" s="24">
        <f t="shared" si="26"/>
        <v>4.8688063377497093E-2</v>
      </c>
      <c r="Z97" s="24">
        <f t="shared" si="26"/>
        <v>4.8568997776224476E-2</v>
      </c>
      <c r="AA97" s="24">
        <f t="shared" si="26"/>
        <v>4.868138840625158E-2</v>
      </c>
      <c r="AB97" s="24">
        <f>+PAT!Y70</f>
        <v>4.8683763564224325E-2</v>
      </c>
      <c r="AD97" s="24">
        <f t="shared" si="31"/>
        <v>0.61869812913406719</v>
      </c>
      <c r="AE97" s="24">
        <f t="shared" si="31"/>
        <v>0.62625126174920953</v>
      </c>
      <c r="AF97" s="24">
        <f t="shared" si="31"/>
        <v>0.61862457491012601</v>
      </c>
      <c r="AG97" s="24">
        <f t="shared" si="31"/>
        <v>0.61334373708258982</v>
      </c>
      <c r="AH97" s="24">
        <f t="shared" si="31"/>
        <v>0.61406405946568832</v>
      </c>
      <c r="AI97" s="24">
        <f t="shared" si="31"/>
        <v>0.61391389361216708</v>
      </c>
      <c r="AJ97" s="24">
        <f t="shared" si="31"/>
        <v>0.61423604801031084</v>
      </c>
      <c r="AK97" s="24">
        <f t="shared" si="31"/>
        <v>0.61110267726241041</v>
      </c>
      <c r="AL97" s="24">
        <f t="shared" si="31"/>
        <v>0.60742285661113971</v>
      </c>
      <c r="AM97" s="24">
        <f t="shared" si="31"/>
        <v>0.60220787427591671</v>
      </c>
      <c r="AN97" s="24">
        <f t="shared" si="31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20"/>
        <v>1.6490254858150477E-2</v>
      </c>
      <c r="AS97" s="35">
        <f t="shared" si="25"/>
        <v>44682</v>
      </c>
      <c r="AT97" s="19">
        <f t="shared" si="25"/>
        <v>737.91113443490144</v>
      </c>
      <c r="AU97" s="19">
        <f t="shared" ref="AU97:AU127" si="32">+N97</f>
        <v>743.6158910833044</v>
      </c>
      <c r="AV97" s="53">
        <f t="shared" si="14"/>
        <v>-5.7047566484030199E-2</v>
      </c>
      <c r="AW97" s="53">
        <f t="shared" si="27"/>
        <v>1.5375718673828587E-2</v>
      </c>
      <c r="AZ97" s="24">
        <f t="shared" si="15"/>
        <v>7.3791113443490142</v>
      </c>
      <c r="BA97" s="24">
        <f t="shared" si="16"/>
        <v>7.4361589108330444</v>
      </c>
      <c r="BB97" s="24">
        <f t="shared" si="17"/>
        <v>-5.7047566484030199E-2</v>
      </c>
      <c r="BD97" s="24">
        <f t="shared" si="28"/>
        <v>1.8211122671098066</v>
      </c>
      <c r="BE97" s="24">
        <f t="shared" si="29"/>
        <v>1.805736548435978</v>
      </c>
    </row>
    <row r="98" spans="4:58" x14ac:dyDescent="0.3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+SUMPRODUCT($E$30:$N$30/100,$E98:$N98)/$D$14*100</f>
        <v>782.12958700999991</v>
      </c>
      <c r="Q98" s="24">
        <f t="shared" si="30"/>
        <v>5.0909045208980652E-2</v>
      </c>
      <c r="R98" s="24">
        <f t="shared" si="30"/>
        <v>5.1686055087231786E-2</v>
      </c>
      <c r="S98" s="24">
        <f t="shared" si="30"/>
        <v>5.0764060491555574E-2</v>
      </c>
      <c r="T98" s="24">
        <f t="shared" si="30"/>
        <v>5.0307285033683646E-2</v>
      </c>
      <c r="U98" s="24">
        <f t="shared" si="30"/>
        <v>5.0696821653186896E-2</v>
      </c>
      <c r="V98" s="24">
        <f t="shared" si="26"/>
        <v>5.0905625362761997E-2</v>
      </c>
      <c r="W98" s="24">
        <f t="shared" si="26"/>
        <v>5.0934381011949359E-2</v>
      </c>
      <c r="X98" s="24">
        <f t="shared" si="26"/>
        <v>5.0608684341797883E-2</v>
      </c>
      <c r="Y98" s="24">
        <f t="shared" si="26"/>
        <v>5.0652704491882972E-2</v>
      </c>
      <c r="Z98" s="24">
        <f t="shared" si="26"/>
        <v>5.092352768602515E-2</v>
      </c>
      <c r="AA98" s="24">
        <f t="shared" si="26"/>
        <v>5.0817378940074098E-2</v>
      </c>
      <c r="AB98" s="24">
        <f>+PAT!Y71</f>
        <v>5.0819530731697204E-2</v>
      </c>
      <c r="AD98" s="24">
        <f t="shared" si="31"/>
        <v>0.64614513532309426</v>
      </c>
      <c r="AE98" s="24">
        <f t="shared" si="31"/>
        <v>0.65440207114913895</v>
      </c>
      <c r="AF98" s="24">
        <f t="shared" si="31"/>
        <v>0.64467625931300265</v>
      </c>
      <c r="AG98" s="24">
        <f t="shared" si="31"/>
        <v>0.6383174773593876</v>
      </c>
      <c r="AH98" s="24">
        <f t="shared" si="31"/>
        <v>0.63904202849738723</v>
      </c>
      <c r="AI98" s="24">
        <f t="shared" si="31"/>
        <v>0.64024049895160773</v>
      </c>
      <c r="AJ98" s="24">
        <f t="shared" si="31"/>
        <v>0.63919343448908394</v>
      </c>
      <c r="AK98" s="24">
        <f t="shared" si="31"/>
        <v>0.63602041027660294</v>
      </c>
      <c r="AL98" s="24">
        <f t="shared" si="31"/>
        <v>0.63199724216764142</v>
      </c>
      <c r="AM98" s="24">
        <f t="shared" si="31"/>
        <v>0.62778246292958206</v>
      </c>
      <c r="AN98" s="24">
        <f t="shared" si="31"/>
        <v>0.63589114733596275</v>
      </c>
      <c r="AO98" s="24">
        <f>+PAT!AV71</f>
        <v>0.63590079205473038</v>
      </c>
      <c r="AQ98" s="24">
        <f t="shared" ref="AQ98:AQ122" si="33">+Q98-Z98</f>
        <v>-1.4482477044497344E-5</v>
      </c>
      <c r="AR98" s="24">
        <f t="shared" si="20"/>
        <v>1.8362672393512192E-2</v>
      </c>
      <c r="AS98" s="35">
        <f t="shared" si="25"/>
        <v>44713</v>
      </c>
      <c r="AT98" s="19">
        <f t="shared" si="25"/>
        <v>775.47748573805802</v>
      </c>
      <c r="AU98" s="19">
        <f t="shared" si="32"/>
        <v>781.48343550065329</v>
      </c>
      <c r="AV98" s="53">
        <f t="shared" ref="AV98:AV130" si="34">+($AT98/$AT$32)-($AU98/$AU$32)</f>
        <v>-6.0059497625952751E-2</v>
      </c>
      <c r="AW98" s="53">
        <f t="shared" si="27"/>
        <v>1.6132330292804031E-2</v>
      </c>
      <c r="AZ98" s="24">
        <f t="shared" ref="AZ98:AZ129" si="35">+AT98/AT$32</f>
        <v>7.7547748573805801</v>
      </c>
      <c r="BA98" s="24">
        <f t="shared" ref="BA98:BA129" si="36">+AU98/AU$32</f>
        <v>7.8148343550065329</v>
      </c>
      <c r="BB98" s="24">
        <f t="shared" ref="BB98:BB129" si="37">+AZ98-BA98</f>
        <v>-6.0059497625952751E-2</v>
      </c>
      <c r="BD98" s="24">
        <f t="shared" si="28"/>
        <v>1.9138233538467289</v>
      </c>
      <c r="BE98" s="24">
        <f t="shared" si="29"/>
        <v>1.8976910235539248</v>
      </c>
    </row>
    <row r="99" spans="4:58" x14ac:dyDescent="0.3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+SUMPRODUCT($E$30:$N$30/100,$E99:$N99)/$D$14*100</f>
        <v>845.02563785999985</v>
      </c>
      <c r="Q99" s="24">
        <f t="shared" si="30"/>
        <v>7.9764253503325611E-2</v>
      </c>
      <c r="R99" s="24">
        <f t="shared" si="30"/>
        <v>8.1794107842553698E-2</v>
      </c>
      <c r="S99" s="24">
        <f t="shared" si="30"/>
        <v>8.0979907060820366E-2</v>
      </c>
      <c r="T99" s="24">
        <f t="shared" si="30"/>
        <v>8.0221925261985572E-2</v>
      </c>
      <c r="U99" s="24">
        <f t="shared" si="30"/>
        <v>7.883828149551797E-2</v>
      </c>
      <c r="V99" s="24">
        <f t="shared" si="26"/>
        <v>8.0604413047085099E-2</v>
      </c>
      <c r="W99" s="24">
        <f t="shared" si="26"/>
        <v>8.0336221400618468E-2</v>
      </c>
      <c r="X99" s="24">
        <f t="shared" si="26"/>
        <v>7.9733088448597389E-2</v>
      </c>
      <c r="Y99" s="24">
        <f t="shared" si="26"/>
        <v>7.9936738401112484E-2</v>
      </c>
      <c r="Z99" s="24">
        <f t="shared" si="26"/>
        <v>8.1060712724866812E-2</v>
      </c>
      <c r="AA99" s="24">
        <f t="shared" si="26"/>
        <v>8.0416406557952902E-2</v>
      </c>
      <c r="AB99" s="24">
        <f>+PAT!Y72</f>
        <v>8.0417238813412339E-2</v>
      </c>
      <c r="AD99" s="24">
        <f t="shared" si="31"/>
        <v>0.71750006240617648</v>
      </c>
      <c r="AE99" s="24">
        <f t="shared" si="31"/>
        <v>0.72993834096998778</v>
      </c>
      <c r="AF99" s="24">
        <f t="shared" si="31"/>
        <v>0.71903974694164896</v>
      </c>
      <c r="AG99" s="24">
        <f t="shared" si="31"/>
        <v>0.7122113917672015</v>
      </c>
      <c r="AH99" s="24">
        <f t="shared" si="31"/>
        <v>0.71029823978920903</v>
      </c>
      <c r="AI99" s="24">
        <f t="shared" si="31"/>
        <v>0.7136057041392172</v>
      </c>
      <c r="AJ99" s="24">
        <f t="shared" si="31"/>
        <v>0.71332664695732517</v>
      </c>
      <c r="AK99" s="24">
        <f t="shared" si="31"/>
        <v>0.70945124411640692</v>
      </c>
      <c r="AL99" s="24">
        <f t="shared" si="31"/>
        <v>0.70621386726733104</v>
      </c>
      <c r="AM99" s="24">
        <f t="shared" si="31"/>
        <v>0.70359435781882995</v>
      </c>
      <c r="AN99" s="24">
        <f t="shared" si="31"/>
        <v>0.7101625324585108</v>
      </c>
      <c r="AO99" s="24">
        <f>+PAT!AV72</f>
        <v>0.71017428994167253</v>
      </c>
      <c r="AQ99" s="24">
        <f t="shared" si="33"/>
        <v>-1.2964592215412019E-3</v>
      </c>
      <c r="AR99" s="24">
        <f t="shared" si="20"/>
        <v>1.3905704587346523E-2</v>
      </c>
      <c r="AS99" s="35">
        <f t="shared" si="25"/>
        <v>44743</v>
      </c>
      <c r="AT99" s="19">
        <f t="shared" si="25"/>
        <v>837.33286849658998</v>
      </c>
      <c r="AU99" s="19">
        <f t="shared" si="32"/>
        <v>844.83103976501377</v>
      </c>
      <c r="AV99" s="53">
        <f t="shared" si="34"/>
        <v>-7.4981712684238033E-2</v>
      </c>
      <c r="AW99" s="53">
        <f t="shared" si="27"/>
        <v>1.4958834548755906E-2</v>
      </c>
      <c r="AZ99" s="24">
        <f t="shared" si="35"/>
        <v>8.3733286849658999</v>
      </c>
      <c r="BA99" s="24">
        <f t="shared" si="36"/>
        <v>8.4483103976501379</v>
      </c>
      <c r="BB99" s="24">
        <f t="shared" si="37"/>
        <v>-7.4981712684238033E-2</v>
      </c>
      <c r="BD99" s="24">
        <f t="shared" si="28"/>
        <v>2.066478045003544</v>
      </c>
      <c r="BE99" s="24">
        <f t="shared" si="29"/>
        <v>2.0515192104547881</v>
      </c>
    </row>
    <row r="100" spans="4:58" x14ac:dyDescent="0.3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+SUMPRODUCT($E$30:$N$30/100,$E100:$N100)/$D$14*100</f>
        <v>899.44382905999998</v>
      </c>
      <c r="Q100" s="24">
        <f t="shared" si="30"/>
        <v>6.4925524337192675E-2</v>
      </c>
      <c r="R100" s="24">
        <f t="shared" si="30"/>
        <v>6.5339745687973183E-2</v>
      </c>
      <c r="S100" s="24">
        <f t="shared" si="30"/>
        <v>6.5071015988326764E-2</v>
      </c>
      <c r="T100" s="24">
        <f t="shared" si="30"/>
        <v>6.4718498139816116E-2</v>
      </c>
      <c r="U100" s="24">
        <f t="shared" si="30"/>
        <v>6.461245706811547E-2</v>
      </c>
      <c r="V100" s="24">
        <f t="shared" si="26"/>
        <v>6.5178891812447626E-2</v>
      </c>
      <c r="W100" s="24">
        <f t="shared" si="26"/>
        <v>6.4516827428579226E-2</v>
      </c>
      <c r="X100" s="24">
        <f t="shared" si="26"/>
        <v>6.4270725109909277E-2</v>
      </c>
      <c r="Y100" s="24">
        <f t="shared" si="26"/>
        <v>6.3936824868439102E-2</v>
      </c>
      <c r="Z100" s="24">
        <f t="shared" si="26"/>
        <v>6.3930231315433295E-2</v>
      </c>
      <c r="AA100" s="24">
        <f t="shared" si="26"/>
        <v>6.4398272385927102E-2</v>
      </c>
      <c r="AB100" s="24">
        <f>+PAT!Y73</f>
        <v>6.4400169601499302E-2</v>
      </c>
      <c r="AD100" s="24">
        <f t="shared" si="31"/>
        <v>0.76978780793501</v>
      </c>
      <c r="AE100" s="24">
        <f t="shared" si="31"/>
        <v>0.78359725558430204</v>
      </c>
      <c r="AF100" s="24">
        <f t="shared" si="31"/>
        <v>0.77149067240451807</v>
      </c>
      <c r="AG100" s="24">
        <f t="shared" si="31"/>
        <v>0.7631572775002653</v>
      </c>
      <c r="AH100" s="24">
        <f t="shared" si="31"/>
        <v>0.7612203453638593</v>
      </c>
      <c r="AI100" s="24">
        <f t="shared" si="31"/>
        <v>0.76561246162641239</v>
      </c>
      <c r="AJ100" s="24">
        <f t="shared" si="31"/>
        <v>0.76454300354457527</v>
      </c>
      <c r="AK100" s="24">
        <f t="shared" si="31"/>
        <v>0.75906418804733455</v>
      </c>
      <c r="AL100" s="24">
        <f t="shared" si="31"/>
        <v>0.755349068309769</v>
      </c>
      <c r="AM100" s="24">
        <f t="shared" si="31"/>
        <v>0.75195171842529662</v>
      </c>
      <c r="AN100" s="24">
        <f t="shared" si="31"/>
        <v>0.76034124946963066</v>
      </c>
      <c r="AO100" s="24">
        <f>+PAT!AV73</f>
        <v>0.76035597745940575</v>
      </c>
      <c r="AQ100" s="24">
        <f t="shared" si="33"/>
        <v>9.9529302175938028E-4</v>
      </c>
      <c r="AR100" s="24">
        <f t="shared" si="20"/>
        <v>1.7836089509713382E-2</v>
      </c>
      <c r="AS100" s="35">
        <f t="shared" si="25"/>
        <v>44774</v>
      </c>
      <c r="AT100" s="19">
        <f t="shared" si="25"/>
        <v>891.69714402849672</v>
      </c>
      <c r="AU100" s="19">
        <f t="shared" si="32"/>
        <v>898.84128355964913</v>
      </c>
      <c r="AV100" s="53">
        <f t="shared" si="34"/>
        <v>-7.1441395311524047E-2</v>
      </c>
      <c r="AW100" s="53">
        <f t="shared" si="27"/>
        <v>1.7971907479477967E-2</v>
      </c>
      <c r="AZ100" s="24">
        <f t="shared" si="35"/>
        <v>8.9169714402849678</v>
      </c>
      <c r="BA100" s="24">
        <f t="shared" si="36"/>
        <v>8.9884128355964918</v>
      </c>
      <c r="BB100" s="24">
        <f t="shared" si="37"/>
        <v>-7.1441395311524047E-2</v>
      </c>
      <c r="BD100" s="24">
        <f t="shared" si="28"/>
        <v>2.2006452156066958</v>
      </c>
      <c r="BE100" s="24">
        <f t="shared" si="29"/>
        <v>2.1826733081272178</v>
      </c>
    </row>
    <row r="101" spans="4:58" x14ac:dyDescent="0.3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+SUMPRODUCT($E$30:$N$30/100,$E101:$N101)/$D$14*100</f>
        <v>954.58130935000008</v>
      </c>
      <c r="Q101" s="24">
        <f t="shared" si="30"/>
        <v>6.3056308553766094E-2</v>
      </c>
      <c r="R101" s="24">
        <f t="shared" si="30"/>
        <v>6.320188932171722E-2</v>
      </c>
      <c r="S101" s="24">
        <f t="shared" si="30"/>
        <v>6.2631630370546088E-2</v>
      </c>
      <c r="T101" s="24">
        <f t="shared" si="30"/>
        <v>6.1583799936312689E-2</v>
      </c>
      <c r="U101" s="24">
        <f t="shared" si="30"/>
        <v>6.1716063444467784E-2</v>
      </c>
      <c r="V101" s="24">
        <f t="shared" si="26"/>
        <v>6.2386150059032808E-2</v>
      </c>
      <c r="W101" s="24">
        <f t="shared" si="26"/>
        <v>6.2144128664166853E-2</v>
      </c>
      <c r="X101" s="24">
        <f t="shared" si="26"/>
        <v>6.0562746260675704E-2</v>
      </c>
      <c r="Y101" s="24">
        <f t="shared" si="26"/>
        <v>6.0760207329721094E-2</v>
      </c>
      <c r="Z101" s="24">
        <f t="shared" si="26"/>
        <v>6.0267928920999081E-2</v>
      </c>
      <c r="AA101" s="24">
        <f t="shared" si="26"/>
        <v>6.1301749490708879E-2</v>
      </c>
      <c r="AB101" s="24">
        <f>+PAT!Y74</f>
        <v>6.1304199717964192E-2</v>
      </c>
      <c r="AD101" s="24">
        <f t="shared" si="31"/>
        <v>0.81322566611612412</v>
      </c>
      <c r="AE101" s="24">
        <f t="shared" si="31"/>
        <v>0.82658492188889987</v>
      </c>
      <c r="AF101" s="24">
        <f t="shared" si="31"/>
        <v>0.81383100989876733</v>
      </c>
      <c r="AG101" s="24">
        <f t="shared" si="31"/>
        <v>0.80463828818437544</v>
      </c>
      <c r="AH101" s="24">
        <f t="shared" si="31"/>
        <v>0.80305080912079685</v>
      </c>
      <c r="AI101" s="24">
        <f t="shared" si="31"/>
        <v>0.80739102318616807</v>
      </c>
      <c r="AJ101" s="24">
        <f t="shared" si="31"/>
        <v>0.80627686395140619</v>
      </c>
      <c r="AK101" s="24">
        <f t="shared" si="31"/>
        <v>0.7989048717070002</v>
      </c>
      <c r="AL101" s="24">
        <f t="shared" si="31"/>
        <v>0.79519885943403401</v>
      </c>
      <c r="AM101" s="24">
        <f t="shared" si="31"/>
        <v>0.79046669454478913</v>
      </c>
      <c r="AN101" s="24">
        <f t="shared" si="31"/>
        <v>0.80082404790616768</v>
      </c>
      <c r="AO101" s="24">
        <f>+PAT!AV74</f>
        <v>0.80084227858164092</v>
      </c>
      <c r="AQ101" s="24">
        <f t="shared" si="33"/>
        <v>2.788379632767013E-3</v>
      </c>
      <c r="AR101" s="24">
        <f t="shared" si="20"/>
        <v>2.2758971571334996E-2</v>
      </c>
      <c r="AS101" s="35">
        <f t="shared" si="25"/>
        <v>44805</v>
      </c>
      <c r="AT101" s="19">
        <f t="shared" si="25"/>
        <v>947.92427427886969</v>
      </c>
      <c r="AU101" s="19">
        <f t="shared" si="32"/>
        <v>953.01258614848155</v>
      </c>
      <c r="AV101" s="53">
        <f t="shared" si="34"/>
        <v>-5.0883118696118501E-2</v>
      </c>
      <c r="AW101" s="53">
        <f t="shared" si="27"/>
        <v>2.5191271420170303E-2</v>
      </c>
      <c r="AZ101" s="24">
        <f t="shared" si="35"/>
        <v>9.4792427427886974</v>
      </c>
      <c r="BA101" s="24">
        <f t="shared" si="36"/>
        <v>9.5301258614848159</v>
      </c>
      <c r="BB101" s="24">
        <f t="shared" si="37"/>
        <v>-5.0883118696118501E-2</v>
      </c>
      <c r="BD101" s="24">
        <f t="shared" si="28"/>
        <v>2.3394097793393609</v>
      </c>
      <c r="BE101" s="24">
        <f t="shared" si="29"/>
        <v>2.3142185079191906</v>
      </c>
    </row>
    <row r="102" spans="4:58" x14ac:dyDescent="0.3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+SUMPRODUCT($E$30:$N$30/100,$E102:$N102)/$D$14*100</f>
        <v>1017.56554453</v>
      </c>
      <c r="Q102" s="24">
        <f t="shared" si="30"/>
        <v>6.7799604471365349E-2</v>
      </c>
      <c r="R102" s="24">
        <f t="shared" si="30"/>
        <v>6.6898886983210559E-2</v>
      </c>
      <c r="S102" s="24">
        <f t="shared" si="30"/>
        <v>6.6982508724331868E-2</v>
      </c>
      <c r="T102" s="24">
        <f t="shared" si="30"/>
        <v>6.649912299534444E-2</v>
      </c>
      <c r="U102" s="24">
        <f t="shared" si="30"/>
        <v>6.6659562921129734E-2</v>
      </c>
      <c r="V102" s="24">
        <f t="shared" si="26"/>
        <v>6.6692324585010176E-2</v>
      </c>
      <c r="W102" s="24">
        <f t="shared" si="26"/>
        <v>6.611740439663194E-2</v>
      </c>
      <c r="X102" s="24">
        <f t="shared" si="26"/>
        <v>6.5785531049097346E-2</v>
      </c>
      <c r="Y102" s="24">
        <f t="shared" si="26"/>
        <v>6.517147836168169E-2</v>
      </c>
      <c r="Z102" s="24">
        <f t="shared" si="26"/>
        <v>6.5431218351095888E-2</v>
      </c>
      <c r="AA102" s="24">
        <f t="shared" si="26"/>
        <v>6.598100608410995E-2</v>
      </c>
      <c r="AB102" s="24">
        <f>+PAT!Y75</f>
        <v>6.598064888045907E-2</v>
      </c>
      <c r="AD102" s="24">
        <f t="shared" si="31"/>
        <v>0.88239529624548219</v>
      </c>
      <c r="AE102" s="24">
        <f t="shared" si="31"/>
        <v>0.8937977410867235</v>
      </c>
      <c r="AF102" s="24">
        <f t="shared" si="31"/>
        <v>0.88143599088379787</v>
      </c>
      <c r="AG102" s="24">
        <f t="shared" si="31"/>
        <v>0.87103137250209572</v>
      </c>
      <c r="AH102" s="24">
        <f t="shared" si="31"/>
        <v>0.86929303888792386</v>
      </c>
      <c r="AI102" s="24">
        <f t="shared" si="31"/>
        <v>0.87408918379177747</v>
      </c>
      <c r="AJ102" s="24">
        <f t="shared" si="31"/>
        <v>0.87220386075962231</v>
      </c>
      <c r="AK102" s="24">
        <f t="shared" si="31"/>
        <v>0.86362397676895974</v>
      </c>
      <c r="AL102" s="24">
        <f t="shared" si="31"/>
        <v>0.85911815859696805</v>
      </c>
      <c r="AM102" s="24">
        <f t="shared" si="31"/>
        <v>0.85458127723939348</v>
      </c>
      <c r="AN102" s="24">
        <f t="shared" si="31"/>
        <v>0.86616099245328715</v>
      </c>
      <c r="AO102" s="24">
        <f>+PAT!AV75</f>
        <v>0.8661768497791773</v>
      </c>
      <c r="AQ102" s="24">
        <f t="shared" si="33"/>
        <v>2.3683861202694612E-3</v>
      </c>
      <c r="AR102" s="24">
        <f t="shared" si="20"/>
        <v>2.7814019006088708E-2</v>
      </c>
      <c r="AS102" s="35">
        <f t="shared" ref="AS102:AT117" si="38">+D102</f>
        <v>44835</v>
      </c>
      <c r="AT102" s="19">
        <f t="shared" si="38"/>
        <v>1012.1931651437832</v>
      </c>
      <c r="AU102" s="19">
        <f t="shared" si="32"/>
        <v>1015.3693607641054</v>
      </c>
      <c r="AV102" s="53">
        <f>+($AT102/$AT$32)-($AU102/$AU$32)</f>
        <v>-3.1761956203222752E-2</v>
      </c>
      <c r="AW102" s="53">
        <f t="shared" si="27"/>
        <v>3.2380192652015527E-2</v>
      </c>
      <c r="AZ102" s="24">
        <f t="shared" si="35"/>
        <v>10.121931651437832</v>
      </c>
      <c r="BA102" s="24">
        <f t="shared" si="36"/>
        <v>10.153693607641054</v>
      </c>
      <c r="BB102" s="24">
        <f t="shared" si="37"/>
        <v>-3.1761956203222752E-2</v>
      </c>
      <c r="BD102" s="24">
        <f t="shared" si="28"/>
        <v>2.4980208370750141</v>
      </c>
      <c r="BE102" s="24">
        <f t="shared" si="29"/>
        <v>2.4656406444229986</v>
      </c>
    </row>
    <row r="103" spans="4:58" x14ac:dyDescent="0.3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+SUMPRODUCT($E$30:$N$30/100,$E103:$N103)/$D$14*100</f>
        <v>1067.4625093900002</v>
      </c>
      <c r="Q103" s="24">
        <f t="shared" si="30"/>
        <v>4.8067982681732291E-2</v>
      </c>
      <c r="R103" s="24">
        <f t="shared" si="30"/>
        <v>4.8329211050941678E-2</v>
      </c>
      <c r="S103" s="24">
        <f t="shared" si="30"/>
        <v>4.8265587501886031E-2</v>
      </c>
      <c r="T103" s="24">
        <f t="shared" si="30"/>
        <v>4.8466341926054701E-2</v>
      </c>
      <c r="U103" s="24">
        <f t="shared" si="30"/>
        <v>4.8375136804798213E-2</v>
      </c>
      <c r="V103" s="24">
        <f t="shared" si="26"/>
        <v>4.8149991510495704E-2</v>
      </c>
      <c r="W103" s="24">
        <f t="shared" si="26"/>
        <v>4.9213911561543977E-2</v>
      </c>
      <c r="X103" s="24">
        <f t="shared" si="26"/>
        <v>4.8775817079891537E-2</v>
      </c>
      <c r="Y103" s="24">
        <f t="shared" si="26"/>
        <v>4.9462180134214329E-2</v>
      </c>
      <c r="Z103" s="24">
        <f t="shared" si="26"/>
        <v>4.9792659238141246E-2</v>
      </c>
      <c r="AA103" s="24">
        <f t="shared" si="26"/>
        <v>4.9035627363981593E-2</v>
      </c>
      <c r="AB103" s="24">
        <f>+PAT!Y76</f>
        <v>4.9036725435473993E-2</v>
      </c>
      <c r="AD103" s="24">
        <f t="shared" si="31"/>
        <v>0.93317200447338489</v>
      </c>
      <c r="AE103" s="24">
        <f t="shared" si="31"/>
        <v>0.94393625651501645</v>
      </c>
      <c r="AF103" s="24">
        <f t="shared" si="31"/>
        <v>0.93136884058006841</v>
      </c>
      <c r="AG103" s="24">
        <f t="shared" si="31"/>
        <v>0.92015123384703768</v>
      </c>
      <c r="AH103" s="24">
        <f t="shared" si="31"/>
        <v>0.91811223624776206</v>
      </c>
      <c r="AI103" s="24">
        <f t="shared" si="31"/>
        <v>0.92319932288905004</v>
      </c>
      <c r="AJ103" s="24">
        <f t="shared" si="31"/>
        <v>0.9229873446723138</v>
      </c>
      <c r="AK103" s="24">
        <f t="shared" si="31"/>
        <v>0.91200778786393188</v>
      </c>
      <c r="AL103" s="24">
        <f t="shared" si="31"/>
        <v>0.9087989200730322</v>
      </c>
      <c r="AM103" s="24">
        <f t="shared" si="31"/>
        <v>0.90412851104304393</v>
      </c>
      <c r="AN103" s="24">
        <f t="shared" si="31"/>
        <v>0.91570606413588651</v>
      </c>
      <c r="AO103" s="24">
        <f>+PAT!AV76</f>
        <v>0.91572180359912969</v>
      </c>
      <c r="AQ103" s="24">
        <f t="shared" si="33"/>
        <v>-1.724676556408955E-3</v>
      </c>
      <c r="AR103" s="24">
        <f t="shared" si="20"/>
        <v>2.9043493430340961E-2</v>
      </c>
      <c r="AS103" s="35">
        <f t="shared" si="38"/>
        <v>44866</v>
      </c>
      <c r="AT103" s="19">
        <f t="shared" si="38"/>
        <v>1060.8472486764824</v>
      </c>
      <c r="AU103" s="19">
        <f t="shared" si="32"/>
        <v>1065.9273013454817</v>
      </c>
      <c r="AV103" s="53">
        <f t="shared" si="34"/>
        <v>-5.0800526689991798E-2</v>
      </c>
      <c r="AW103" s="53">
        <f t="shared" si="27"/>
        <v>2.9684210575678716E-2</v>
      </c>
      <c r="AZ103" s="24">
        <f t="shared" si="35"/>
        <v>10.608472486764825</v>
      </c>
      <c r="BA103" s="24">
        <f t="shared" si="36"/>
        <v>10.659273013454817</v>
      </c>
      <c r="BB103" s="24">
        <f t="shared" si="37"/>
        <v>-5.0800526689991798E-2</v>
      </c>
      <c r="BD103" s="24">
        <f t="shared" si="28"/>
        <v>2.6180956594101423</v>
      </c>
      <c r="BE103" s="24">
        <f t="shared" si="29"/>
        <v>2.5884114488344636</v>
      </c>
    </row>
    <row r="104" spans="4:58" x14ac:dyDescent="0.3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+SUMPRODUCT($E$30:$N$30/100,$E104:$N104)/$D$14*100</f>
        <v>1115.8604196899998</v>
      </c>
      <c r="Q104" s="24">
        <f t="shared" si="30"/>
        <v>4.277103272681626E-2</v>
      </c>
      <c r="R104" s="24">
        <f t="shared" si="30"/>
        <v>4.3409344572873154E-2</v>
      </c>
      <c r="S104" s="24">
        <f t="shared" si="30"/>
        <v>4.3256098180249669E-2</v>
      </c>
      <c r="T104" s="24">
        <f t="shared" si="30"/>
        <v>4.3618694999300267E-2</v>
      </c>
      <c r="U104" s="24">
        <f t="shared" si="30"/>
        <v>4.3894392167681984E-2</v>
      </c>
      <c r="V104" s="24">
        <f t="shared" si="26"/>
        <v>4.4691272440715135E-2</v>
      </c>
      <c r="W104" s="24">
        <f t="shared" si="26"/>
        <v>4.4975537076249017E-2</v>
      </c>
      <c r="X104" s="24">
        <f t="shared" si="26"/>
        <v>4.5795421389061897E-2</v>
      </c>
      <c r="Y104" s="24">
        <f t="shared" si="26"/>
        <v>4.593056085956726E-2</v>
      </c>
      <c r="Z104" s="24">
        <f t="shared" si="26"/>
        <v>4.6894056953072694E-2</v>
      </c>
      <c r="AA104" s="24">
        <f t="shared" si="26"/>
        <v>4.5339213203521966E-2</v>
      </c>
      <c r="AB104" s="24">
        <f>+PAT!Y77</f>
        <v>4.5340011207647413E-2</v>
      </c>
      <c r="AD104" s="24">
        <f t="shared" si="31"/>
        <v>0.95496371004297886</v>
      </c>
      <c r="AE104" s="24">
        <f t="shared" si="31"/>
        <v>0.9669883857720436</v>
      </c>
      <c r="AF104" s="24">
        <f t="shared" si="31"/>
        <v>0.95408293550293721</v>
      </c>
      <c r="AG104" s="24">
        <f t="shared" si="31"/>
        <v>0.94404557047471238</v>
      </c>
      <c r="AH104" s="24">
        <f t="shared" si="31"/>
        <v>0.94332986251019313</v>
      </c>
      <c r="AI104" s="24">
        <f t="shared" si="31"/>
        <v>0.94906299960614726</v>
      </c>
      <c r="AJ104" s="24">
        <f t="shared" si="31"/>
        <v>0.94799252758095953</v>
      </c>
      <c r="AK104" s="24">
        <f t="shared" si="31"/>
        <v>0.94074641647251367</v>
      </c>
      <c r="AL104" s="24">
        <f t="shared" si="31"/>
        <v>0.93632981194163989</v>
      </c>
      <c r="AM104" s="24">
        <f t="shared" si="31"/>
        <v>0.93372292744839447</v>
      </c>
      <c r="AN104" s="24">
        <f t="shared" si="31"/>
        <v>0.94251075803932038</v>
      </c>
      <c r="AO104" s="24">
        <f>+PAT!AV77</f>
        <v>0.94252595436404785</v>
      </c>
      <c r="AQ104" s="24">
        <f t="shared" si="33"/>
        <v>-4.1230242262564332E-3</v>
      </c>
      <c r="AR104" s="24">
        <f t="shared" si="20"/>
        <v>2.1240782594584395E-2</v>
      </c>
      <c r="AS104" s="35">
        <f t="shared" si="38"/>
        <v>44896</v>
      </c>
      <c r="AT104" s="19">
        <f t="shared" si="38"/>
        <v>1106.2207810677771</v>
      </c>
      <c r="AU104" s="19">
        <f t="shared" si="32"/>
        <v>1115.9129569226118</v>
      </c>
      <c r="AV104" s="53">
        <f t="shared" si="34"/>
        <v>-9.6921758548345949E-2</v>
      </c>
      <c r="AW104" s="53">
        <f t="shared" si="27"/>
        <v>2.0281751806616732E-2</v>
      </c>
      <c r="AZ104" s="24">
        <f t="shared" si="35"/>
        <v>11.062207810677771</v>
      </c>
      <c r="BA104" s="24">
        <f t="shared" si="36"/>
        <v>11.159129569226117</v>
      </c>
      <c r="BB104" s="24">
        <f t="shared" si="37"/>
        <v>-9.6921758548345949E-2</v>
      </c>
      <c r="BD104" s="24">
        <f t="shared" si="28"/>
        <v>2.7300743145407091</v>
      </c>
      <c r="BE104" s="24">
        <f t="shared" si="29"/>
        <v>2.7097925627340924</v>
      </c>
    </row>
    <row r="105" spans="4:58" x14ac:dyDescent="0.3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+SUMPRODUCT($E$30:$N$30/100,$E105:$N105)/$D$14*100</f>
        <v>1181.57471932</v>
      </c>
      <c r="Q105" s="24">
        <f t="shared" si="30"/>
        <v>5.8871861785546376E-2</v>
      </c>
      <c r="R105" s="24">
        <f t="shared" si="30"/>
        <v>5.7323094486724235E-2</v>
      </c>
      <c r="S105" s="24">
        <f t="shared" si="30"/>
        <v>5.8060548529513367E-2</v>
      </c>
      <c r="T105" s="24">
        <f t="shared" si="30"/>
        <v>5.7999335292424625E-2</v>
      </c>
      <c r="U105" s="24">
        <f t="shared" si="30"/>
        <v>5.8008641135353756E-2</v>
      </c>
      <c r="V105" s="24">
        <f t="shared" si="26"/>
        <v>5.8603781757539108E-2</v>
      </c>
      <c r="W105" s="24">
        <f t="shared" si="26"/>
        <v>5.9066539167726528E-2</v>
      </c>
      <c r="X105" s="24">
        <f t="shared" si="26"/>
        <v>5.8332719613775952E-2</v>
      </c>
      <c r="Y105" s="24">
        <f t="shared" si="26"/>
        <v>5.9063144588537009E-2</v>
      </c>
      <c r="Z105" s="24">
        <f t="shared" si="26"/>
        <v>5.9907346226291791E-2</v>
      </c>
      <c r="AA105" s="24">
        <f t="shared" si="26"/>
        <v>5.8891146661744997E-2</v>
      </c>
      <c r="AB105" s="24">
        <f>+PAT!Y78</f>
        <v>5.8889839205681804E-2</v>
      </c>
      <c r="AD105" s="24">
        <f t="shared" si="31"/>
        <v>0.99736920067554657</v>
      </c>
      <c r="AE105" s="24">
        <f t="shared" si="31"/>
        <v>1.0066240432530944</v>
      </c>
      <c r="AF105" s="24">
        <f t="shared" si="31"/>
        <v>0.99516275852187297</v>
      </c>
      <c r="AG105" s="24">
        <f t="shared" si="31"/>
        <v>0.98571672466863336</v>
      </c>
      <c r="AH105" s="24">
        <f t="shared" si="31"/>
        <v>0.98443363264669737</v>
      </c>
      <c r="AI105" s="24">
        <f t="shared" si="31"/>
        <v>0.99182960093356343</v>
      </c>
      <c r="AJ105" s="24">
        <f t="shared" si="31"/>
        <v>0.99101127856530047</v>
      </c>
      <c r="AK105" s="24">
        <f t="shared" si="31"/>
        <v>0.98265826184920457</v>
      </c>
      <c r="AL105" s="24">
        <f t="shared" si="31"/>
        <v>0.98011574929026568</v>
      </c>
      <c r="AM105" s="24">
        <f t="shared" si="31"/>
        <v>0.97877253996704461</v>
      </c>
      <c r="AN105" s="24">
        <f t="shared" si="31"/>
        <v>0.98557256475591992</v>
      </c>
      <c r="AO105" s="24">
        <f>+PAT!AV78</f>
        <v>0.98558784583120507</v>
      </c>
      <c r="AQ105" s="24">
        <f t="shared" si="33"/>
        <v>-1.0354844407454156E-3</v>
      </c>
      <c r="AR105" s="24">
        <f t="shared" si="20"/>
        <v>1.8596660708501966E-2</v>
      </c>
      <c r="AS105" s="35">
        <f t="shared" si="38"/>
        <v>44927</v>
      </c>
      <c r="AT105" s="19">
        <f t="shared" si="38"/>
        <v>1171.3460579950984</v>
      </c>
      <c r="AU105" s="19">
        <f t="shared" si="32"/>
        <v>1182.7643407913797</v>
      </c>
      <c r="AV105" s="53">
        <f t="shared" si="34"/>
        <v>-0.11418282796281432</v>
      </c>
      <c r="AW105" s="53">
        <f t="shared" si="27"/>
        <v>1.8669828259385568E-2</v>
      </c>
      <c r="AZ105" s="24">
        <f t="shared" si="35"/>
        <v>11.713460579950983</v>
      </c>
      <c r="BA105" s="24">
        <f t="shared" si="36"/>
        <v>11.827643407913797</v>
      </c>
      <c r="BB105" s="24">
        <f t="shared" si="37"/>
        <v>-0.11418282796281432</v>
      </c>
      <c r="BD105" s="24">
        <f t="shared" si="28"/>
        <v>2.8907988722506195</v>
      </c>
      <c r="BE105" s="24">
        <f t="shared" si="29"/>
        <v>2.8721290439912339</v>
      </c>
    </row>
    <row r="106" spans="4:58" x14ac:dyDescent="0.3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+SUMPRODUCT($E$30:$N$30/100,$E106:$N106)/$D$14*100</f>
        <v>1249.6087724500001</v>
      </c>
      <c r="Q106" s="24">
        <f t="shared" si="30"/>
        <v>6.1756397382575878E-2</v>
      </c>
      <c r="R106" s="24">
        <f t="shared" si="30"/>
        <v>5.9879970063484E-2</v>
      </c>
      <c r="S106" s="24">
        <f t="shared" si="30"/>
        <v>5.996437775584651E-2</v>
      </c>
      <c r="T106" s="24">
        <f t="shared" si="30"/>
        <v>5.8766673929160129E-2</v>
      </c>
      <c r="U106" s="24">
        <f t="shared" si="30"/>
        <v>5.9666660562972096E-2</v>
      </c>
      <c r="V106" s="24">
        <f t="shared" si="26"/>
        <v>5.9401760692690209E-2</v>
      </c>
      <c r="W106" s="24">
        <f t="shared" si="26"/>
        <v>5.8531592330342663E-2</v>
      </c>
      <c r="X106" s="24">
        <f t="shared" si="26"/>
        <v>5.7034782520855254E-2</v>
      </c>
      <c r="Y106" s="24">
        <f t="shared" si="26"/>
        <v>5.64835448183858E-2</v>
      </c>
      <c r="Z106" s="24">
        <f t="shared" si="26"/>
        <v>5.539718100749047E-2</v>
      </c>
      <c r="AA106" s="24">
        <f t="shared" si="26"/>
        <v>5.7579137415155524E-2</v>
      </c>
      <c r="AB106" s="24">
        <f>+PAT!Y79</f>
        <v>5.75787312029159E-2</v>
      </c>
      <c r="AD106" s="24">
        <f t="shared" si="31"/>
        <v>1.0205260828442078</v>
      </c>
      <c r="AE106" s="24">
        <f t="shared" si="31"/>
        <v>1.0263760923404428</v>
      </c>
      <c r="AF106" s="24">
        <f t="shared" si="31"/>
        <v>1.0156334235019688</v>
      </c>
      <c r="AG106" s="24">
        <f t="shared" si="31"/>
        <v>1.0047952954171784</v>
      </c>
      <c r="AH106" s="24">
        <f t="shared" si="31"/>
        <v>1.0046143962931628</v>
      </c>
      <c r="AI106" s="24">
        <f t="shared" si="31"/>
        <v>1.0115065686255749</v>
      </c>
      <c r="AJ106" s="24">
        <f t="shared" si="31"/>
        <v>1.0094738084193287</v>
      </c>
      <c r="AK106" s="24">
        <f t="shared" si="31"/>
        <v>0.99868282025935873</v>
      </c>
      <c r="AL106" s="24">
        <f t="shared" si="31"/>
        <v>0.99613065908681908</v>
      </c>
      <c r="AM106" s="24">
        <f t="shared" si="31"/>
        <v>0.99358760892508546</v>
      </c>
      <c r="AN106" s="24">
        <f t="shared" si="31"/>
        <v>1.0029173451116655</v>
      </c>
      <c r="AO106" s="24">
        <f>+PAT!AV79</f>
        <v>1.0029307440419424</v>
      </c>
      <c r="AQ106" s="24">
        <f t="shared" si="33"/>
        <v>6.359216375085408E-3</v>
      </c>
      <c r="AR106" s="24">
        <f t="shared" si="20"/>
        <v>2.6938473919122297E-2</v>
      </c>
      <c r="AS106" s="35">
        <f t="shared" si="38"/>
        <v>44958</v>
      </c>
      <c r="AT106" s="19">
        <f t="shared" si="38"/>
        <v>1243.6841706251573</v>
      </c>
      <c r="AU106" s="19">
        <f t="shared" si="32"/>
        <v>1248.2861510674049</v>
      </c>
      <c r="AV106" s="53">
        <f t="shared" si="34"/>
        <v>-4.6019804422474664E-2</v>
      </c>
      <c r="AW106" s="53">
        <f t="shared" si="27"/>
        <v>3.808729964034363E-2</v>
      </c>
      <c r="AZ106" s="24">
        <f t="shared" si="35"/>
        <v>12.436841706251574</v>
      </c>
      <c r="BA106" s="24">
        <f t="shared" si="36"/>
        <v>12.482861510674049</v>
      </c>
      <c r="BB106" s="24">
        <f t="shared" si="37"/>
        <v>-4.6019804422474664E-2</v>
      </c>
      <c r="BD106" s="24">
        <f t="shared" si="28"/>
        <v>3.0693241961584308</v>
      </c>
      <c r="BE106" s="24">
        <f t="shared" si="29"/>
        <v>3.0312368965180871</v>
      </c>
    </row>
    <row r="107" spans="4:58" x14ac:dyDescent="0.3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+SUMPRODUCT($E$30:$N$30/100,$E107:$N107)/$D$14*100</f>
        <v>1336.6268599899997</v>
      </c>
      <c r="Q107" s="24">
        <f t="shared" si="30"/>
        <v>7.0259895674718686E-2</v>
      </c>
      <c r="R107" s="24">
        <f t="shared" si="30"/>
        <v>7.1592712638708145E-2</v>
      </c>
      <c r="S107" s="24">
        <f t="shared" si="30"/>
        <v>6.973527487798048E-2</v>
      </c>
      <c r="T107" s="24">
        <f t="shared" si="30"/>
        <v>6.9830472303818114E-2</v>
      </c>
      <c r="U107" s="24">
        <f t="shared" si="30"/>
        <v>6.9401521528868138E-2</v>
      </c>
      <c r="V107" s="24">
        <f t="shared" si="26"/>
        <v>7.0642245537057891E-2</v>
      </c>
      <c r="W107" s="24">
        <f t="shared" si="26"/>
        <v>6.9910723115386819E-2</v>
      </c>
      <c r="X107" s="24">
        <f t="shared" si="26"/>
        <v>7.1085622651702929E-2</v>
      </c>
      <c r="Y107" s="24">
        <f t="shared" si="26"/>
        <v>7.0057558957500321E-2</v>
      </c>
      <c r="Z107" s="24">
        <f t="shared" si="26"/>
        <v>6.76934939594942E-2</v>
      </c>
      <c r="AA107" s="24">
        <f t="shared" si="26"/>
        <v>6.9636264932256164E-2</v>
      </c>
      <c r="AB107" s="24">
        <f>+PAT!Y80</f>
        <v>6.9633880946788906E-2</v>
      </c>
      <c r="AD107" s="24">
        <f t="shared" si="31"/>
        <v>1.0068194178877006</v>
      </c>
      <c r="AE107" s="24">
        <f t="shared" si="31"/>
        <v>1.0136964648230933</v>
      </c>
      <c r="AF107" s="24">
        <f t="shared" si="31"/>
        <v>1.0037322133363373</v>
      </c>
      <c r="AG107" s="24">
        <f t="shared" si="31"/>
        <v>0.99386052687352566</v>
      </c>
      <c r="AH107" s="24">
        <f t="shared" si="31"/>
        <v>0.99455496370783059</v>
      </c>
      <c r="AI107" s="24">
        <f t="shared" si="31"/>
        <v>1.0031963886666171</v>
      </c>
      <c r="AJ107" s="24">
        <f t="shared" si="31"/>
        <v>0.99958057377111253</v>
      </c>
      <c r="AK107" s="24">
        <f t="shared" si="31"/>
        <v>0.99110479476176705</v>
      </c>
      <c r="AL107" s="24">
        <f t="shared" si="31"/>
        <v>0.98812716795882394</v>
      </c>
      <c r="AM107" s="24">
        <f t="shared" si="31"/>
        <v>0.98648841661451514</v>
      </c>
      <c r="AN107" s="24">
        <f t="shared" si="31"/>
        <v>0.99408855306357702</v>
      </c>
      <c r="AO107" s="24">
        <f>+PAT!AV80</f>
        <v>0.99410355244405535</v>
      </c>
      <c r="AQ107" s="24">
        <f t="shared" si="33"/>
        <v>2.5664017152244867E-3</v>
      </c>
      <c r="AR107" s="24">
        <f t="shared" si="20"/>
        <v>2.0331001273185434E-2</v>
      </c>
      <c r="AS107" s="35">
        <f t="shared" si="38"/>
        <v>44986</v>
      </c>
      <c r="AT107" s="19">
        <f t="shared" si="38"/>
        <v>1331.0652907055799</v>
      </c>
      <c r="AU107" s="19">
        <f t="shared" si="32"/>
        <v>1332.7870020944065</v>
      </c>
      <c r="AV107" s="53">
        <f t="shared" si="34"/>
        <v>-1.7217113888266411E-2</v>
      </c>
      <c r="AW107" s="53">
        <f t="shared" si="27"/>
        <v>4.8542680910081959E-2</v>
      </c>
      <c r="AZ107" s="24">
        <f t="shared" si="35"/>
        <v>13.310652907055799</v>
      </c>
      <c r="BA107" s="24">
        <f t="shared" si="36"/>
        <v>13.327870020944065</v>
      </c>
      <c r="BB107" s="24">
        <f t="shared" si="37"/>
        <v>-1.7217113888266411E-2</v>
      </c>
      <c r="BD107" s="24">
        <f t="shared" si="28"/>
        <v>3.2849745939724118</v>
      </c>
      <c r="BE107" s="24">
        <f t="shared" si="29"/>
        <v>3.2364319130623298</v>
      </c>
      <c r="BF107" s="24">
        <f t="shared" ref="BF107:BF128" si="39">+BD107-BE107</f>
        <v>4.8542680910081959E-2</v>
      </c>
    </row>
    <row r="108" spans="4:58" x14ac:dyDescent="0.3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+SUMPRODUCT($E$30:$N$30/100,$E108:$N108)/$D$14*100</f>
        <v>1445.0198352099999</v>
      </c>
      <c r="Q108" s="24">
        <f t="shared" si="30"/>
        <v>8.5083618626261792E-2</v>
      </c>
      <c r="R108" s="24">
        <f t="shared" si="30"/>
        <v>8.4600404651038907E-2</v>
      </c>
      <c r="S108" s="24">
        <f t="shared" si="30"/>
        <v>8.4432225086544799E-2</v>
      </c>
      <c r="T108" s="24">
        <f t="shared" si="30"/>
        <v>8.294825399362793E-2</v>
      </c>
      <c r="U108" s="24">
        <f t="shared" si="30"/>
        <v>8.2534563109710968E-2</v>
      </c>
      <c r="V108" s="24">
        <f t="shared" si="30"/>
        <v>8.2462687584878847E-2</v>
      </c>
      <c r="W108" s="24">
        <f t="shared" si="30"/>
        <v>8.1859200527571563E-2</v>
      </c>
      <c r="X108" s="24">
        <f t="shared" si="30"/>
        <v>8.0032927036592261E-2</v>
      </c>
      <c r="Y108" s="24">
        <f t="shared" si="30"/>
        <v>7.9677739329842234E-2</v>
      </c>
      <c r="Z108" s="24">
        <f t="shared" si="30"/>
        <v>7.9166546061073317E-2</v>
      </c>
      <c r="AA108" s="24">
        <f t="shared" si="26"/>
        <v>8.109441644829074E-2</v>
      </c>
      <c r="AB108" s="24">
        <f>+PAT!Y81</f>
        <v>8.1093918728547987E-2</v>
      </c>
      <c r="AD108" s="24">
        <f t="shared" si="31"/>
        <v>1.0506443170532589</v>
      </c>
      <c r="AE108" s="24">
        <f t="shared" si="31"/>
        <v>1.0545003667804078</v>
      </c>
      <c r="AF108" s="24">
        <f t="shared" si="31"/>
        <v>1.0466457374652016</v>
      </c>
      <c r="AG108" s="24">
        <f t="shared" si="31"/>
        <v>1.0368971817319337</v>
      </c>
      <c r="AH108" s="24">
        <f t="shared" si="31"/>
        <v>1.0365359998716133</v>
      </c>
      <c r="AI108" s="24">
        <f t="shared" si="31"/>
        <v>1.0459796674860606</v>
      </c>
      <c r="AJ108" s="24">
        <f t="shared" si="31"/>
        <v>1.0415959480999355</v>
      </c>
      <c r="AK108" s="24">
        <f t="shared" si="31"/>
        <v>1.0317958257454163</v>
      </c>
      <c r="AL108" s="24">
        <f t="shared" si="31"/>
        <v>1.0296069257202469</v>
      </c>
      <c r="AM108" s="24">
        <f t="shared" si="31"/>
        <v>1.028138332945733</v>
      </c>
      <c r="AN108" s="24">
        <f t="shared" si="31"/>
        <v>1.0359443391899399</v>
      </c>
      <c r="AO108" s="24">
        <f>+PAT!AV81</f>
        <v>1.0359572493495355</v>
      </c>
      <c r="AQ108" s="24">
        <f t="shared" si="33"/>
        <v>5.9170725651884748E-3</v>
      </c>
      <c r="AR108" s="24">
        <f t="shared" si="20"/>
        <v>2.2505984107525911E-2</v>
      </c>
      <c r="AS108" s="35">
        <f t="shared" si="38"/>
        <v>45017</v>
      </c>
      <c r="AT108" s="19">
        <f t="shared" si="38"/>
        <v>1444.3171422666278</v>
      </c>
      <c r="AU108" s="19">
        <f t="shared" si="32"/>
        <v>1438.2991456853131</v>
      </c>
      <c r="AV108" s="53">
        <f t="shared" si="34"/>
        <v>6.0179965813148328E-2</v>
      </c>
      <c r="AW108" s="53">
        <f t="shared" si="27"/>
        <v>7.1823070341613615E-2</v>
      </c>
      <c r="AZ108" s="24">
        <f t="shared" si="35"/>
        <v>14.443171422666278</v>
      </c>
      <c r="BA108" s="24">
        <f t="shared" si="36"/>
        <v>14.38299145685313</v>
      </c>
      <c r="BB108" s="24">
        <f t="shared" si="37"/>
        <v>6.0179965813148328E-2</v>
      </c>
      <c r="BD108" s="24">
        <f t="shared" si="28"/>
        <v>3.5644721195229199</v>
      </c>
      <c r="BE108" s="24">
        <f t="shared" si="29"/>
        <v>3.4926490491813063</v>
      </c>
      <c r="BF108" s="24">
        <f t="shared" si="39"/>
        <v>7.1823070341613615E-2</v>
      </c>
    </row>
    <row r="109" spans="4:58" x14ac:dyDescent="0.3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+SUMPRODUCT($E$30:$N$30/100,$E109:$N109)/$D$14*100</f>
        <v>1550.0733744200002</v>
      </c>
      <c r="Q109" s="24">
        <f t="shared" si="30"/>
        <v>7.1479697068752124E-2</v>
      </c>
      <c r="R109" s="24">
        <f t="shared" si="30"/>
        <v>7.1259559752800294E-2</v>
      </c>
      <c r="S109" s="24">
        <f t="shared" si="30"/>
        <v>7.1576962954040591E-2</v>
      </c>
      <c r="T109" s="24">
        <f t="shared" si="30"/>
        <v>7.1455497828348147E-2</v>
      </c>
      <c r="U109" s="24">
        <f t="shared" si="30"/>
        <v>7.2093613594364614E-2</v>
      </c>
      <c r="V109" s="24">
        <f t="shared" si="30"/>
        <v>7.3095016240827704E-2</v>
      </c>
      <c r="W109" s="24">
        <f t="shared" si="30"/>
        <v>7.1956969366144596E-2</v>
      </c>
      <c r="X109" s="24">
        <f t="shared" si="30"/>
        <v>7.2748786749122107E-2</v>
      </c>
      <c r="Y109" s="24">
        <f t="shared" si="30"/>
        <v>7.2589935353255086E-2</v>
      </c>
      <c r="Z109" s="24">
        <f t="shared" si="30"/>
        <v>7.3994892038512727E-2</v>
      </c>
      <c r="AA109" s="24">
        <f t="shared" si="26"/>
        <v>7.2700413274765285E-2</v>
      </c>
      <c r="AB109" s="24">
        <f>+PAT!Y82</f>
        <v>7.2698946476225768E-2</v>
      </c>
      <c r="AD109" s="24">
        <f t="shared" ref="AD109:AN122" si="40">+E109/E97-1</f>
        <v>1.0972125529074499</v>
      </c>
      <c r="AE109" s="24">
        <f t="shared" si="40"/>
        <v>1.0983063518012464</v>
      </c>
      <c r="AF109" s="24">
        <f t="shared" si="40"/>
        <v>1.0912578755933549</v>
      </c>
      <c r="AG109" s="24">
        <f t="shared" si="40"/>
        <v>1.0809313756778578</v>
      </c>
      <c r="AH109" s="24">
        <f t="shared" si="40"/>
        <v>1.0811652743280606</v>
      </c>
      <c r="AI109" s="24">
        <f t="shared" si="40"/>
        <v>1.093512690032223</v>
      </c>
      <c r="AJ109" s="24">
        <f t="shared" si="40"/>
        <v>1.0872209477893189</v>
      </c>
      <c r="AK109" s="24">
        <f t="shared" si="40"/>
        <v>1.0778577909520912</v>
      </c>
      <c r="AL109" s="24">
        <f t="shared" si="40"/>
        <v>1.0758660628209755</v>
      </c>
      <c r="AM109" s="24">
        <f t="shared" si="40"/>
        <v>1.0773170049378802</v>
      </c>
      <c r="AN109" s="24">
        <f t="shared" si="40"/>
        <v>1.0825756594885028</v>
      </c>
      <c r="AO109" s="24">
        <f>+PAT!AV82</f>
        <v>1.0825813007966238</v>
      </c>
      <c r="AQ109" s="24">
        <f t="shared" si="33"/>
        <v>-2.5151949697606035E-3</v>
      </c>
      <c r="AR109" s="24">
        <f t="shared" ref="AR109:AR122" si="41">+AD109-AM109</f>
        <v>1.9895547969569716E-2</v>
      </c>
      <c r="AS109" s="35">
        <f t="shared" si="38"/>
        <v>45047</v>
      </c>
      <c r="AT109" s="19">
        <f t="shared" si="38"/>
        <v>1547.5564940670522</v>
      </c>
      <c r="AU109" s="19">
        <f t="shared" si="32"/>
        <v>1544.7259356893828</v>
      </c>
      <c r="AV109" s="53">
        <f t="shared" si="34"/>
        <v>2.8305583776692345E-2</v>
      </c>
      <c r="AW109" s="53">
        <f t="shared" si="27"/>
        <v>6.8172268332540309E-2</v>
      </c>
      <c r="AZ109" s="24">
        <f t="shared" si="35"/>
        <v>15.475564940670521</v>
      </c>
      <c r="BA109" s="24">
        <f t="shared" si="36"/>
        <v>15.447259356893829</v>
      </c>
      <c r="BB109" s="24">
        <f t="shared" si="37"/>
        <v>2.8305583776692345E-2</v>
      </c>
      <c r="BD109" s="24">
        <f t="shared" si="28"/>
        <v>3.8192595068364312</v>
      </c>
      <c r="BE109" s="24">
        <f t="shared" si="29"/>
        <v>3.7510872385038909</v>
      </c>
      <c r="BF109" s="24">
        <f t="shared" si="39"/>
        <v>6.8172268332540309E-2</v>
      </c>
    </row>
    <row r="110" spans="4:58" x14ac:dyDescent="0.3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+SUMPRODUCT($E$30:$N$30/100,$E110:$N110)/$D$14*100</f>
        <v>1655.1575332799998</v>
      </c>
      <c r="Q110" s="24">
        <f t="shared" si="30"/>
        <v>6.7086977644092549E-2</v>
      </c>
      <c r="R110" s="24">
        <f t="shared" si="30"/>
        <v>6.6509330106822695E-2</v>
      </c>
      <c r="S110" s="24">
        <f t="shared" si="30"/>
        <v>6.6973413319757258E-2</v>
      </c>
      <c r="T110" s="24">
        <f t="shared" si="30"/>
        <v>6.7234465525968234E-2</v>
      </c>
      <c r="U110" s="24">
        <f t="shared" si="30"/>
        <v>6.6817142556348186E-2</v>
      </c>
      <c r="V110" s="24">
        <f t="shared" si="30"/>
        <v>6.6906882400943113E-2</v>
      </c>
      <c r="W110" s="24">
        <f t="shared" si="30"/>
        <v>6.6835368160755637E-2</v>
      </c>
      <c r="X110" s="24">
        <f t="shared" si="30"/>
        <v>6.7507981350777957E-2</v>
      </c>
      <c r="Y110" s="24">
        <f t="shared" si="30"/>
        <v>6.7814692167669444E-2</v>
      </c>
      <c r="Z110" s="24">
        <f t="shared" si="30"/>
        <v>6.9471656725324848E-2</v>
      </c>
      <c r="AA110" s="24">
        <f t="shared" si="26"/>
        <v>6.779302231374662E-2</v>
      </c>
      <c r="AB110" s="24">
        <f>+PAT!Y83</f>
        <v>6.7789928256195342E-2</v>
      </c>
      <c r="AD110" s="24">
        <f t="shared" si="40"/>
        <v>1.1294975190876189</v>
      </c>
      <c r="AE110" s="24">
        <f t="shared" si="40"/>
        <v>1.1278815011318364</v>
      </c>
      <c r="AF110" s="24">
        <f t="shared" si="40"/>
        <v>1.1235181498402591</v>
      </c>
      <c r="AG110" s="24">
        <f t="shared" si="40"/>
        <v>1.1144685142753756</v>
      </c>
      <c r="AH110" s="24">
        <f t="shared" si="40"/>
        <v>1.1130955622886707</v>
      </c>
      <c r="AI110" s="24">
        <f t="shared" si="40"/>
        <v>1.1253888488969506</v>
      </c>
      <c r="AJ110" s="24">
        <f t="shared" si="40"/>
        <v>1.1188012957797988</v>
      </c>
      <c r="AK110" s="24">
        <f t="shared" si="40"/>
        <v>1.1112806404631073</v>
      </c>
      <c r="AL110" s="24">
        <f t="shared" si="40"/>
        <v>1.1097744967253518</v>
      </c>
      <c r="AM110" s="24">
        <f t="shared" si="40"/>
        <v>1.113980323293648</v>
      </c>
      <c r="AN110" s="24">
        <f t="shared" si="40"/>
        <v>1.1162190521490114</v>
      </c>
      <c r="AO110" s="24">
        <f>+PAT!AV83</f>
        <v>1.1162143191389799</v>
      </c>
      <c r="AQ110" s="24">
        <f t="shared" si="33"/>
        <v>-2.3846790812322993E-3</v>
      </c>
      <c r="AR110" s="24">
        <f t="shared" si="41"/>
        <v>1.5517195793970817E-2</v>
      </c>
      <c r="AS110" s="35">
        <f>+D110</f>
        <v>45078</v>
      </c>
      <c r="AT110" s="19">
        <f t="shared" si="38"/>
        <v>1651.3773819874989</v>
      </c>
      <c r="AU110" s="19">
        <f t="shared" si="32"/>
        <v>1652.0406056283018</v>
      </c>
      <c r="AV110" s="53">
        <f t="shared" si="34"/>
        <v>-6.6322364080306784E-3</v>
      </c>
      <c r="AW110" s="53">
        <f t="shared" si="27"/>
        <v>6.3800600504574589E-2</v>
      </c>
      <c r="AZ110" s="24">
        <f t="shared" si="35"/>
        <v>16.513773819874988</v>
      </c>
      <c r="BA110" s="24">
        <f t="shared" si="36"/>
        <v>16.520406056283019</v>
      </c>
      <c r="BB110" s="24">
        <f t="shared" si="37"/>
        <v>-6.6322364080306784E-3</v>
      </c>
      <c r="BD110" s="24">
        <f t="shared" si="28"/>
        <v>4.0754820839885548</v>
      </c>
      <c r="BE110" s="24">
        <f t="shared" si="29"/>
        <v>4.0116814834839802</v>
      </c>
      <c r="BF110" s="24">
        <f t="shared" si="39"/>
        <v>6.3800600504574589E-2</v>
      </c>
    </row>
    <row r="111" spans="4:58" x14ac:dyDescent="0.3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+SUMPRODUCT($E$30:$N$30/100,$E111:$N111)/$D$14*100</f>
        <v>1784.2269646499999</v>
      </c>
      <c r="Q111" s="24">
        <f t="shared" si="30"/>
        <v>7.5021193394195995E-2</v>
      </c>
      <c r="R111" s="24">
        <f t="shared" si="30"/>
        <v>7.4619058823553575E-2</v>
      </c>
      <c r="S111" s="24">
        <f t="shared" si="30"/>
        <v>7.5718876133128887E-2</v>
      </c>
      <c r="T111" s="24">
        <f t="shared" si="30"/>
        <v>7.6851088329078276E-2</v>
      </c>
      <c r="U111" s="24">
        <f t="shared" si="30"/>
        <v>7.7493130663007337E-2</v>
      </c>
      <c r="V111" s="24">
        <f t="shared" si="30"/>
        <v>7.7354048843084389E-2</v>
      </c>
      <c r="W111" s="24">
        <f t="shared" si="30"/>
        <v>7.7403412882967038E-2</v>
      </c>
      <c r="X111" s="24">
        <f t="shared" si="30"/>
        <v>7.852194111654498E-2</v>
      </c>
      <c r="Y111" s="24">
        <f t="shared" si="30"/>
        <v>7.8745463850460995E-2</v>
      </c>
      <c r="Z111" s="24">
        <f t="shared" si="30"/>
        <v>7.9516997322974792E-2</v>
      </c>
      <c r="AA111" s="24">
        <f t="shared" si="26"/>
        <v>7.7980149185089997E-2</v>
      </c>
      <c r="AB111" s="24">
        <f>+PAT!Y84</f>
        <v>7.7981483706818455E-2</v>
      </c>
      <c r="AD111" s="24">
        <f t="shared" si="40"/>
        <v>1.1201433154246399</v>
      </c>
      <c r="AE111" s="24">
        <f t="shared" si="40"/>
        <v>1.1137682295152134</v>
      </c>
      <c r="AF111" s="24">
        <f t="shared" si="40"/>
        <v>1.1131831800699143</v>
      </c>
      <c r="AG111" s="24">
        <f t="shared" si="40"/>
        <v>1.1078703066342377</v>
      </c>
      <c r="AH111" s="24">
        <f t="shared" si="40"/>
        <v>1.1104608464989725</v>
      </c>
      <c r="AI111" s="24">
        <f t="shared" si="40"/>
        <v>1.1189958638687325</v>
      </c>
      <c r="AJ111" s="24">
        <f t="shared" si="40"/>
        <v>1.1130493471138383</v>
      </c>
      <c r="AK111" s="24">
        <f t="shared" si="40"/>
        <v>1.1089123959939258</v>
      </c>
      <c r="AL111" s="24">
        <f t="shared" si="40"/>
        <v>1.1074472116389278</v>
      </c>
      <c r="AM111" s="24">
        <f t="shared" si="40"/>
        <v>1.1109616362338439</v>
      </c>
      <c r="AN111" s="24">
        <f t="shared" si="40"/>
        <v>1.1114471380637601</v>
      </c>
      <c r="AO111" s="24">
        <f>+PAT!AV84</f>
        <v>1.1114434031915899</v>
      </c>
      <c r="AQ111" s="24">
        <f t="shared" si="33"/>
        <v>-4.4958039287787965E-3</v>
      </c>
      <c r="AR111" s="24">
        <f t="shared" si="41"/>
        <v>9.1816791907959328E-3</v>
      </c>
      <c r="AS111" s="35">
        <f t="shared" ref="AS111:AT126" si="42">+D111</f>
        <v>45108</v>
      </c>
      <c r="AT111" s="19">
        <f t="shared" si="38"/>
        <v>1775.2656839283841</v>
      </c>
      <c r="AU111" s="19">
        <f t="shared" si="32"/>
        <v>1783.4059140434931</v>
      </c>
      <c r="AV111" s="53">
        <f t="shared" si="34"/>
        <v>-8.1402301151090484E-2</v>
      </c>
      <c r="AW111" s="53">
        <f t="shared" si="27"/>
        <v>5.0551264319238953E-2</v>
      </c>
      <c r="AZ111" s="24">
        <f t="shared" si="35"/>
        <v>17.752656839283841</v>
      </c>
      <c r="BA111" s="24">
        <f t="shared" si="36"/>
        <v>17.834059140434931</v>
      </c>
      <c r="BB111" s="24">
        <f t="shared" si="37"/>
        <v>-8.1402301151090484E-2</v>
      </c>
      <c r="BD111" s="24">
        <f t="shared" si="28"/>
        <v>4.3812296135860418</v>
      </c>
      <c r="BE111" s="24">
        <f t="shared" si="29"/>
        <v>4.3306783492668028</v>
      </c>
      <c r="BF111" s="24">
        <f t="shared" si="39"/>
        <v>5.0551264319238953E-2</v>
      </c>
    </row>
    <row r="112" spans="4:58" x14ac:dyDescent="0.3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+SUMPRODUCT($E$30:$N$30/100,$E112:$N112)/$D$14*100</f>
        <v>2000.9423458800002</v>
      </c>
      <c r="Q112" s="24">
        <f t="shared" si="30"/>
        <v>0.12062943205129928</v>
      </c>
      <c r="R112" s="24">
        <f t="shared" si="30"/>
        <v>0.11921574783596234</v>
      </c>
      <c r="S112" s="24">
        <f t="shared" si="30"/>
        <v>0.12081435493254111</v>
      </c>
      <c r="T112" s="24">
        <f t="shared" si="30"/>
        <v>0.1213088791463004</v>
      </c>
      <c r="U112" s="24">
        <f t="shared" si="30"/>
        <v>0.12169530476035417</v>
      </c>
      <c r="V112" s="24">
        <f t="shared" si="30"/>
        <v>0.12295921541341914</v>
      </c>
      <c r="W112" s="24">
        <f t="shared" si="30"/>
        <v>0.1201612832286858</v>
      </c>
      <c r="X112" s="24">
        <f t="shared" si="30"/>
        <v>0.12203862299591917</v>
      </c>
      <c r="Y112" s="24">
        <f t="shared" si="30"/>
        <v>0.12111257451140323</v>
      </c>
      <c r="Z112" s="24">
        <f t="shared" si="30"/>
        <v>0.12208335520667069</v>
      </c>
      <c r="AA112" s="24">
        <f t="shared" si="26"/>
        <v>0.12146177897973409</v>
      </c>
      <c r="AB112" s="24">
        <f>+PAT!Y85</f>
        <v>0.12146015126213849</v>
      </c>
      <c r="AD112" s="24">
        <f t="shared" si="40"/>
        <v>1.2310433407166426</v>
      </c>
      <c r="AE112" s="24">
        <f t="shared" si="40"/>
        <v>1.2206650031826318</v>
      </c>
      <c r="AF112" s="24">
        <f t="shared" si="40"/>
        <v>1.2237822711066206</v>
      </c>
      <c r="AG112" s="24">
        <f t="shared" si="40"/>
        <v>1.21990478708432</v>
      </c>
      <c r="AH112" s="24">
        <f t="shared" si="40"/>
        <v>1.2236204420506764</v>
      </c>
      <c r="AI112" s="24">
        <f t="shared" si="40"/>
        <v>1.2339401869909499</v>
      </c>
      <c r="AJ112" s="24">
        <f t="shared" si="40"/>
        <v>1.2235027264962404</v>
      </c>
      <c r="AK112" s="24">
        <f t="shared" si="40"/>
        <v>1.2233827399280188</v>
      </c>
      <c r="AL112" s="24">
        <f t="shared" si="40"/>
        <v>1.2207009982754888</v>
      </c>
      <c r="AM112" s="24">
        <f t="shared" si="40"/>
        <v>1.2263442148544157</v>
      </c>
      <c r="AN112" s="24">
        <f t="shared" si="40"/>
        <v>1.2246440313801092</v>
      </c>
      <c r="AO112" s="24">
        <f>+PAT!AV85</f>
        <v>1.2246329021266527</v>
      </c>
      <c r="AQ112" s="24">
        <f t="shared" si="33"/>
        <v>-1.453923155371406E-3</v>
      </c>
      <c r="AR112" s="24">
        <f t="shared" si="41"/>
        <v>4.6991258622268717E-3</v>
      </c>
      <c r="AS112" s="35">
        <f t="shared" si="42"/>
        <v>45139</v>
      </c>
      <c r="AT112" s="19">
        <f t="shared" si="38"/>
        <v>1989.4149751208265</v>
      </c>
      <c r="AU112" s="19">
        <f t="shared" si="32"/>
        <v>2001.1300917253423</v>
      </c>
      <c r="AV112" s="53">
        <f t="shared" si="34"/>
        <v>-0.11715116604515785</v>
      </c>
      <c r="AW112" s="53">
        <f t="shared" si="27"/>
        <v>5.0352761093078513E-2</v>
      </c>
      <c r="AZ112" s="24">
        <f t="shared" si="35"/>
        <v>19.894149751208264</v>
      </c>
      <c r="BA112" s="24">
        <f t="shared" si="36"/>
        <v>20.011300917253422</v>
      </c>
      <c r="BB112" s="24">
        <f t="shared" si="37"/>
        <v>-0.11715116604515785</v>
      </c>
      <c r="BD112" s="24">
        <f t="shared" si="28"/>
        <v>4.9097348535592591</v>
      </c>
      <c r="BE112" s="24">
        <f t="shared" si="29"/>
        <v>4.8593820924661806</v>
      </c>
      <c r="BF112" s="24">
        <f t="shared" si="39"/>
        <v>5.0352761093078513E-2</v>
      </c>
    </row>
    <row r="113" spans="4:58" x14ac:dyDescent="0.3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+SUMPRODUCT($E$30:$N$30/100,$E113:$N113)/$D$14*100</f>
        <v>2280.8822316399996</v>
      </c>
      <c r="Q113" s="24">
        <f t="shared" si="30"/>
        <v>0.14879122018821</v>
      </c>
      <c r="R113" s="24">
        <f t="shared" si="30"/>
        <v>0.14532791842090931</v>
      </c>
      <c r="S113" s="24">
        <f t="shared" si="30"/>
        <v>0.14545786934630645</v>
      </c>
      <c r="T113" s="24">
        <f t="shared" si="30"/>
        <v>0.14205255027223163</v>
      </c>
      <c r="U113" s="24">
        <f t="shared" si="30"/>
        <v>0.14249088795767895</v>
      </c>
      <c r="V113" s="24">
        <f t="shared" si="30"/>
        <v>0.14386642667848704</v>
      </c>
      <c r="W113" s="24">
        <f t="shared" si="30"/>
        <v>0.14150812801069934</v>
      </c>
      <c r="X113" s="24">
        <f t="shared" si="30"/>
        <v>0.13740117970891319</v>
      </c>
      <c r="Y113" s="24">
        <f t="shared" si="30"/>
        <v>0.13715103339950208</v>
      </c>
      <c r="Z113" s="24">
        <f t="shared" si="30"/>
        <v>0.13655641179875921</v>
      </c>
      <c r="AA113" s="24">
        <f t="shared" si="26"/>
        <v>0.13990402388974577</v>
      </c>
      <c r="AB113" s="24">
        <f>+PAT!Y86</f>
        <v>0.13990105394925623</v>
      </c>
      <c r="AD113" s="24">
        <f t="shared" si="40"/>
        <v>1.410975769629256</v>
      </c>
      <c r="AE113" s="24">
        <f t="shared" si="40"/>
        <v>1.392198180938065</v>
      </c>
      <c r="AF113" s="24">
        <f t="shared" si="40"/>
        <v>1.3971137592277758</v>
      </c>
      <c r="AG113" s="24">
        <f t="shared" si="40"/>
        <v>1.3881750301796987</v>
      </c>
      <c r="AH113" s="24">
        <f t="shared" si="40"/>
        <v>1.3927923677423015</v>
      </c>
      <c r="AI113" s="24">
        <f t="shared" si="40"/>
        <v>1.4052734299715968</v>
      </c>
      <c r="AJ113" s="24">
        <f t="shared" si="40"/>
        <v>1.3896440854421286</v>
      </c>
      <c r="AK113" s="24">
        <f t="shared" si="40"/>
        <v>1.3844682082742055</v>
      </c>
      <c r="AL113" s="24">
        <f t="shared" si="40"/>
        <v>1.3806251569496659</v>
      </c>
      <c r="AM113" s="24">
        <f t="shared" si="40"/>
        <v>1.3865343119818156</v>
      </c>
      <c r="AN113" s="24">
        <f t="shared" si="40"/>
        <v>1.389405919955748</v>
      </c>
      <c r="AO113" s="24">
        <f>+PAT!AV86</f>
        <v>1.389382224680026</v>
      </c>
      <c r="AQ113" s="24">
        <f t="shared" si="33"/>
        <v>1.2234808389450791E-2</v>
      </c>
      <c r="AR113" s="24">
        <f t="shared" si="41"/>
        <v>2.4441457647440323E-2</v>
      </c>
      <c r="AS113" s="35">
        <f t="shared" si="42"/>
        <v>45170</v>
      </c>
      <c r="AT113" s="19">
        <f t="shared" si="38"/>
        <v>2285.422456729752</v>
      </c>
      <c r="AU113" s="19">
        <f t="shared" si="32"/>
        <v>2274.3972365938771</v>
      </c>
      <c r="AV113" s="53">
        <f t="shared" si="34"/>
        <v>0.11025220135875102</v>
      </c>
      <c r="AW113" s="53">
        <f t="shared" si="27"/>
        <v>0.11729841864841539</v>
      </c>
      <c r="AZ113" s="24">
        <f t="shared" si="35"/>
        <v>22.854224567297521</v>
      </c>
      <c r="BA113" s="24">
        <f t="shared" si="36"/>
        <v>22.74397236593877</v>
      </c>
      <c r="BB113" s="24">
        <f t="shared" si="37"/>
        <v>0.11025220135875102</v>
      </c>
      <c r="BD113" s="24">
        <f t="shared" si="28"/>
        <v>5.6402602932209245</v>
      </c>
      <c r="BE113" s="24">
        <f t="shared" si="29"/>
        <v>5.5229618745725091</v>
      </c>
      <c r="BF113" s="24">
        <f t="shared" si="39"/>
        <v>0.11729841864841539</v>
      </c>
    </row>
    <row r="114" spans="4:58" x14ac:dyDescent="0.3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+SUMPRODUCT($E$30:$N$30/100,$E114:$N114)/$D$14*100</f>
        <v>2467.3569268599999</v>
      </c>
      <c r="Q114" s="24">
        <f t="shared" si="30"/>
        <v>8.1209424869018942E-2</v>
      </c>
      <c r="R114" s="24">
        <f t="shared" si="30"/>
        <v>8.2236510083871783E-2</v>
      </c>
      <c r="S114" s="24">
        <f t="shared" si="30"/>
        <v>8.2015000753562939E-2</v>
      </c>
      <c r="T114" s="24">
        <f t="shared" si="30"/>
        <v>8.1794071069281049E-2</v>
      </c>
      <c r="U114" s="24">
        <f t="shared" si="30"/>
        <v>8.0947127966900734E-2</v>
      </c>
      <c r="V114" s="24">
        <f t="shared" si="30"/>
        <v>8.1340006804743847E-2</v>
      </c>
      <c r="W114" s="24">
        <f t="shared" si="30"/>
        <v>8.218501438171022E-2</v>
      </c>
      <c r="X114" s="24">
        <f t="shared" si="30"/>
        <v>8.1075893512097652E-2</v>
      </c>
      <c r="Y114" s="24">
        <f t="shared" si="30"/>
        <v>8.1855654653022469E-2</v>
      </c>
      <c r="Z114" s="24">
        <f t="shared" si="30"/>
        <v>8.2045216081245931E-2</v>
      </c>
      <c r="AA114" s="24">
        <f t="shared" si="26"/>
        <v>8.1755512245768713E-2</v>
      </c>
      <c r="AB114" s="24">
        <f>+PAT!Y87</f>
        <v>8.175730451777774E-2</v>
      </c>
      <c r="AD114" s="24">
        <f t="shared" si="40"/>
        <v>1.441253690615965</v>
      </c>
      <c r="AE114" s="24">
        <f t="shared" si="40"/>
        <v>1.4265881634649591</v>
      </c>
      <c r="AF114" s="24">
        <f t="shared" si="40"/>
        <v>1.4308861905320471</v>
      </c>
      <c r="AG114" s="24">
        <f t="shared" si="40"/>
        <v>1.4224244845772622</v>
      </c>
      <c r="AH114" s="24">
        <f t="shared" si="40"/>
        <v>1.4248430592502075</v>
      </c>
      <c r="AI114" s="24">
        <f t="shared" si="40"/>
        <v>1.4383023362848575</v>
      </c>
      <c r="AJ114" s="24">
        <f t="shared" si="40"/>
        <v>1.4256587579441344</v>
      </c>
      <c r="AK114" s="24">
        <f t="shared" si="40"/>
        <v>1.4186771387990222</v>
      </c>
      <c r="AL114" s="24">
        <f t="shared" si="40"/>
        <v>1.4179137725472595</v>
      </c>
      <c r="AM114" s="24">
        <f t="shared" si="40"/>
        <v>1.4237491738699011</v>
      </c>
      <c r="AN114" s="24">
        <f t="shared" si="40"/>
        <v>1.4247646160224887</v>
      </c>
      <c r="AO114" s="24">
        <f>+PAT!AV87</f>
        <v>1.4247453999724642</v>
      </c>
      <c r="AQ114" s="24">
        <f t="shared" si="33"/>
        <v>-8.3579121222698838E-4</v>
      </c>
      <c r="AR114" s="24">
        <f t="shared" si="41"/>
        <v>1.7504516746063903E-2</v>
      </c>
      <c r="AS114" s="35">
        <f t="shared" si="42"/>
        <v>45200</v>
      </c>
      <c r="AT114" s="19">
        <f t="shared" si="38"/>
        <v>2471.0203000235156</v>
      </c>
      <c r="AU114" s="19">
        <f t="shared" si="32"/>
        <v>2461.0006493248102</v>
      </c>
      <c r="AV114" s="53">
        <f t="shared" si="34"/>
        <v>0.10019650698705362</v>
      </c>
      <c r="AW114" s="53">
        <f t="shared" si="27"/>
        <v>0.12220811276466748</v>
      </c>
      <c r="AZ114" s="24">
        <f t="shared" si="35"/>
        <v>24.710203000235154</v>
      </c>
      <c r="BA114" s="24">
        <f t="shared" si="36"/>
        <v>24.6100064932481</v>
      </c>
      <c r="BB114" s="24">
        <f t="shared" si="37"/>
        <v>0.10019650698705362</v>
      </c>
      <c r="BD114" s="24">
        <f t="shared" si="28"/>
        <v>6.0983025877449606</v>
      </c>
      <c r="BE114" s="24">
        <f t="shared" si="29"/>
        <v>5.9760944749802931</v>
      </c>
      <c r="BF114" s="24">
        <f t="shared" si="39"/>
        <v>0.12220811276466748</v>
      </c>
    </row>
    <row r="115" spans="4:58" x14ac:dyDescent="0.3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+SUMPRODUCT($E$30:$N$30/100,$E115:$N115)/$D$14*100</f>
        <v>2762.2716071300001</v>
      </c>
      <c r="Q115" s="24">
        <f t="shared" si="30"/>
        <v>0.12155711223944765</v>
      </c>
      <c r="R115" s="24">
        <f t="shared" si="30"/>
        <v>0.11951401014327367</v>
      </c>
      <c r="S115" s="24">
        <f t="shared" si="30"/>
        <v>0.12048531636435311</v>
      </c>
      <c r="T115" s="24">
        <f t="shared" si="30"/>
        <v>0.12009829727873167</v>
      </c>
      <c r="U115" s="24">
        <f t="shared" si="30"/>
        <v>0.12134415288948275</v>
      </c>
      <c r="V115" s="24">
        <f t="shared" si="30"/>
        <v>0.12120843587779007</v>
      </c>
      <c r="W115" s="24">
        <f t="shared" si="30"/>
        <v>0.11956080454189633</v>
      </c>
      <c r="X115" s="24">
        <f t="shared" si="30"/>
        <v>0.11921493798289617</v>
      </c>
      <c r="Y115" s="24">
        <f t="shared" si="30"/>
        <v>0.11855266902042838</v>
      </c>
      <c r="Z115" s="24">
        <f t="shared" si="30"/>
        <v>0.11876966627878494</v>
      </c>
      <c r="AA115" s="24">
        <f t="shared" si="26"/>
        <v>0.1195265577750495</v>
      </c>
      <c r="AB115" s="24">
        <f>+PAT!Y88</f>
        <v>0.1195271825339812</v>
      </c>
      <c r="AD115" s="24">
        <f t="shared" si="40"/>
        <v>1.6124311444810044</v>
      </c>
      <c r="AE115" s="24">
        <f t="shared" si="40"/>
        <v>1.5913610125615865</v>
      </c>
      <c r="AF115" s="24">
        <f t="shared" si="40"/>
        <v>1.5983608683893169</v>
      </c>
      <c r="AG115" s="24">
        <f t="shared" si="40"/>
        <v>1.5879262232460536</v>
      </c>
      <c r="AH115" s="24">
        <f t="shared" si="40"/>
        <v>1.5936170085566843</v>
      </c>
      <c r="AI115" s="24">
        <f t="shared" si="40"/>
        <v>1.6082575688650671</v>
      </c>
      <c r="AJ115" s="24">
        <f t="shared" si="40"/>
        <v>1.5882924736923281</v>
      </c>
      <c r="AK115" s="24">
        <f t="shared" si="40"/>
        <v>1.5811231912638455</v>
      </c>
      <c r="AL115" s="24">
        <f t="shared" si="40"/>
        <v>1.5770951587775248</v>
      </c>
      <c r="AM115" s="24">
        <f t="shared" si="40"/>
        <v>1.5830024915222718</v>
      </c>
      <c r="AN115" s="24">
        <f t="shared" si="40"/>
        <v>1.587698942896361</v>
      </c>
      <c r="AO115" s="24">
        <f>+PAT!AV88</f>
        <v>1.5876771710414026</v>
      </c>
      <c r="AQ115" s="24">
        <f t="shared" si="33"/>
        <v>2.7874459606627155E-3</v>
      </c>
      <c r="AR115" s="24">
        <f t="shared" si="41"/>
        <v>2.9428652958732648E-2</v>
      </c>
      <c r="AS115" s="35">
        <f t="shared" si="42"/>
        <v>45231</v>
      </c>
      <c r="AT115" s="19">
        <f t="shared" si="38"/>
        <v>2771.3903919794279</v>
      </c>
      <c r="AU115" s="19">
        <f t="shared" si="32"/>
        <v>2753.2928751569907</v>
      </c>
      <c r="AV115" s="53">
        <f t="shared" si="34"/>
        <v>0.18097516822437143</v>
      </c>
      <c r="AW115" s="53">
        <f t="shared" si="27"/>
        <v>0.15372141844939602</v>
      </c>
      <c r="AZ115" s="24">
        <f t="shared" si="35"/>
        <v>27.71390391979428</v>
      </c>
      <c r="BA115" s="24">
        <f t="shared" si="36"/>
        <v>27.532928751569909</v>
      </c>
      <c r="BB115" s="24">
        <f t="shared" si="37"/>
        <v>0.18097516822437143</v>
      </c>
      <c r="BD115" s="24">
        <f t="shared" si="28"/>
        <v>6.8395946398735887</v>
      </c>
      <c r="BE115" s="24">
        <f t="shared" si="29"/>
        <v>6.6858732214241927</v>
      </c>
      <c r="BF115" s="24">
        <f t="shared" si="39"/>
        <v>0.15372141844939602</v>
      </c>
    </row>
    <row r="116" spans="4:58" x14ac:dyDescent="0.3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+SUMPRODUCT($E$30:$N$30/100,$E116:$N116)/$D$14*100</f>
        <v>3433.7249564899998</v>
      </c>
      <c r="Q116" s="24">
        <f t="shared" si="30"/>
        <v>0.24198452905448775</v>
      </c>
      <c r="R116" s="24">
        <f t="shared" si="30"/>
        <v>0.23687272809659099</v>
      </c>
      <c r="S116" s="24">
        <f t="shared" si="30"/>
        <v>0.24083791426458934</v>
      </c>
      <c r="T116" s="24">
        <f t="shared" si="30"/>
        <v>0.24378863125177341</v>
      </c>
      <c r="U116" s="24">
        <f t="shared" si="30"/>
        <v>0.24716597612309199</v>
      </c>
      <c r="V116" s="24">
        <f t="shared" si="30"/>
        <v>0.24476417137083795</v>
      </c>
      <c r="W116" s="24">
        <f t="shared" si="30"/>
        <v>0.24157322910761048</v>
      </c>
      <c r="X116" s="24">
        <f t="shared" si="30"/>
        <v>0.24500527699544028</v>
      </c>
      <c r="Y116" s="24">
        <f t="shared" si="30"/>
        <v>0.24308139991815314</v>
      </c>
      <c r="Z116" s="24">
        <f t="shared" si="30"/>
        <v>0.24304773906575394</v>
      </c>
      <c r="AA116" s="24">
        <f t="shared" si="26"/>
        <v>0.24308013289744501</v>
      </c>
      <c r="AB116" s="24">
        <f>+PAT!Y89</f>
        <v>0.24308679453367188</v>
      </c>
      <c r="AD116" s="24">
        <f t="shared" si="40"/>
        <v>2.1115162992023131</v>
      </c>
      <c r="AE116" s="24">
        <f t="shared" si="40"/>
        <v>2.0718373203780902</v>
      </c>
      <c r="AF116" s="24">
        <f t="shared" si="40"/>
        <v>2.0904632966563037</v>
      </c>
      <c r="AG116" s="24">
        <f t="shared" si="40"/>
        <v>2.0843000709123349</v>
      </c>
      <c r="AH116" s="24">
        <f t="shared" si="40"/>
        <v>2.0986572132542527</v>
      </c>
      <c r="AI116" s="24">
        <f t="shared" si="40"/>
        <v>2.1077751457086915</v>
      </c>
      <c r="AJ116" s="24">
        <f t="shared" si="40"/>
        <v>2.0752438984632651</v>
      </c>
      <c r="AK116" s="24">
        <f t="shared" si="40"/>
        <v>2.0727921809320029</v>
      </c>
      <c r="AL116" s="24">
        <f t="shared" si="40"/>
        <v>2.062860172153997</v>
      </c>
      <c r="AM116" s="24">
        <f t="shared" si="40"/>
        <v>2.0669726184450909</v>
      </c>
      <c r="AN116" s="24">
        <f t="shared" si="40"/>
        <v>2.0771993485026847</v>
      </c>
      <c r="AO116" s="24">
        <f>+PAT!AV89</f>
        <v>2.077187599584617</v>
      </c>
      <c r="AQ116" s="24">
        <f t="shared" si="33"/>
        <v>-1.0632100112661913E-3</v>
      </c>
      <c r="AR116" s="24">
        <f t="shared" si="41"/>
        <v>4.4543680757222148E-2</v>
      </c>
      <c r="AS116" s="35">
        <f t="shared" si="42"/>
        <v>45261</v>
      </c>
      <c r="AT116" s="19">
        <f t="shared" si="38"/>
        <v>3442.0239908087019</v>
      </c>
      <c r="AU116" s="19">
        <f t="shared" si="32"/>
        <v>3422.4744834497465</v>
      </c>
      <c r="AV116" s="53">
        <f t="shared" si="34"/>
        <v>0.19549507358955509</v>
      </c>
      <c r="AW116" s="53">
        <f>+($AT116/$AT$82)-($AU116/$AU$82)</f>
        <v>0.18381113615538602</v>
      </c>
      <c r="AZ116" s="24">
        <f t="shared" si="35"/>
        <v>34.420239908087019</v>
      </c>
      <c r="BA116" s="24">
        <f t="shared" si="36"/>
        <v>34.224744834497464</v>
      </c>
      <c r="BB116" s="24">
        <f t="shared" si="37"/>
        <v>0.19549507358955509</v>
      </c>
      <c r="BD116" s="24">
        <f t="shared" si="28"/>
        <v>8.4946707277269979</v>
      </c>
      <c r="BE116" s="24">
        <f t="shared" si="29"/>
        <v>8.3108595915716119</v>
      </c>
      <c r="BF116" s="24">
        <f t="shared" si="39"/>
        <v>0.18381113615538602</v>
      </c>
    </row>
    <row r="117" spans="4:58" x14ac:dyDescent="0.3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+SUMPRODUCT($E$30:$N$30/100,$E117:$N117)/$D$14*100</f>
        <v>4264.3266972799993</v>
      </c>
      <c r="Q117" s="24">
        <f t="shared" si="30"/>
        <v>0.24482952958794812</v>
      </c>
      <c r="R117" s="24">
        <f t="shared" si="30"/>
        <v>0.23524025952202421</v>
      </c>
      <c r="S117" s="24">
        <f t="shared" si="30"/>
        <v>0.24034735117438943</v>
      </c>
      <c r="T117" s="24">
        <f t="shared" si="30"/>
        <v>0.24545082561978293</v>
      </c>
      <c r="U117" s="24">
        <f t="shared" si="30"/>
        <v>0.24562454939598122</v>
      </c>
      <c r="V117" s="24">
        <f t="shared" si="30"/>
        <v>0.24157508928158955</v>
      </c>
      <c r="W117" s="24">
        <f t="shared" si="30"/>
        <v>0.24156154743134883</v>
      </c>
      <c r="X117" s="24">
        <f t="shared" si="30"/>
        <v>0.24279385108488594</v>
      </c>
      <c r="Y117" s="24">
        <f t="shared" si="30"/>
        <v>0.24210484603088767</v>
      </c>
      <c r="Z117" s="24">
        <f t="shared" si="30"/>
        <v>0.24122273826146912</v>
      </c>
      <c r="AA117" s="24">
        <f t="shared" si="26"/>
        <v>0.24189524534284534</v>
      </c>
      <c r="AB117" s="24">
        <f>+PAT!Y90</f>
        <v>0.24190884114252698</v>
      </c>
      <c r="AD117" s="24">
        <f t="shared" si="40"/>
        <v>2.6579566525734259</v>
      </c>
      <c r="AE117" s="24">
        <f t="shared" si="40"/>
        <v>2.5887394767209591</v>
      </c>
      <c r="AF117" s="24">
        <f t="shared" si="40"/>
        <v>2.6229003805469771</v>
      </c>
      <c r="AG117" s="24">
        <f t="shared" si="40"/>
        <v>2.6307622714292154</v>
      </c>
      <c r="AH117" s="24">
        <f t="shared" si="40"/>
        <v>2.6481398590946346</v>
      </c>
      <c r="AI117" s="24">
        <f t="shared" si="40"/>
        <v>2.6449295482340589</v>
      </c>
      <c r="AJ117" s="24">
        <f t="shared" si="40"/>
        <v>2.6051602350739396</v>
      </c>
      <c r="AK117" s="24">
        <f t="shared" si="40"/>
        <v>2.6083616780908421</v>
      </c>
      <c r="AL117" s="24">
        <f t="shared" si="40"/>
        <v>2.5922253380137645</v>
      </c>
      <c r="AM117" s="24">
        <f t="shared" si="40"/>
        <v>2.5916310658597954</v>
      </c>
      <c r="AN117" s="24">
        <f t="shared" si="40"/>
        <v>2.6090199185491483</v>
      </c>
      <c r="AO117" s="24">
        <f>+PAT!AV90</f>
        <v>2.609050105386808</v>
      </c>
      <c r="AQ117" s="24">
        <f t="shared" si="33"/>
        <v>3.6067913264790086E-3</v>
      </c>
      <c r="AR117" s="24">
        <f t="shared" si="41"/>
        <v>6.6325586713630535E-2</v>
      </c>
      <c r="AS117" s="35">
        <f t="shared" si="42"/>
        <v>45292</v>
      </c>
      <c r="AT117" s="19">
        <f t="shared" si="38"/>
        <v>4284.7331053088283</v>
      </c>
      <c r="AU117" s="19">
        <f t="shared" si="32"/>
        <v>4248.0531499775016</v>
      </c>
      <c r="AV117" s="53">
        <f t="shared" si="34"/>
        <v>0.36679955331326397</v>
      </c>
      <c r="AW117" s="53">
        <f t="shared" si="27"/>
        <v>0.25878906644380173</v>
      </c>
      <c r="AZ117" s="24">
        <f t="shared" si="35"/>
        <v>42.847331053088283</v>
      </c>
      <c r="BA117" s="24">
        <f t="shared" si="36"/>
        <v>42.480531499775019</v>
      </c>
      <c r="BB117" s="24">
        <f t="shared" si="37"/>
        <v>0.36679955331326397</v>
      </c>
      <c r="BD117" s="24">
        <f t="shared" si="28"/>
        <v>10.574416966000912</v>
      </c>
      <c r="BE117" s="24">
        <f t="shared" si="29"/>
        <v>10.315627899557111</v>
      </c>
      <c r="BF117" s="24">
        <f t="shared" si="39"/>
        <v>0.25878906644380173</v>
      </c>
    </row>
    <row r="118" spans="4:58" x14ac:dyDescent="0.3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+SUMPRODUCT($E$30:$N$30/100,$E118:$N118)/$D$14*100</f>
        <v>4746.6079825199995</v>
      </c>
      <c r="Q118" s="24">
        <f t="shared" si="30"/>
        <v>0.11185598096019023</v>
      </c>
      <c r="R118" s="24">
        <f t="shared" si="30"/>
        <v>0.11102141212298866</v>
      </c>
      <c r="S118" s="24">
        <f t="shared" si="30"/>
        <v>0.11099750336100489</v>
      </c>
      <c r="T118" s="24">
        <f t="shared" si="30"/>
        <v>0.11245636920579938</v>
      </c>
      <c r="U118" s="24">
        <f t="shared" si="30"/>
        <v>0.11286337515233158</v>
      </c>
      <c r="V118" s="24">
        <f t="shared" si="30"/>
        <v>0.11157661771771088</v>
      </c>
      <c r="W118" s="24">
        <f t="shared" si="30"/>
        <v>0.11323557262921091</v>
      </c>
      <c r="X118" s="24">
        <f t="shared" si="30"/>
        <v>0.11348211047743506</v>
      </c>
      <c r="Y118" s="24">
        <f t="shared" si="30"/>
        <v>0.11385075186122284</v>
      </c>
      <c r="Z118" s="24">
        <f t="shared" si="30"/>
        <v>0.11406987702991156</v>
      </c>
      <c r="AA118" s="24">
        <f t="shared" si="26"/>
        <v>0.11309670188909848</v>
      </c>
      <c r="AB118" s="24">
        <f>+PAT!Y91</f>
        <v>0.11310171215911047</v>
      </c>
      <c r="AD118" s="24">
        <f t="shared" si="40"/>
        <v>2.8305594317897018</v>
      </c>
      <c r="AE118" s="24">
        <f t="shared" si="40"/>
        <v>2.7619037190873739</v>
      </c>
      <c r="AF118" s="24">
        <f t="shared" si="40"/>
        <v>2.7973288180071814</v>
      </c>
      <c r="AG118" s="24">
        <f t="shared" si="40"/>
        <v>2.8148769822290345</v>
      </c>
      <c r="AH118" s="24">
        <f t="shared" si="40"/>
        <v>2.8312814658742798</v>
      </c>
      <c r="AI118" s="24">
        <f t="shared" si="40"/>
        <v>2.8244399899771797</v>
      </c>
      <c r="AJ118" s="24">
        <f t="shared" si="40"/>
        <v>2.7914717404675375</v>
      </c>
      <c r="AK118" s="24">
        <f t="shared" si="40"/>
        <v>2.8010538944655949</v>
      </c>
      <c r="AL118" s="24">
        <f t="shared" si="40"/>
        <v>2.7872836857950221</v>
      </c>
      <c r="AM118" s="24">
        <f t="shared" si="40"/>
        <v>2.7913006135372966</v>
      </c>
      <c r="AN118" s="24">
        <f t="shared" si="40"/>
        <v>2.7984752405456748</v>
      </c>
      <c r="AO118" s="24">
        <f>+PAT!AV91</f>
        <v>2.79852556887634</v>
      </c>
      <c r="AQ118" s="24">
        <f t="shared" si="33"/>
        <v>-2.2138960697213328E-3</v>
      </c>
      <c r="AR118" s="24">
        <f t="shared" si="41"/>
        <v>3.9258818252405181E-2</v>
      </c>
      <c r="AS118" s="35">
        <f t="shared" si="42"/>
        <v>45323</v>
      </c>
      <c r="AT118" s="19">
        <f t="shared" si="42"/>
        <v>4764.0061299557492</v>
      </c>
      <c r="AU118" s="19">
        <f t="shared" si="32"/>
        <v>4732.6280504119632</v>
      </c>
      <c r="AV118" s="53">
        <f t="shared" si="34"/>
        <v>0.31378079543786441</v>
      </c>
      <c r="AW118" s="53">
        <f t="shared" si="27"/>
        <v>0.26489844326910728</v>
      </c>
      <c r="AZ118" s="24">
        <f t="shared" si="35"/>
        <v>47.640061299557495</v>
      </c>
      <c r="BA118" s="24">
        <f t="shared" si="36"/>
        <v>47.32628050411963</v>
      </c>
      <c r="BB118" s="24">
        <f t="shared" si="37"/>
        <v>0.31378079543786441</v>
      </c>
      <c r="BD118" s="24">
        <f t="shared" si="28"/>
        <v>11.757228748815022</v>
      </c>
      <c r="BE118" s="24">
        <f t="shared" si="29"/>
        <v>11.492330305545915</v>
      </c>
      <c r="BF118" s="24">
        <f t="shared" si="39"/>
        <v>0.26489844326910728</v>
      </c>
    </row>
    <row r="119" spans="4:58" x14ac:dyDescent="0.3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+SUMPRODUCT($E$30:$N$30/100,$E119:$N119)/$D$14*100</f>
        <v>5243.1386110799995</v>
      </c>
      <c r="Q119" s="24">
        <f t="shared" si="30"/>
        <v>0.10272382434502081</v>
      </c>
      <c r="R119" s="24">
        <f t="shared" si="30"/>
        <v>0.10686431511734673</v>
      </c>
      <c r="S119" s="24">
        <f t="shared" si="30"/>
        <v>0.10404122087477918</v>
      </c>
      <c r="T119" s="24">
        <f t="shared" si="30"/>
        <v>0.10434283772487807</v>
      </c>
      <c r="U119" s="24">
        <f t="shared" si="30"/>
        <v>0.10473228804523615</v>
      </c>
      <c r="V119" s="24">
        <f t="shared" si="30"/>
        <v>0.10329417403624097</v>
      </c>
      <c r="W119" s="24">
        <f t="shared" si="30"/>
        <v>0.10540149316186476</v>
      </c>
      <c r="X119" s="24">
        <f t="shared" si="30"/>
        <v>0.10712180966784213</v>
      </c>
      <c r="Y119" s="24">
        <f t="shared" si="30"/>
        <v>0.10583452178381303</v>
      </c>
      <c r="Z119" s="24">
        <f t="shared" si="30"/>
        <v>0.10268475829091961</v>
      </c>
      <c r="AA119" s="24">
        <f t="shared" si="26"/>
        <v>0.10460746503367013</v>
      </c>
      <c r="AB119" s="24">
        <f>+PAT!Y92</f>
        <v>0.1046066580957834</v>
      </c>
      <c r="AD119" s="24">
        <f t="shared" si="40"/>
        <v>2.9467508434865568</v>
      </c>
      <c r="AE119" s="24">
        <f t="shared" si="40"/>
        <v>2.8857272305554837</v>
      </c>
      <c r="AF119" s="24">
        <f t="shared" si="40"/>
        <v>2.9191075051477928</v>
      </c>
      <c r="AG119" s="24">
        <f t="shared" si="40"/>
        <v>2.9379436099383351</v>
      </c>
      <c r="AH119" s="24">
        <f t="shared" si="40"/>
        <v>2.9578589096166192</v>
      </c>
      <c r="AI119" s="24">
        <f t="shared" si="40"/>
        <v>2.9410759079252067</v>
      </c>
      <c r="AJ119" s="24">
        <f t="shared" si="40"/>
        <v>2.9172413479417312</v>
      </c>
      <c r="AK119" s="24">
        <f t="shared" si="40"/>
        <v>2.9289386182473165</v>
      </c>
      <c r="AL119" s="24">
        <f t="shared" si="40"/>
        <v>2.9139100588392886</v>
      </c>
      <c r="AM119" s="24">
        <f t="shared" si="40"/>
        <v>2.9155520046703516</v>
      </c>
      <c r="AN119" s="24">
        <f t="shared" si="40"/>
        <v>2.9226644084641746</v>
      </c>
      <c r="AO119" s="24">
        <f>+PAT!AV92</f>
        <v>2.9227222595210693</v>
      </c>
      <c r="AQ119" s="24">
        <f t="shared" si="33"/>
        <v>3.906605410120001E-5</v>
      </c>
      <c r="AR119" s="24">
        <f t="shared" si="41"/>
        <v>3.1198838816205221E-2</v>
      </c>
      <c r="AS119" s="35">
        <f t="shared" si="42"/>
        <v>45352</v>
      </c>
      <c r="AT119" s="19">
        <f t="shared" si="42"/>
        <v>5253.3830588279261</v>
      </c>
      <c r="AU119" s="19">
        <f t="shared" si="32"/>
        <v>5218.5968178493413</v>
      </c>
      <c r="AV119" s="53">
        <f t="shared" si="34"/>
        <v>0.34786240978584715</v>
      </c>
      <c r="AW119" s="53">
        <f t="shared" si="27"/>
        <v>0.29255878442221928</v>
      </c>
      <c r="AZ119" s="24">
        <f t="shared" si="35"/>
        <v>52.533830588279258</v>
      </c>
      <c r="BA119" s="24">
        <f t="shared" si="36"/>
        <v>52.185968178493411</v>
      </c>
      <c r="BB119" s="24">
        <f t="shared" si="37"/>
        <v>0.34786240978584715</v>
      </c>
      <c r="BD119" s="24">
        <f t="shared" si="28"/>
        <v>12.964976249592526</v>
      </c>
      <c r="BE119" s="24">
        <f t="shared" si="29"/>
        <v>12.672417465170307</v>
      </c>
      <c r="BF119" s="24">
        <f t="shared" si="39"/>
        <v>0.29255878442221928</v>
      </c>
    </row>
    <row r="120" spans="4:58" x14ac:dyDescent="0.3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+SUMPRODUCT($E$30:$N$30/100,$E120:$N120)/$D$14*100</f>
        <v>5686.4137309100006</v>
      </c>
      <c r="Q120" s="24">
        <f t="shared" si="30"/>
        <v>8.6863236176525804E-2</v>
      </c>
      <c r="R120" s="24">
        <f t="shared" si="30"/>
        <v>8.5116128944567215E-2</v>
      </c>
      <c r="S120" s="24">
        <f t="shared" si="30"/>
        <v>8.5018506908255187E-2</v>
      </c>
      <c r="T120" s="24">
        <f t="shared" si="30"/>
        <v>8.4447365296183685E-2</v>
      </c>
      <c r="U120" s="24">
        <f t="shared" si="30"/>
        <v>8.2562307412643809E-2</v>
      </c>
      <c r="V120" s="24">
        <f t="shared" si="30"/>
        <v>8.2249426937404335E-2</v>
      </c>
      <c r="W120" s="24">
        <f t="shared" si="30"/>
        <v>8.349871349372151E-2</v>
      </c>
      <c r="X120" s="24">
        <f t="shared" si="30"/>
        <v>8.2415328221515649E-2</v>
      </c>
      <c r="Y120" s="24">
        <f t="shared" si="30"/>
        <v>8.4408334994059642E-2</v>
      </c>
      <c r="Z120" s="24">
        <f t="shared" si="30"/>
        <v>8.6881001311010175E-2</v>
      </c>
      <c r="AA120" s="24">
        <f t="shared" si="26"/>
        <v>8.4543849154255613E-2</v>
      </c>
      <c r="AB120" s="24">
        <f>+PAT!Y93</f>
        <v>8.4532521256315718E-2</v>
      </c>
      <c r="AD120" s="24">
        <f t="shared" si="40"/>
        <v>2.9532238073641977</v>
      </c>
      <c r="AE120" s="24">
        <f t="shared" si="40"/>
        <v>2.8875748823931819</v>
      </c>
      <c r="AF120" s="24">
        <f t="shared" si="40"/>
        <v>2.9212263111316465</v>
      </c>
      <c r="AG120" s="24">
        <f t="shared" si="40"/>
        <v>2.9433948544947723</v>
      </c>
      <c r="AH120" s="24">
        <f t="shared" si="40"/>
        <v>2.9579603456726082</v>
      </c>
      <c r="AI120" s="24">
        <f t="shared" si="40"/>
        <v>2.9402994595454977</v>
      </c>
      <c r="AJ120" s="24">
        <f t="shared" si="40"/>
        <v>2.9231777655257911</v>
      </c>
      <c r="AK120" s="24">
        <f t="shared" si="40"/>
        <v>2.9376053058873741</v>
      </c>
      <c r="AL120" s="24">
        <f t="shared" si="40"/>
        <v>2.9310588109900682</v>
      </c>
      <c r="AM120" s="24">
        <f t="shared" si="40"/>
        <v>2.9435424486190476</v>
      </c>
      <c r="AN120" s="24">
        <f t="shared" si="40"/>
        <v>2.9351803984639515</v>
      </c>
      <c r="AO120" s="24">
        <f>+PAT!AV93</f>
        <v>2.9351991428367974</v>
      </c>
      <c r="AQ120" s="24">
        <f t="shared" si="33"/>
        <v>-1.7765134484371004E-5</v>
      </c>
      <c r="AR120" s="24">
        <f t="shared" si="41"/>
        <v>9.6813587451500815E-3</v>
      </c>
      <c r="AS120" s="35">
        <f t="shared" si="42"/>
        <v>45383</v>
      </c>
      <c r="AT120" s="19">
        <f t="shared" si="42"/>
        <v>5709.7089121926556</v>
      </c>
      <c r="AU120" s="19">
        <f t="shared" si="32"/>
        <v>5671.993734822544</v>
      </c>
      <c r="AV120" s="53">
        <f t="shared" si="34"/>
        <v>0.37715177370111519</v>
      </c>
      <c r="AW120" s="53">
        <f t="shared" si="27"/>
        <v>0.31774626000848905</v>
      </c>
      <c r="AZ120" s="24">
        <f t="shared" si="35"/>
        <v>57.097089121926558</v>
      </c>
      <c r="BA120" s="24">
        <f t="shared" si="36"/>
        <v>56.719937348225443</v>
      </c>
      <c r="BB120" s="24">
        <f t="shared" si="37"/>
        <v>0.37715177370111519</v>
      </c>
      <c r="BD120" s="24">
        <f t="shared" si="28"/>
        <v>14.091156043583927</v>
      </c>
      <c r="BE120" s="24">
        <f t="shared" si="29"/>
        <v>13.773409783575438</v>
      </c>
      <c r="BF120" s="24">
        <f t="shared" si="39"/>
        <v>0.31774626000848905</v>
      </c>
    </row>
    <row r="121" spans="4:58" x14ac:dyDescent="0.3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+SUMPRODUCT($E$30:$N$30/100,$E121:$N121)/$D$14*100</f>
        <v>5943.4627269600005</v>
      </c>
      <c r="Q121" s="24">
        <f t="shared" si="30"/>
        <v>4.3730760672140656E-2</v>
      </c>
      <c r="R121" s="24">
        <f t="shared" si="30"/>
        <v>4.5088646128651266E-2</v>
      </c>
      <c r="S121" s="24">
        <f t="shared" si="30"/>
        <v>4.4677991858484312E-2</v>
      </c>
      <c r="T121" s="24">
        <f t="shared" si="30"/>
        <v>4.428333290041464E-2</v>
      </c>
      <c r="U121" s="24">
        <f t="shared" si="30"/>
        <v>4.4172104757645991E-2</v>
      </c>
      <c r="V121" s="24">
        <f t="shared" ref="V121:Z122" si="43">+J121/J120-1</f>
        <v>4.4956505141524383E-2</v>
      </c>
      <c r="W121" s="24">
        <f t="shared" si="43"/>
        <v>4.5779628413386675E-2</v>
      </c>
      <c r="X121" s="24">
        <f t="shared" si="43"/>
        <v>4.5557545582874281E-2</v>
      </c>
      <c r="Y121" s="24">
        <f t="shared" si="43"/>
        <v>4.5637583626771949E-2</v>
      </c>
      <c r="Z121" s="24">
        <f t="shared" si="43"/>
        <v>4.5302225047426647E-2</v>
      </c>
      <c r="AA121" s="24">
        <f t="shared" si="26"/>
        <v>4.5204061507649884E-2</v>
      </c>
      <c r="AB121" s="24">
        <f>+PAT!Y94</f>
        <v>4.520328397786022E-2</v>
      </c>
      <c r="AD121" s="24">
        <f t="shared" si="40"/>
        <v>2.8508441203834547</v>
      </c>
      <c r="AE121" s="24">
        <f t="shared" si="40"/>
        <v>2.7926012734967527</v>
      </c>
      <c r="AF121" s="24">
        <f t="shared" si="40"/>
        <v>2.8227947874532218</v>
      </c>
      <c r="AG121" s="24">
        <f t="shared" si="40"/>
        <v>2.8433901640718182</v>
      </c>
      <c r="AH121" s="24">
        <f t="shared" si="40"/>
        <v>2.8548795854052571</v>
      </c>
      <c r="AI121" s="24">
        <f t="shared" si="40"/>
        <v>2.8369776116206005</v>
      </c>
      <c r="AJ121" s="24">
        <f t="shared" si="40"/>
        <v>2.8273732090731434</v>
      </c>
      <c r="AK121" s="24">
        <f t="shared" si="40"/>
        <v>2.8377978049958164</v>
      </c>
      <c r="AL121" s="24">
        <f t="shared" si="40"/>
        <v>2.832278022322309</v>
      </c>
      <c r="AM121" s="24">
        <f t="shared" si="40"/>
        <v>2.838187431493528</v>
      </c>
      <c r="AN121" s="24">
        <f t="shared" si="40"/>
        <v>2.8343105720294695</v>
      </c>
      <c r="AO121" s="24">
        <f>+PAT!AV94</f>
        <v>2.8343312265861731</v>
      </c>
      <c r="AQ121" s="24">
        <f t="shared" si="33"/>
        <v>-1.5714643752859914E-3</v>
      </c>
      <c r="AR121" s="24">
        <f t="shared" si="41"/>
        <v>1.2656688889926659E-2</v>
      </c>
      <c r="AS121" s="35">
        <f t="shared" si="42"/>
        <v>45413</v>
      </c>
      <c r="AT121" s="19">
        <f t="shared" si="42"/>
        <v>5959.3988261393406</v>
      </c>
      <c r="AU121" s="19">
        <f t="shared" si="32"/>
        <v>5928.9476714650691</v>
      </c>
      <c r="AV121" s="53">
        <f t="shared" si="34"/>
        <v>0.30451154674271663</v>
      </c>
      <c r="AW121" s="53">
        <f t="shared" si="27"/>
        <v>0.30999712285828274</v>
      </c>
      <c r="AZ121" s="24">
        <f t="shared" si="35"/>
        <v>59.593988261393406</v>
      </c>
      <c r="BA121" s="24">
        <f t="shared" si="36"/>
        <v>59.289476714650689</v>
      </c>
      <c r="BB121" s="24">
        <f t="shared" si="37"/>
        <v>0.30451154674271663</v>
      </c>
      <c r="BD121" s="24">
        <f t="shared" si="28"/>
        <v>14.707373016119684</v>
      </c>
      <c r="BE121" s="24">
        <f t="shared" si="29"/>
        <v>14.397375893261401</v>
      </c>
      <c r="BF121" s="24">
        <f t="shared" si="39"/>
        <v>0.30999712285828274</v>
      </c>
    </row>
    <row r="122" spans="4:58" x14ac:dyDescent="0.3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+SUMPRODUCT($E$30:$N$30/100,$E122:$N122)/$D$14*100</f>
        <v>6237.8949606599981</v>
      </c>
      <c r="Q122" s="24">
        <f t="shared" ref="Q122:U122" si="44">+E122/E121-1</f>
        <v>5.0829447318052834E-2</v>
      </c>
      <c r="R122" s="24">
        <f t="shared" si="44"/>
        <v>4.9862569798413636E-2</v>
      </c>
      <c r="S122" s="24">
        <f t="shared" si="44"/>
        <v>4.9396775778594026E-2</v>
      </c>
      <c r="T122" s="24">
        <f t="shared" si="44"/>
        <v>4.9109237152477947E-2</v>
      </c>
      <c r="U122" s="24">
        <f t="shared" si="44"/>
        <v>4.9182115177233365E-2</v>
      </c>
      <c r="V122" s="24">
        <f t="shared" si="43"/>
        <v>4.8483903286324237E-2</v>
      </c>
      <c r="W122" s="24">
        <f t="shared" si="43"/>
        <v>4.9533002548686644E-2</v>
      </c>
      <c r="X122" s="24">
        <f t="shared" si="43"/>
        <v>4.9340678000976856E-2</v>
      </c>
      <c r="Y122" s="24">
        <f t="shared" si="43"/>
        <v>4.9606786917607337E-2</v>
      </c>
      <c r="Z122" s="24">
        <f t="shared" si="43"/>
        <v>4.9953502632026137E-2</v>
      </c>
      <c r="AA122" s="24">
        <f t="shared" si="26"/>
        <v>4.9538837412814951E-2</v>
      </c>
      <c r="AB122" s="24">
        <f>+PAT!Y95</f>
        <v>4.9534044474444983E-2</v>
      </c>
      <c r="AD122" s="24">
        <f t="shared" si="40"/>
        <v>2.7921748493871901</v>
      </c>
      <c r="AE122" s="24">
        <f t="shared" si="40"/>
        <v>2.7334039251351179</v>
      </c>
      <c r="AF122" s="24">
        <f t="shared" si="40"/>
        <v>2.7598205113049019</v>
      </c>
      <c r="AG122" s="24">
        <f t="shared" si="40"/>
        <v>2.7781164808255632</v>
      </c>
      <c r="AH122" s="24">
        <f t="shared" si="40"/>
        <v>2.7911564745552435</v>
      </c>
      <c r="AI122" s="24">
        <f t="shared" si="40"/>
        <v>2.7707220090294249</v>
      </c>
      <c r="AJ122" s="24">
        <f t="shared" si="40"/>
        <v>2.7652993290972758</v>
      </c>
      <c r="AK122" s="24">
        <f t="shared" si="40"/>
        <v>2.7724845350843945</v>
      </c>
      <c r="AL122" s="24">
        <f t="shared" si="40"/>
        <v>2.7669317074287663</v>
      </c>
      <c r="AM122" s="24">
        <f t="shared" si="40"/>
        <v>2.7681394472802419</v>
      </c>
      <c r="AN122" s="24">
        <f t="shared" si="40"/>
        <v>2.7687620877382342</v>
      </c>
      <c r="AO122" s="24">
        <f>+PAT!AV95</f>
        <v>2.7687760987459913</v>
      </c>
      <c r="AQ122" s="24">
        <f t="shared" si="33"/>
        <v>8.7594468602669728E-4</v>
      </c>
      <c r="AR122" s="24">
        <f t="shared" si="41"/>
        <v>2.4035402106948212E-2</v>
      </c>
      <c r="AS122" s="35">
        <f t="shared" si="42"/>
        <v>45444</v>
      </c>
      <c r="AT122" s="19">
        <f t="shared" si="42"/>
        <v>6262.3117748198556</v>
      </c>
      <c r="AU122" s="19">
        <f t="shared" si="32"/>
        <v>6225.119374576745</v>
      </c>
      <c r="AV122" s="53">
        <f t="shared" si="34"/>
        <v>0.37192400243110058</v>
      </c>
      <c r="AW122" s="53">
        <f t="shared" si="27"/>
        <v>0.33836541018978394</v>
      </c>
      <c r="AZ122" s="24">
        <f t="shared" si="35"/>
        <v>62.623117748198553</v>
      </c>
      <c r="BA122" s="24">
        <f t="shared" si="36"/>
        <v>62.251193745767452</v>
      </c>
      <c r="BB122" s="24">
        <f t="shared" si="37"/>
        <v>0.37192400243110058</v>
      </c>
      <c r="BD122" s="24">
        <f t="shared" si="28"/>
        <v>15.454940658029489</v>
      </c>
      <c r="BE122" s="24">
        <f t="shared" si="29"/>
        <v>15.116575247839705</v>
      </c>
      <c r="BF122" s="24">
        <f t="shared" si="39"/>
        <v>0.33836541018978394</v>
      </c>
    </row>
    <row r="123" spans="4:58" x14ac:dyDescent="0.3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+SUMPRODUCT($E$30:$N$30/100,$E123:$N123)/$D$14*100</f>
        <v>6497.4696301800013</v>
      </c>
      <c r="Q123" s="24">
        <f t="shared" ref="Q123" si="45">+E123/E122-1</f>
        <v>4.1762396612692099E-2</v>
      </c>
      <c r="R123" s="24">
        <f t="shared" ref="R123" si="46">+F123/F122-1</f>
        <v>4.1418607515561812E-2</v>
      </c>
      <c r="S123" s="24">
        <f t="shared" ref="S123" si="47">+G123/G122-1</f>
        <v>4.113271666252083E-2</v>
      </c>
      <c r="T123" s="24">
        <f t="shared" ref="T123" si="48">+H123/H122-1</f>
        <v>4.0569707641762598E-2</v>
      </c>
      <c r="U123" s="24">
        <f t="shared" ref="U123" si="49">+I123/I122-1</f>
        <v>4.0934996350318276E-2</v>
      </c>
      <c r="V123" s="24">
        <f t="shared" ref="V123" si="50">+J123/J122-1</f>
        <v>4.1774691466670566E-2</v>
      </c>
      <c r="W123" s="24">
        <f t="shared" ref="W123" si="51">+K123/K122-1</f>
        <v>4.1447925214053827E-2</v>
      </c>
      <c r="X123" s="24">
        <f t="shared" ref="X123" si="52">+L123/L122-1</f>
        <v>4.1448173491456908E-2</v>
      </c>
      <c r="Y123" s="24">
        <f t="shared" ref="Y123" si="53">+M123/M122-1</f>
        <v>4.1429264945189725E-2</v>
      </c>
      <c r="Z123" s="24">
        <f t="shared" ref="Z123" si="54">+N123/N122-1</f>
        <v>4.2308053286345348E-2</v>
      </c>
      <c r="AA123" s="24">
        <f t="shared" ref="AA123" si="55">+O123/O122-1</f>
        <v>4.1612542557551979E-2</v>
      </c>
      <c r="AB123" s="24">
        <f>+PAT!Y96</f>
        <v>4.1609773460840715E-2</v>
      </c>
      <c r="AD123" s="24">
        <f t="shared" ref="AD123" si="56">+E123/E111-1</f>
        <v>2.6748532807979366</v>
      </c>
      <c r="AE123" s="24">
        <f t="shared" ref="AE123" si="57">+F123/F111-1</f>
        <v>2.6180600791352067</v>
      </c>
      <c r="AF123" s="24">
        <f t="shared" ref="AF123" si="58">+G123/G111-1</f>
        <v>2.6389359989383445</v>
      </c>
      <c r="AG123" s="24">
        <f t="shared" ref="AG123" si="59">+H123/H111-1</f>
        <v>2.6508237810201059</v>
      </c>
      <c r="AH123" s="24">
        <f t="shared" ref="AH123" si="60">+I123/I111-1</f>
        <v>2.6625267843483749</v>
      </c>
      <c r="AI123" s="24">
        <f t="shared" ref="AI123" si="61">+J123/J111-1</f>
        <v>2.6461948249802862</v>
      </c>
      <c r="AJ123" s="24">
        <f t="shared" ref="AJ123" si="62">+K123/K111-1</f>
        <v>2.6396424284616455</v>
      </c>
      <c r="AK123" s="24">
        <f t="shared" ref="AK123" si="63">+L123/L111-1</f>
        <v>2.6428068626226122</v>
      </c>
      <c r="AL123" s="24">
        <f t="shared" ref="AL123" si="64">+M123/M111-1</f>
        <v>2.6366251823331761</v>
      </c>
      <c r="AM123" s="24">
        <f t="shared" ref="AM123" si="65">+N123/N111-1</f>
        <v>2.6382586856398413</v>
      </c>
      <c r="AN123" s="24">
        <f t="shared" ref="AN123" si="66">+O123/O111-1</f>
        <v>2.6416160942027727</v>
      </c>
      <c r="AO123" s="24">
        <f>+PAT!AV96</f>
        <v>2.6416154430970709</v>
      </c>
      <c r="AQ123" s="24">
        <f t="shared" ref="AQ123" si="67">+Q123-Z123</f>
        <v>-5.4565667365324977E-4</v>
      </c>
      <c r="AR123" s="24">
        <f t="shared" ref="AR123" si="68">+AD123-AM123</f>
        <v>3.6594595158095267E-2</v>
      </c>
      <c r="AS123" s="35">
        <f t="shared" si="42"/>
        <v>45474</v>
      </c>
      <c r="AT123" s="19">
        <f t="shared" si="42"/>
        <v>6523.8409228722148</v>
      </c>
      <c r="AU123" s="19">
        <f t="shared" si="32"/>
        <v>6488.4920567901991</v>
      </c>
      <c r="AV123" s="53">
        <f t="shared" si="34"/>
        <v>0.35348866082016173</v>
      </c>
      <c r="AW123" s="53">
        <f t="shared" si="27"/>
        <v>0.34424790048338494</v>
      </c>
      <c r="AZ123" s="24">
        <f t="shared" si="35"/>
        <v>65.238409228722148</v>
      </c>
      <c r="BA123" s="24">
        <f t="shared" si="36"/>
        <v>64.884920567901986</v>
      </c>
      <c r="BB123" s="24">
        <f t="shared" si="37"/>
        <v>0.35348866082016173</v>
      </c>
      <c r="BD123" s="24">
        <f t="shared" si="28"/>
        <v>16.100376019415741</v>
      </c>
      <c r="BE123" s="24">
        <f t="shared" si="29"/>
        <v>15.756128118932356</v>
      </c>
      <c r="BF123" s="24">
        <f t="shared" si="39"/>
        <v>0.34424790048338494</v>
      </c>
    </row>
    <row r="124" spans="4:58" x14ac:dyDescent="0.3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+SUMPRODUCT($E$30:$N$30/100,$E124:$N124)/$D$14*100</f>
        <v>6797.1429973500008</v>
      </c>
      <c r="Q124" s="24">
        <f t="shared" ref="Q124" si="69">+E124/E123-1</f>
        <v>4.7089348040118439E-2</v>
      </c>
      <c r="R124" s="24">
        <f t="shared" ref="R124" si="70">+F124/F123-1</f>
        <v>4.6196324246715825E-2</v>
      </c>
      <c r="S124" s="24">
        <f t="shared" ref="S124" si="71">+G124/G123-1</f>
        <v>4.6043753528295372E-2</v>
      </c>
      <c r="T124" s="24">
        <f t="shared" ref="T124" si="72">+H124/H123-1</f>
        <v>4.5740742145571112E-2</v>
      </c>
      <c r="U124" s="24">
        <f t="shared" ref="U124" si="73">+I124/I123-1</f>
        <v>4.5500769476564562E-2</v>
      </c>
      <c r="V124" s="24">
        <f t="shared" ref="V124" si="74">+J124/J123-1</f>
        <v>4.5942733320654794E-2</v>
      </c>
      <c r="W124" s="24">
        <f t="shared" ref="W124" si="75">+K124/K123-1</f>
        <v>4.6343059142383902E-2</v>
      </c>
      <c r="X124" s="24">
        <f t="shared" ref="X124" si="76">+L124/L123-1</f>
        <v>4.5896471218661805E-2</v>
      </c>
      <c r="Y124" s="24">
        <f t="shared" ref="Y124" si="77">+M124/M123-1</f>
        <v>4.6168357756147804E-2</v>
      </c>
      <c r="Z124" s="24">
        <f t="shared" ref="Z124" si="78">+N124/N123-1</f>
        <v>4.6247734994913747E-2</v>
      </c>
      <c r="AA124" s="24">
        <f t="shared" ref="AA124" si="79">+O124/O123-1</f>
        <v>4.612154949952374E-2</v>
      </c>
      <c r="AB124" s="24">
        <f>+PAT!Y97</f>
        <v>4.6117444825600984E-2</v>
      </c>
      <c r="AD124" s="24">
        <f t="shared" ref="AD124" si="80">+E124/E112-1</f>
        <v>2.4336950430529609</v>
      </c>
      <c r="AE124" s="24">
        <f t="shared" ref="AE124" si="81">+F124/F112-1</f>
        <v>2.3820120589027063</v>
      </c>
      <c r="AF124" s="24">
        <f t="shared" ref="AF124" si="82">+G124/G112-1</f>
        <v>2.3961790857039884</v>
      </c>
      <c r="AG124" s="24">
        <f t="shared" ref="AG124" si="83">+H124/H112-1</f>
        <v>2.4047845702544772</v>
      </c>
      <c r="AH124" s="24">
        <f t="shared" ref="AH124" si="84">+I124/I112-1</f>
        <v>2.4137386106673966</v>
      </c>
      <c r="AI124" s="24">
        <f t="shared" ref="AI124" si="85">+J124/J112-1</f>
        <v>2.3961259938149078</v>
      </c>
      <c r="AJ124" s="24">
        <f t="shared" ref="AJ124" si="86">+K124/K112-1</f>
        <v>2.3997913066626575</v>
      </c>
      <c r="AK124" s="24">
        <f t="shared" ref="AK124" si="87">+L124/L112-1</f>
        <v>2.3956040058364119</v>
      </c>
      <c r="AL124" s="24">
        <f t="shared" ref="AL124" si="88">+M124/M112-1</f>
        <v>2.3935237916979166</v>
      </c>
      <c r="AM124" s="24">
        <f t="shared" ref="AM124" si="89">+N124/N112-1</f>
        <v>2.3923682153498769</v>
      </c>
      <c r="AN124" s="24">
        <f t="shared" ref="AN124" si="90">+O124/O112-1</f>
        <v>2.3969709378910995</v>
      </c>
      <c r="AO124" s="24">
        <f>+PAT!AV97</f>
        <v>2.3969619322476325</v>
      </c>
      <c r="AQ124" s="24">
        <f t="shared" ref="AQ124" si="91">+Q124-Z124</f>
        <v>8.4161304520469216E-4</v>
      </c>
      <c r="AR124" s="24">
        <f>+AD124-AM124</f>
        <v>4.1326827703084046E-2</v>
      </c>
      <c r="AS124" s="35">
        <f t="shared" si="42"/>
        <v>45505</v>
      </c>
      <c r="AT124" s="19">
        <f t="shared" si="42"/>
        <v>6831.0443386477118</v>
      </c>
      <c r="AU124" s="19">
        <f t="shared" si="32"/>
        <v>6788.5701179492344</v>
      </c>
      <c r="AV124" s="53">
        <f t="shared" si="34"/>
        <v>0.42474220698477438</v>
      </c>
      <c r="AW124" s="53">
        <f t="shared" si="27"/>
        <v>0.37371887264813708</v>
      </c>
      <c r="AZ124" s="24">
        <f t="shared" si="35"/>
        <v>68.310443386477118</v>
      </c>
      <c r="BA124" s="24">
        <f t="shared" si="36"/>
        <v>67.885701179492344</v>
      </c>
      <c r="BB124" s="24">
        <f t="shared" si="37"/>
        <v>0.42474220698477438</v>
      </c>
      <c r="BD124" s="24">
        <f t="shared" si="28"/>
        <v>16.858532229370784</v>
      </c>
      <c r="BE124" s="24">
        <f t="shared" si="29"/>
        <v>16.484813356722647</v>
      </c>
      <c r="BF124" s="24">
        <f t="shared" si="39"/>
        <v>0.37371887264813708</v>
      </c>
    </row>
    <row r="125" spans="4:58" x14ac:dyDescent="0.3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+SUMPRODUCT($E$30:$N$30/100,$E125:$N125)/$D$14*100</f>
        <v>7050.44052164</v>
      </c>
      <c r="Q125" s="24">
        <f t="shared" ref="Q125" si="92">+E125/E124-1</f>
        <v>3.6422948936577493E-2</v>
      </c>
      <c r="R125" s="24">
        <f t="shared" ref="R125" si="93">+F125/F124-1</f>
        <v>3.7150395279627491E-2</v>
      </c>
      <c r="S125" s="24">
        <f t="shared" ref="S125" si="94">+G125/G124-1</f>
        <v>3.7030248066947768E-2</v>
      </c>
      <c r="T125" s="24">
        <f t="shared" ref="T125" si="95">+H125/H124-1</f>
        <v>3.7271281884992735E-2</v>
      </c>
      <c r="U125" s="24">
        <f t="shared" ref="U125" si="96">+I125/I124-1</f>
        <v>3.7054301917265331E-2</v>
      </c>
      <c r="V125" s="24">
        <f t="shared" ref="V125" si="97">+J125/J124-1</f>
        <v>3.6431072373697138E-2</v>
      </c>
      <c r="W125" s="24">
        <f t="shared" ref="W125" si="98">+K125/K124-1</f>
        <v>3.6930065576435966E-2</v>
      </c>
      <c r="X125" s="24">
        <f t="shared" ref="X125" si="99">+L125/L124-1</f>
        <v>3.7482769219955303E-2</v>
      </c>
      <c r="Y125" s="24">
        <f t="shared" ref="Y125" si="100">+M125/M124-1</f>
        <v>3.7534925383129192E-2</v>
      </c>
      <c r="Z125" s="24">
        <f t="shared" ref="Z125" si="101">+N125/N124-1</f>
        <v>3.7651675066297186E-2</v>
      </c>
      <c r="AA125" s="24">
        <f t="shared" ref="AA125" si="102">+O125/O124-1</f>
        <v>3.726529284270641E-2</v>
      </c>
      <c r="AB125" s="24">
        <f>+PAT!Y98</f>
        <v>3.7263769835657046E-2</v>
      </c>
      <c r="AD125" s="24">
        <f t="shared" ref="AD125" si="103">+E125/E113-1</f>
        <v>2.0978303800814349</v>
      </c>
      <c r="AE125" s="24">
        <f t="shared" ref="AE125" si="104">+F125/F113-1</f>
        <v>2.0625771775191644</v>
      </c>
      <c r="AF125" s="24">
        <f t="shared" ref="AF125" si="105">+G125/G113-1</f>
        <v>2.0747009854996228</v>
      </c>
      <c r="AG125" s="24">
        <f t="shared" ref="AG125" si="106">+H125/H113-1</f>
        <v>2.0924017068113514</v>
      </c>
      <c r="AH125" s="24">
        <f t="shared" ref="AH125" si="107">+I125/I113-1</f>
        <v>2.0986963214579548</v>
      </c>
      <c r="AI125" s="24">
        <f t="shared" ref="AI125" si="108">+J125/J113-1</f>
        <v>2.0771516879873571</v>
      </c>
      <c r="AJ125" s="24">
        <f t="shared" ref="AJ125" si="109">+K125/K113-1</f>
        <v>2.0883230141405202</v>
      </c>
      <c r="AK125" s="24">
        <f t="shared" ref="AK125" si="110">+L125/L113-1</f>
        <v>2.0973070100482212</v>
      </c>
      <c r="AL125" s="24">
        <f t="shared" ref="AL125" si="111">+M125/M113-1</f>
        <v>2.0962461015222198</v>
      </c>
      <c r="AM125" s="24">
        <f t="shared" ref="AM125" si="112">+N125/N113-1</f>
        <v>2.097159564238805</v>
      </c>
      <c r="AN125" s="24">
        <f t="shared" ref="AN125" si="113">+O125/O113-1</f>
        <v>2.0911023918015239</v>
      </c>
      <c r="AO125" s="24">
        <f>+PAT!AV98</f>
        <v>2.0910977120547969</v>
      </c>
      <c r="AQ125" s="24">
        <f t="shared" ref="AQ125" si="114">+Q125-Z125</f>
        <v>-1.2287261297196928E-3</v>
      </c>
      <c r="AR125" s="24">
        <f>+AD125-AM125</f>
        <v>6.7081584262984606E-4</v>
      </c>
      <c r="AS125" s="35">
        <f t="shared" si="42"/>
        <v>45536</v>
      </c>
      <c r="AT125" s="19">
        <f t="shared" si="42"/>
        <v>7079.8511177777737</v>
      </c>
      <c r="AU125" s="19">
        <f t="shared" si="32"/>
        <v>7044.1711541950344</v>
      </c>
      <c r="AV125" s="53">
        <f t="shared" si="34"/>
        <v>0.35679963582740015</v>
      </c>
      <c r="AW125" s="53">
        <f t="shared" si="27"/>
        <v>0.3670754951482742</v>
      </c>
      <c r="AZ125" s="24">
        <f t="shared" si="35"/>
        <v>70.79851117777774</v>
      </c>
      <c r="BA125" s="24">
        <f t="shared" si="36"/>
        <v>70.44171154195034</v>
      </c>
      <c r="BB125" s="24">
        <f t="shared" si="37"/>
        <v>0.35679963582740015</v>
      </c>
      <c r="BD125" s="24">
        <f t="shared" si="28"/>
        <v>17.472569687906802</v>
      </c>
      <c r="BE125" s="24">
        <f t="shared" si="29"/>
        <v>17.105494192758528</v>
      </c>
      <c r="BF125" s="24">
        <f t="shared" si="39"/>
        <v>0.3670754951482742</v>
      </c>
    </row>
    <row r="126" spans="4:58" x14ac:dyDescent="0.3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+SUMPRODUCT($E$30:$N$30/100,$E126:$N126)/$D$14*100</f>
        <v>7278.4528191199997</v>
      </c>
      <c r="Q126" s="24">
        <f t="shared" ref="Q126:Q127" si="115">+E126/E125-1</f>
        <v>3.1273175476527415E-2</v>
      </c>
      <c r="R126" s="24">
        <f t="shared" ref="R126:R127" si="116">+F126/F125-1</f>
        <v>3.2931165522299688E-2</v>
      </c>
      <c r="S126" s="24">
        <f t="shared" ref="S126:S127" si="117">+G126/G125-1</f>
        <v>3.1482819945562346E-2</v>
      </c>
      <c r="T126" s="24">
        <f t="shared" ref="T126:T127" si="118">+H126/H125-1</f>
        <v>3.0973571385549903E-2</v>
      </c>
      <c r="U126" s="24">
        <f t="shared" ref="U126:U127" si="119">+I126/I125-1</f>
        <v>3.0952565335412796E-2</v>
      </c>
      <c r="V126" s="24">
        <f t="shared" ref="V126:V127" si="120">+J126/J125-1</f>
        <v>3.1706562576367059E-2</v>
      </c>
      <c r="W126" s="24">
        <f t="shared" ref="W126:W127" si="121">+K126/K125-1</f>
        <v>3.1731979384383546E-2</v>
      </c>
      <c r="X126" s="24">
        <f t="shared" ref="X126:X127" si="122">+L126/L125-1</f>
        <v>3.2485911580072857E-2</v>
      </c>
      <c r="Y126" s="24">
        <f t="shared" ref="Y126:Y127" si="123">+M126/M125-1</f>
        <v>3.2204463998806832E-2</v>
      </c>
      <c r="Z126" s="24">
        <f t="shared" ref="Z126:Z127" si="124">+N126/N125-1</f>
        <v>3.3622187255804459E-2</v>
      </c>
      <c r="AA126" s="24">
        <f t="shared" ref="AA126:AA127" si="125">+O126/O125-1</f>
        <v>3.2340149070140933E-2</v>
      </c>
      <c r="AB126" s="24">
        <f>+PAT!Y99</f>
        <v>3.2338033151974921E-2</v>
      </c>
      <c r="AD126" s="24">
        <f t="shared" ref="AD126:AD127" si="126">+E126/E114-1</f>
        <v>1.9547553875062236</v>
      </c>
      <c r="AE126" s="24">
        <f t="shared" ref="AE126:AE127" si="127">+F126/F114-1</f>
        <v>1.923049983992597</v>
      </c>
      <c r="AF126" s="24">
        <f t="shared" ref="AF126:AF127" si="128">+G126/G114-1</f>
        <v>1.9311065380829073</v>
      </c>
      <c r="AG126" s="24">
        <f t="shared" ref="AG126:AG127" si="129">+H126/H114-1</f>
        <v>1.9471269228521115</v>
      </c>
      <c r="AH126" s="24">
        <f t="shared" ref="AH126:AH127" si="130">+I126/I114-1</f>
        <v>1.9553794437763714</v>
      </c>
      <c r="AI126" s="24">
        <f t="shared" ref="AI126:AI127" si="131">+J126/J114-1</f>
        <v>1.9359106021800567</v>
      </c>
      <c r="AJ126" s="24">
        <f t="shared" ref="AJ126:AJ127" si="132">+K126/K114-1</f>
        <v>1.9443409158442289</v>
      </c>
      <c r="AK126" s="24">
        <f t="shared" ref="AK126:AK127" si="133">+L126/L114-1</f>
        <v>1.9580956072601592</v>
      </c>
      <c r="AL126" s="24">
        <f t="shared" ref="AL126:AL127" si="134">+M126/M114-1</f>
        <v>1.9541455312309295</v>
      </c>
      <c r="AM126" s="24">
        <f t="shared" ref="AM126:AM127" si="135">+N126/N114-1</f>
        <v>1.9585573647861101</v>
      </c>
      <c r="AN126" s="24">
        <f t="shared" ref="AN126:AN127" si="136">+O126/O114-1</f>
        <v>1.9498986303463934</v>
      </c>
      <c r="AO126" s="24">
        <f>+PAT!AV99</f>
        <v>1.9498832307545344</v>
      </c>
      <c r="AQ126" s="24">
        <f t="shared" ref="AQ126:AQ127" si="137">+Q126-Z126</f>
        <v>-2.3490117792770437E-3</v>
      </c>
      <c r="AR126" s="24">
        <f t="shared" ref="AR126:AR127" si="138">+AD126-AM126</f>
        <v>-3.8019772798865148E-3</v>
      </c>
      <c r="AS126" s="35">
        <f t="shared" si="42"/>
        <v>45566</v>
      </c>
      <c r="AT126" s="19">
        <f t="shared" si="42"/>
        <v>7301.2605441317273</v>
      </c>
      <c r="AU126" s="19">
        <f t="shared" si="32"/>
        <v>7281.0115958033166</v>
      </c>
      <c r="AV126" s="53">
        <f t="shared" si="34"/>
        <v>0.20248948328411132</v>
      </c>
      <c r="AW126" s="53">
        <f t="shared" si="27"/>
        <v>0.33837410417203273</v>
      </c>
      <c r="AZ126" s="24">
        <f t="shared" si="35"/>
        <v>73.012605441317277</v>
      </c>
      <c r="BA126" s="24">
        <f t="shared" si="36"/>
        <v>72.810115958033165</v>
      </c>
      <c r="BB126" s="24">
        <f t="shared" si="37"/>
        <v>0.20248948328411132</v>
      </c>
      <c r="BD126" s="24">
        <f t="shared" si="28"/>
        <v>18.018992425782564</v>
      </c>
      <c r="BE126" s="24">
        <f t="shared" si="29"/>
        <v>17.680618321610531</v>
      </c>
      <c r="BF126" s="24">
        <f t="shared" si="39"/>
        <v>0.33837410417203273</v>
      </c>
    </row>
    <row r="127" spans="4:58" x14ac:dyDescent="0.3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+SUMPRODUCT($E$30:$N$30/100,$E127:$N127)/$D$14*100</f>
        <v>7517.8607443600004</v>
      </c>
      <c r="Q127" s="24">
        <f t="shared" si="115"/>
        <v>3.3318340467707541E-2</v>
      </c>
      <c r="R127" s="24">
        <f t="shared" si="116"/>
        <v>3.2740306906380745E-2</v>
      </c>
      <c r="S127" s="24">
        <f t="shared" si="117"/>
        <v>3.2672475171818594E-2</v>
      </c>
      <c r="T127" s="24">
        <f t="shared" si="118"/>
        <v>3.2468631681693338E-2</v>
      </c>
      <c r="U127" s="24">
        <f t="shared" si="119"/>
        <v>3.2362361348709845E-2</v>
      </c>
      <c r="V127" s="24">
        <f t="shared" si="120"/>
        <v>3.2162797397740528E-2</v>
      </c>
      <c r="W127" s="24">
        <f t="shared" si="121"/>
        <v>3.3022704544068304E-2</v>
      </c>
      <c r="X127" s="24">
        <f t="shared" si="122"/>
        <v>3.2552551488848502E-2</v>
      </c>
      <c r="Y127" s="24">
        <f t="shared" si="123"/>
        <v>3.3238082783537459E-2</v>
      </c>
      <c r="Z127" s="24">
        <f t="shared" si="124"/>
        <v>3.3263336964265644E-2</v>
      </c>
      <c r="AA127" s="24">
        <f t="shared" si="125"/>
        <v>3.289269453132837E-2</v>
      </c>
      <c r="AB127" s="24">
        <f>+PAT!Y100</f>
        <v>3.2889952025316749E-2</v>
      </c>
      <c r="AD127" s="24">
        <f t="shared" si="126"/>
        <v>1.7222893067028249</v>
      </c>
      <c r="AE127" s="24">
        <f t="shared" si="127"/>
        <v>1.6964839298302938</v>
      </c>
      <c r="AF127" s="24">
        <f t="shared" si="128"/>
        <v>1.7013946541447713</v>
      </c>
      <c r="AG127" s="24">
        <f t="shared" si="129"/>
        <v>1.7165616703657998</v>
      </c>
      <c r="AH127" s="24">
        <f t="shared" si="130"/>
        <v>1.7208618276525796</v>
      </c>
      <c r="AI127" s="24">
        <f t="shared" si="131"/>
        <v>1.702742508072026</v>
      </c>
      <c r="AJ127" s="24">
        <f t="shared" si="132"/>
        <v>1.7167537516907974</v>
      </c>
      <c r="AK127" s="24">
        <f t="shared" si="133"/>
        <v>1.72904610470014</v>
      </c>
      <c r="AL127" s="24">
        <f t="shared" si="134"/>
        <v>1.7288260530688113</v>
      </c>
      <c r="AM127" s="24">
        <f t="shared" si="135"/>
        <v>1.7324380947037032</v>
      </c>
      <c r="AN127" s="24">
        <f t="shared" si="136"/>
        <v>1.7216225678006576</v>
      </c>
      <c r="AO127" s="24">
        <f>+PAT!AV100</f>
        <v>1.7215996147568795</v>
      </c>
      <c r="AQ127" s="24">
        <f t="shared" si="137"/>
        <v>5.5003503441897195E-5</v>
      </c>
      <c r="AR127" s="24">
        <f t="shared" si="138"/>
        <v>-1.0148788000878373E-2</v>
      </c>
      <c r="AS127" s="35">
        <f t="shared" ref="AS127:AT127" si="139">+D127</f>
        <v>45597</v>
      </c>
      <c r="AT127" s="19">
        <f t="shared" si="139"/>
        <v>7544.5264287845475</v>
      </c>
      <c r="AU127" s="19">
        <f t="shared" si="32"/>
        <v>7523.2023379552484</v>
      </c>
      <c r="AV127" s="53">
        <f t="shared" si="34"/>
        <v>0.21324090829298825</v>
      </c>
      <c r="AW127" s="53">
        <f t="shared" si="27"/>
        <v>0.35062066373100009</v>
      </c>
      <c r="AZ127" s="24">
        <f t="shared" si="35"/>
        <v>75.445264287845475</v>
      </c>
      <c r="BA127" s="24">
        <f t="shared" si="36"/>
        <v>75.232023379552487</v>
      </c>
      <c r="BB127" s="24">
        <f t="shared" si="37"/>
        <v>0.21324090829298825</v>
      </c>
      <c r="BD127" s="24">
        <f t="shared" si="28"/>
        <v>18.619355350309831</v>
      </c>
      <c r="BE127" s="24">
        <f t="shared" si="29"/>
        <v>18.268734686578831</v>
      </c>
      <c r="BF127" s="24">
        <f t="shared" si="39"/>
        <v>0.35062066373100009</v>
      </c>
    </row>
    <row r="128" spans="4:58" x14ac:dyDescent="0.3">
      <c r="D128" s="38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+SUMPRODUCT($E$30:$N$30/100,$E128:$N128)/$D$14*100</f>
        <v>7717.0648506099997</v>
      </c>
      <c r="Q128" s="24">
        <f t="shared" ref="Q128" si="140">+E128/E127-1</f>
        <v>2.6395240691215349E-2</v>
      </c>
      <c r="R128" s="24">
        <f t="shared" ref="R128" si="141">+F128/F127-1</f>
        <v>2.6594463024727677E-2</v>
      </c>
      <c r="S128" s="24">
        <f t="shared" ref="S128" si="142">+G128/G127-1</f>
        <v>2.6165368864787819E-2</v>
      </c>
      <c r="T128" s="24">
        <f t="shared" ref="T128" si="143">+H128/H127-1</f>
        <v>2.5777482654729456E-2</v>
      </c>
      <c r="U128" s="24">
        <f t="shared" ref="U128" si="144">+I128/I127-1</f>
        <v>2.5448036066066271E-2</v>
      </c>
      <c r="V128" s="24">
        <f t="shared" ref="V128" si="145">+J128/J127-1</f>
        <v>2.5894649414127224E-2</v>
      </c>
      <c r="W128" s="24">
        <f t="shared" ref="W128" si="146">+K128/K127-1</f>
        <v>2.6728441651367785E-2</v>
      </c>
      <c r="X128" s="24">
        <f t="shared" ref="X128" si="147">+L128/L127-1</f>
        <v>2.6231567140609702E-2</v>
      </c>
      <c r="Y128" s="24">
        <f t="shared" ref="Y128" si="148">+M128/M127-1</f>
        <v>2.6543754129288333E-2</v>
      </c>
      <c r="Z128" s="24">
        <f t="shared" ref="Z128" si="149">+N128/N127-1</f>
        <v>2.712878934356211E-2</v>
      </c>
      <c r="AA128" s="24">
        <f t="shared" ref="AA128" si="150">+O128/O127-1</f>
        <v>2.649744561967915E-2</v>
      </c>
      <c r="AB128" s="24">
        <f>+PAT!Y101</f>
        <v>2.6495819913852747E-2</v>
      </c>
      <c r="AD128" s="24">
        <f t="shared" ref="AD128" si="151">+E128/E116-1</f>
        <v>1.249742024010176</v>
      </c>
      <c r="AE128" s="24">
        <f t="shared" ref="AE128" si="152">+F128/F116-1</f>
        <v>1.2380600761235008</v>
      </c>
      <c r="AF128" s="24">
        <f t="shared" ref="AF128" si="153">+G128/G116-1</f>
        <v>1.234036863197213</v>
      </c>
      <c r="AG128" s="24">
        <f t="shared" ref="AG128" si="154">+H128/H116-1</f>
        <v>1.2404030087489066</v>
      </c>
      <c r="AH128" s="24">
        <f t="shared" ref="AH128" si="155">+I128/I116-1</f>
        <v>1.2371540524595659</v>
      </c>
      <c r="AI128" s="24">
        <f t="shared" ref="AI128" si="156">+J128/J116-1</f>
        <v>1.2275135656593084</v>
      </c>
      <c r="AJ128" s="24">
        <f t="shared" ref="AJ128" si="157">+K128/K116-1</f>
        <v>1.2466402145517246</v>
      </c>
      <c r="AK128" s="24">
        <f t="shared" ref="AK128" si="158">+L128/L116-1</f>
        <v>1.2494950925703252</v>
      </c>
      <c r="AL128" s="24">
        <f t="shared" ref="AL128" si="159">+M128/M116-1</f>
        <v>1.2534802154287776</v>
      </c>
      <c r="AM128" s="24">
        <f t="shared" ref="AM128" si="160">+N128/N116-1</f>
        <v>1.2578101741117313</v>
      </c>
      <c r="AN128" s="24">
        <f t="shared" ref="AN128" si="161">+O128/O116-1</f>
        <v>1.2474324380653039</v>
      </c>
      <c r="AO128" s="24">
        <f>+PAT!AV101</f>
        <v>1.2473978810748396</v>
      </c>
      <c r="AQ128" s="24">
        <f t="shared" ref="AQ128" si="162">+Q128-Z128</f>
        <v>-7.3354865234676048E-4</v>
      </c>
      <c r="AR128" s="24">
        <f t="shared" ref="AR128" si="163">+AD128-AM128</f>
        <v>-8.0681501015553714E-3</v>
      </c>
      <c r="AS128" s="35">
        <f t="shared" ref="AS128" si="164">+D128</f>
        <v>45627</v>
      </c>
      <c r="AT128" s="19">
        <f t="shared" ref="AT128" si="165">+E128</f>
        <v>7743.6660197735519</v>
      </c>
      <c r="AU128" s="19">
        <f t="shared" ref="AU128" si="166">+N128</f>
        <v>7727.2977093706304</v>
      </c>
      <c r="AV128" s="53">
        <f t="shared" si="34"/>
        <v>0.16368310402921793</v>
      </c>
      <c r="AW128" s="53">
        <f t="shared" si="27"/>
        <v>0.3464743748320771</v>
      </c>
      <c r="AZ128" s="24">
        <f t="shared" si="35"/>
        <v>77.43666019773552</v>
      </c>
      <c r="BA128" s="24">
        <f t="shared" si="36"/>
        <v>77.272977093706302</v>
      </c>
      <c r="BB128" s="24">
        <f t="shared" si="37"/>
        <v>0.16368310402921793</v>
      </c>
      <c r="BD128" s="24">
        <f t="shared" si="28"/>
        <v>19.11081771629653</v>
      </c>
      <c r="BE128" s="24">
        <f t="shared" si="29"/>
        <v>18.764343341464453</v>
      </c>
      <c r="BF128" s="24">
        <f t="shared" si="39"/>
        <v>0.3464743748320771</v>
      </c>
    </row>
    <row r="129" spans="4:58" x14ac:dyDescent="0.3">
      <c r="D129" s="38">
        <f>+PAT!A102</f>
        <v>45658</v>
      </c>
      <c r="E129" s="19" cm="1">
        <f t="array" ref="E129">+SUMPRODUCT($E$3:$P$3/100,PAT!$C102:$N102)/D$3*100</f>
        <v>7934.4688084851523</v>
      </c>
      <c r="F129" s="19" cm="1">
        <f t="array" ref="F129">+SUMPRODUCT($E$4:$P$4/100,PAT!$C102:$N102)/D$4*100</f>
        <v>7854.2744627354796</v>
      </c>
      <c r="G129" s="19" cm="1">
        <f t="array" ref="G129">+SUMPRODUCT($E$5:$P$5/100,PAT!$C102:$N102)/D$5*100</f>
        <v>7884.1814943598411</v>
      </c>
      <c r="H129" s="19" cm="1">
        <f t="array" ref="H129">+SUMPRODUCT($E$6:$P$6/100,PAT!$C102:$N102)/D$6*100</f>
        <v>7902.3535365039043</v>
      </c>
      <c r="I129" s="19" cm="1">
        <f t="array" ref="I129">+SUMPRODUCT($E$7:$P$7/100,PAT!$C102:$N102)/D$7*100</f>
        <v>7951.4542639696656</v>
      </c>
      <c r="J129" s="19" cm="1">
        <f t="array" ref="J129">+SUMPRODUCT($E$8:$P$8/100,PAT!$C102:$N102)/D$8*100</f>
        <v>7905.1851394398172</v>
      </c>
      <c r="K129" s="19" cm="1">
        <f t="array" ref="K129">+SUMPRODUCT($E$9:$P$9/100,PAT!$C102:$N102)/D$9*100</f>
        <v>7890.7948545184681</v>
      </c>
      <c r="L129" s="19" cm="1">
        <f t="array" ref="L129">+SUMPRODUCT($E$10:$P$10/100,PAT!$C102:$N102)/D$10*100</f>
        <v>7930.0984937883668</v>
      </c>
      <c r="M129" s="19" cm="1">
        <f t="array" ref="M129">+SUMPRODUCT($E$11:$P$11/100,PAT!$C102:$N102)/D$11*100</f>
        <v>7896.6610246477057</v>
      </c>
      <c r="N129" s="19" cm="1">
        <f t="array" ref="N129">+SUMPRODUCT($E$12:$P$12/100,PAT!$C102:$N102)/D$12*100</f>
        <v>7927.7177524751469</v>
      </c>
      <c r="O129" s="19" cm="1">
        <f t="array" ref="O129">+SUMPRODUCT($E$30:$N$30/100,$E129:$N129)/$D$14*100</f>
        <v>7910.4688973700004</v>
      </c>
      <c r="Q129" s="24">
        <f t="shared" ref="Q129" si="167">+E129/E128-1</f>
        <v>2.4639852522614358E-2</v>
      </c>
      <c r="R129" s="24">
        <f t="shared" ref="R129" si="168">+F129/F128-1</f>
        <v>2.4265445186369083E-2</v>
      </c>
      <c r="S129" s="24">
        <f t="shared" ref="S129" si="169">+G129/G128-1</f>
        <v>2.4008280138674731E-2</v>
      </c>
      <c r="T129" s="24">
        <f t="shared" ref="T129" si="170">+H129/H128-1</f>
        <v>2.373035928837397E-2</v>
      </c>
      <c r="U129" s="24">
        <f t="shared" ref="U129" si="171">+I129/I128-1</f>
        <v>2.4187154318279003E-2</v>
      </c>
      <c r="V129" s="24">
        <f t="shared" ref="V129" si="172">+J129/J128-1</f>
        <v>2.4907990977003358E-2</v>
      </c>
      <c r="W129" s="24">
        <f t="shared" ref="W129" si="173">+K129/K128-1</f>
        <v>2.5001355449264517E-2</v>
      </c>
      <c r="X129" s="24">
        <f t="shared" ref="X129" si="174">+L129/L128-1</f>
        <v>2.5196157470919189E-2</v>
      </c>
      <c r="Y129" s="24">
        <f t="shared" ref="Y129" si="175">+M129/M128-1</f>
        <v>2.5091907007103176E-2</v>
      </c>
      <c r="Z129" s="24">
        <f t="shared" ref="Z129" si="176">+N129/N128-1</f>
        <v>2.5936627608054152E-2</v>
      </c>
      <c r="AA129" s="24">
        <f t="shared" ref="AA129" si="177">+O129/O128-1</f>
        <v>2.5061866202240379E-2</v>
      </c>
      <c r="AB129" s="24">
        <f>+PAT!Y102</f>
        <v>2.5060177814997253E-2</v>
      </c>
      <c r="AD129" s="24">
        <f t="shared" ref="AD129" si="178">+E129/E117-1</f>
        <v>0.85180001028634988</v>
      </c>
      <c r="AE129" s="24">
        <f t="shared" ref="AE129" si="179">+F129/F117-1</f>
        <v>0.85580706470132961</v>
      </c>
      <c r="AF129" s="24">
        <f t="shared" ref="AF129" si="180">+G129/G117-1</f>
        <v>0.84438032127287355</v>
      </c>
      <c r="AG129" s="24">
        <f t="shared" ref="AG129" si="181">+H129/H117-1</f>
        <v>0.84155691249865794</v>
      </c>
      <c r="AH129" s="24">
        <f t="shared" ref="AH129" si="182">+I129/I117-1</f>
        <v>0.83945029332573018</v>
      </c>
      <c r="AI129" s="24">
        <f t="shared" ref="AI129" si="183">+J129/J117-1</f>
        <v>0.83879047925720673</v>
      </c>
      <c r="AJ129" s="24">
        <f t="shared" ref="AJ129" si="184">+K129/K117-1</f>
        <v>0.85476851299607137</v>
      </c>
      <c r="AK129" s="24">
        <f t="shared" ref="AK129" si="185">+L129/L117-1</f>
        <v>0.85563657491516598</v>
      </c>
      <c r="AL129" s="24">
        <f t="shared" ref="AL129" si="186">+M129/M117-1</f>
        <v>0.8597659761317924</v>
      </c>
      <c r="AM129" s="24">
        <f t="shared" ref="AM129" si="187">+N129/N117-1</f>
        <v>0.86620022692445198</v>
      </c>
      <c r="AN129" s="24">
        <f t="shared" ref="AN129" si="188">+O129/O117-1</f>
        <v>0.85503350444882487</v>
      </c>
      <c r="AO129" s="24">
        <f>+PAT!AV102</f>
        <v>0.85498161803587513</v>
      </c>
      <c r="AQ129" s="24">
        <f t="shared" ref="AQ129" si="189">+Q129-Z129</f>
        <v>-1.2967750854397941E-3</v>
      </c>
      <c r="AR129" s="24">
        <f t="shared" ref="AR129" si="190">+AD129-AM129</f>
        <v>-1.4400216638102092E-2</v>
      </c>
      <c r="AS129" s="35">
        <f t="shared" ref="AS129" si="191">+D129</f>
        <v>45658</v>
      </c>
      <c r="AT129" s="19">
        <f t="shared" ref="AT129" si="192">+E129</f>
        <v>7934.4688084851523</v>
      </c>
      <c r="AU129" s="19">
        <f t="shared" ref="AU129" si="193">+N129</f>
        <v>7927.7177524751469</v>
      </c>
      <c r="AV129" s="53">
        <f t="shared" si="34"/>
        <v>6.7510560100060957E-2</v>
      </c>
      <c r="AW129" s="53">
        <f>+($AT129/$AT$82)-($AU129/$AU$82)</f>
        <v>0.33067831939095171</v>
      </c>
      <c r="AZ129" s="24">
        <f t="shared" si="35"/>
        <v>79.344688084851526</v>
      </c>
      <c r="BA129" s="24">
        <f t="shared" si="36"/>
        <v>79.277177524751465</v>
      </c>
      <c r="BB129" s="24">
        <f t="shared" si="37"/>
        <v>6.7510560100060957E-2</v>
      </c>
      <c r="BD129" s="24">
        <f t="shared" si="28"/>
        <v>19.581705446412641</v>
      </c>
      <c r="BE129" s="24">
        <f t="shared" si="29"/>
        <v>19.25102712702169</v>
      </c>
      <c r="BF129" s="24">
        <f>+BD129-BE129</f>
        <v>0.33067831939095171</v>
      </c>
    </row>
    <row r="130" spans="4:58" x14ac:dyDescent="0.3">
      <c r="D130" s="38">
        <f>+PAT!A103</f>
        <v>45689</v>
      </c>
      <c r="E130" s="19" cm="1">
        <f t="array" ref="E130">+SUMPRODUCT($E$3:$P$3/100,PAT!$C103:$N103)/D$3*100</f>
        <v>8216.8088221205544</v>
      </c>
      <c r="F130" s="19" cm="1">
        <f t="array" ref="F130">+SUMPRODUCT($E$4:$P$4/100,PAT!$C103:$N103)/D$4*100</f>
        <v>8114.6204520156134</v>
      </c>
      <c r="G130" s="19" cm="1">
        <f t="array" ref="G130">+SUMPRODUCT($E$5:$P$5/100,PAT!$C103:$N103)/D$5*100</f>
        <v>8145.7974984902976</v>
      </c>
      <c r="H130" s="19" cm="1">
        <f t="array" ref="H130">+SUMPRODUCT($E$6:$P$6/100,PAT!$C103:$N103)/D$6*100</f>
        <v>8159.8555483872378</v>
      </c>
      <c r="I130" s="19" cm="1">
        <f t="array" ref="I130">+SUMPRODUCT($E$7:$P$7/100,PAT!$C103:$N103)/D$7*100</f>
        <v>8211.6218554975894</v>
      </c>
      <c r="J130" s="19" cm="1">
        <f t="array" ref="J130">+SUMPRODUCT($E$8:$P$8/100,PAT!$C103:$N103)/D$8*100</f>
        <v>8163.2671810989077</v>
      </c>
      <c r="K130" s="19" cm="1">
        <f t="array" ref="K130">+SUMPRODUCT($E$9:$P$9/100,PAT!$C103:$N103)/D$9*100</f>
        <v>8147.6943530093467</v>
      </c>
      <c r="L130" s="19" cm="1">
        <f t="array" ref="L130">+SUMPRODUCT($E$10:$P$10/100,PAT!$C103:$N103)/D$10*100</f>
        <v>8180.6936757538424</v>
      </c>
      <c r="M130" s="19" cm="1">
        <f t="array" ref="M130">+SUMPRODUCT($E$11:$P$11/100,PAT!$C103:$N103)/D$11*100</f>
        <v>8145.9757218157047</v>
      </c>
      <c r="N130" s="19" cm="1">
        <f t="array" ref="N130">+SUMPRODUCT($E$12:$P$12/100,PAT!$C103:$N103)/D$12*100</f>
        <v>8174.7358286539948</v>
      </c>
      <c r="O130" s="19" cm="1">
        <f t="array" ref="O130">+SUMPRODUCT($E$30:$N$30/100,$E130:$N130)/$D$14*100</f>
        <v>8164.2892277499996</v>
      </c>
      <c r="Q130" s="24">
        <f t="shared" ref="Q130" si="194">+E130/E129-1</f>
        <v>3.5583984315807893E-2</v>
      </c>
      <c r="R130" s="24">
        <f t="shared" ref="R130" si="195">+F130/F129-1</f>
        <v>3.3147045028199873E-2</v>
      </c>
      <c r="S130" s="24">
        <f t="shared" ref="S130" si="196">+G130/G129-1</f>
        <v>3.3182392404032202E-2</v>
      </c>
      <c r="T130" s="24">
        <f t="shared" ref="T130" si="197">+H130/H129-1</f>
        <v>3.2585483640264368E-2</v>
      </c>
      <c r="U130" s="24">
        <f t="shared" ref="U130" si="198">+I130/I129-1</f>
        <v>3.271949795483553E-2</v>
      </c>
      <c r="V130" s="24">
        <f t="shared" ref="V130" si="199">+J130/J129-1</f>
        <v>3.2647184993997325E-2</v>
      </c>
      <c r="W130" s="24">
        <f t="shared" ref="W130" si="200">+K130/K129-1</f>
        <v>3.2556859382014247E-2</v>
      </c>
      <c r="X130" s="24">
        <f t="shared" ref="X130" si="201">+L130/L129-1</f>
        <v>3.1600513179220524E-2</v>
      </c>
      <c r="Y130" s="24">
        <f t="shared" ref="Y130" si="202">+M130/M129-1</f>
        <v>3.1572166563794246E-2</v>
      </c>
      <c r="Z130" s="24">
        <f t="shared" ref="Z130" si="203">+N130/N129-1</f>
        <v>3.1158787925027465E-2</v>
      </c>
      <c r="AA130" s="24">
        <f t="shared" ref="AA130" si="204">+O130/O129-1</f>
        <v>3.2086635277004394E-2</v>
      </c>
      <c r="AB130" s="24">
        <f>+PAT!Y103</f>
        <v>3.20825549934729E-2</v>
      </c>
      <c r="AD130" s="24">
        <f t="shared" ref="AD130" si="205">+E130/E118-1</f>
        <v>0.72476873412353826</v>
      </c>
      <c r="AE130" s="24">
        <f t="shared" ref="AE130" si="206">+F130/F118-1</f>
        <v>0.72572874304459489</v>
      </c>
      <c r="AF130" s="24">
        <f t="shared" ref="AF130" si="207">+G130/G118-1</f>
        <v>0.71519851941236068</v>
      </c>
      <c r="AG130" s="24">
        <f t="shared" ref="AG130" si="208">+H130/H118-1</f>
        <v>0.70933888984882754</v>
      </c>
      <c r="AH130" s="24">
        <f t="shared" ref="AH130" si="209">+I130/I118-1</f>
        <v>0.70698059245250677</v>
      </c>
      <c r="AI130" s="24">
        <f t="shared" ref="AI130" si="210">+J130/J118-1</f>
        <v>0.70822396039364222</v>
      </c>
      <c r="AJ130" s="24">
        <f t="shared" ref="AJ130" si="211">+K130/K118-1</f>
        <v>0.72034922144709324</v>
      </c>
      <c r="AK130" s="24">
        <f t="shared" ref="AK130" si="212">+L130/L118-1</f>
        <v>0.71917952245844319</v>
      </c>
      <c r="AL130" s="24">
        <f t="shared" ref="AL130" si="213">+M130/M118-1</f>
        <v>0.72238768443093071</v>
      </c>
      <c r="AM130" s="24">
        <f t="shared" ref="AM130" si="214">+N130/N118-1</f>
        <v>0.72731424096225039</v>
      </c>
      <c r="AN130" s="24">
        <f t="shared" ref="AN130" si="215">+O130/O118-1</f>
        <v>0.72002601811989853</v>
      </c>
      <c r="AO130" s="24">
        <f>+PAT!AV103</f>
        <v>0.71996336623613799</v>
      </c>
      <c r="AQ130" s="24">
        <f t="shared" ref="AQ130" si="216">+Q130-Z130</f>
        <v>4.4251963907804281E-3</v>
      </c>
      <c r="AR130" s="24">
        <f t="shared" ref="AR130" si="217">+AD130-AM130</f>
        <v>-2.5455068387121305E-3</v>
      </c>
      <c r="AS130" s="35">
        <f t="shared" ref="AS130" si="218">+D130</f>
        <v>45689</v>
      </c>
      <c r="AT130" s="19">
        <f t="shared" ref="AT130" si="219">+E130</f>
        <v>8216.8088221205544</v>
      </c>
      <c r="AU130" s="19">
        <f t="shared" ref="AU130" si="220">+N130</f>
        <v>8174.7358286539948</v>
      </c>
      <c r="AV130" s="53">
        <f t="shared" si="34"/>
        <v>0.42072993466560149</v>
      </c>
      <c r="AW130" s="53">
        <f>+($AT130/$AT$82)-($AU130/$AU$82)</f>
        <v>0.42763474728305084</v>
      </c>
      <c r="AZ130" s="24">
        <f t="shared" ref="AZ130" si="221">+AT130/AT$32</f>
        <v>82.168088221205551</v>
      </c>
      <c r="BA130" s="24">
        <f t="shared" ref="BA130" si="222">+AU130/AU$32</f>
        <v>81.747358286539949</v>
      </c>
      <c r="BB130" s="24">
        <f t="shared" ref="BB130" si="223">+AZ130-BA130</f>
        <v>0.42072993466560149</v>
      </c>
      <c r="BD130" s="24">
        <f t="shared" ref="BD130" si="224">+AT130/AT$82</f>
        <v>20.278500545894559</v>
      </c>
      <c r="BE130" s="24">
        <f t="shared" ref="BE130" si="225">+AU130/AU$82</f>
        <v>19.850865798611508</v>
      </c>
      <c r="BF130" s="24">
        <f>+BD130-BE130</f>
        <v>0.42763474728305084</v>
      </c>
    </row>
    <row r="131" spans="4:58" x14ac:dyDescent="0.3">
      <c r="D131" s="35"/>
    </row>
    <row r="132" spans="4:58" x14ac:dyDescent="0.3">
      <c r="D132" s="35"/>
    </row>
    <row r="133" spans="4:58" x14ac:dyDescent="0.3">
      <c r="D133" s="35"/>
    </row>
    <row r="134" spans="4:58" x14ac:dyDescent="0.3">
      <c r="D134" s="35"/>
    </row>
    <row r="135" spans="4:58" x14ac:dyDescent="0.3">
      <c r="D135" s="35"/>
    </row>
    <row r="136" spans="4:58" x14ac:dyDescent="0.3">
      <c r="D136" s="35"/>
    </row>
    <row r="137" spans="4:58" x14ac:dyDescent="0.3">
      <c r="D137" s="35"/>
    </row>
    <row r="138" spans="4:58" x14ac:dyDescent="0.3">
      <c r="D138" s="35"/>
    </row>
    <row r="139" spans="4:58" x14ac:dyDescent="0.3">
      <c r="D139" s="35"/>
    </row>
    <row r="140" spans="4:58" x14ac:dyDescent="0.3">
      <c r="D140" s="35"/>
    </row>
    <row r="141" spans="4:58" x14ac:dyDescent="0.3">
      <c r="D141" s="35"/>
    </row>
    <row r="142" spans="4:58" x14ac:dyDescent="0.3">
      <c r="D142" s="35"/>
    </row>
    <row r="143" spans="4:58" x14ac:dyDescent="0.3">
      <c r="D143" s="35"/>
    </row>
    <row r="144" spans="4:58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A104" sqref="A104"/>
    </sheetView>
  </sheetViews>
  <sheetFormatPr baseColWidth="10" defaultRowHeight="14.4" x14ac:dyDescent="0.3"/>
  <cols>
    <col min="9" max="9" width="11.5546875" style="33"/>
    <col min="73" max="73" width="5.6640625" customWidth="1"/>
    <col min="74" max="84" width="11.5546875" style="44"/>
    <col min="85" max="85" width="12.88671875" bestFit="1" customWidth="1"/>
  </cols>
  <sheetData>
    <row r="1" spans="1:108" ht="15" thickBot="1" x14ac:dyDescent="0.35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7" t="s">
        <v>100</v>
      </c>
      <c r="BW1" s="227"/>
      <c r="BX1" s="227"/>
      <c r="BY1" s="227"/>
      <c r="BZ1" s="227"/>
      <c r="CA1" s="227"/>
      <c r="CB1" s="227"/>
      <c r="CC1" s="227"/>
      <c r="CD1" s="227"/>
      <c r="CE1" s="227"/>
      <c r="CF1" s="117"/>
      <c r="CH1" s="227" t="s">
        <v>105</v>
      </c>
      <c r="CI1" s="227"/>
      <c r="CJ1" s="227"/>
      <c r="CK1" s="227"/>
      <c r="CL1" s="227"/>
      <c r="CM1" s="227"/>
      <c r="CN1" s="227"/>
      <c r="CO1" s="227"/>
      <c r="CP1" s="227"/>
      <c r="CQ1" s="227"/>
      <c r="CR1" s="117"/>
      <c r="CT1" s="227" t="s">
        <v>106</v>
      </c>
      <c r="CU1" s="227"/>
      <c r="CV1" s="227"/>
      <c r="CW1" s="227"/>
      <c r="CX1" s="227"/>
      <c r="CY1" s="227"/>
      <c r="CZ1" s="227"/>
      <c r="DA1" s="227"/>
      <c r="DB1" s="227"/>
      <c r="DC1" s="227"/>
      <c r="DD1" s="117"/>
    </row>
    <row r="2" spans="1:108" x14ac:dyDescent="0.3">
      <c r="A2" s="115"/>
      <c r="B2" s="115"/>
      <c r="C2" s="226" t="s">
        <v>46</v>
      </c>
      <c r="D2" s="226"/>
      <c r="E2" s="226"/>
      <c r="F2" s="226"/>
      <c r="G2" s="226"/>
      <c r="H2" s="226"/>
      <c r="I2" s="115"/>
      <c r="J2" s="226" t="s">
        <v>47</v>
      </c>
      <c r="K2" s="226"/>
      <c r="L2" s="226"/>
      <c r="M2" s="226"/>
      <c r="N2" s="226"/>
      <c r="O2" s="226"/>
      <c r="P2" s="115"/>
      <c r="Q2" s="226" t="s">
        <v>48</v>
      </c>
      <c r="R2" s="226"/>
      <c r="S2" s="226"/>
      <c r="T2" s="226"/>
      <c r="U2" s="226"/>
      <c r="V2" s="226"/>
      <c r="W2" s="115"/>
      <c r="X2" s="226" t="s">
        <v>49</v>
      </c>
      <c r="Y2" s="226"/>
      <c r="Z2" s="226"/>
      <c r="AA2" s="226"/>
      <c r="AB2" s="226"/>
      <c r="AC2" s="226"/>
      <c r="AD2" s="115"/>
      <c r="AE2" s="226" t="s">
        <v>50</v>
      </c>
      <c r="AF2" s="226"/>
      <c r="AG2" s="226"/>
      <c r="AH2" s="226"/>
      <c r="AI2" s="226"/>
      <c r="AJ2" s="226"/>
      <c r="AK2" s="115"/>
      <c r="AL2" s="226" t="s">
        <v>51</v>
      </c>
      <c r="AM2" s="226"/>
      <c r="AN2" s="226"/>
      <c r="AO2" s="226"/>
      <c r="AP2" s="226"/>
      <c r="AQ2" s="226"/>
      <c r="AR2" s="115"/>
      <c r="AS2" s="226" t="s">
        <v>52</v>
      </c>
      <c r="AT2" s="226"/>
      <c r="AU2" s="226"/>
      <c r="AV2" s="226"/>
      <c r="AW2" s="226"/>
      <c r="AX2" s="226"/>
      <c r="AY2" s="115"/>
      <c r="AZ2" s="226" t="s">
        <v>53</v>
      </c>
      <c r="BA2" s="226"/>
      <c r="BB2" s="226"/>
      <c r="BC2" s="226"/>
      <c r="BD2" s="226"/>
      <c r="BE2" s="226"/>
      <c r="BF2" s="115"/>
      <c r="BG2" s="226" t="s">
        <v>54</v>
      </c>
      <c r="BH2" s="226"/>
      <c r="BI2" s="226"/>
      <c r="BJ2" s="226"/>
      <c r="BK2" s="226"/>
      <c r="BL2" s="226"/>
      <c r="BM2" s="115"/>
      <c r="BN2" s="226" t="s">
        <v>55</v>
      </c>
      <c r="BO2" s="226"/>
      <c r="BP2" s="226"/>
      <c r="BQ2" s="226"/>
      <c r="BR2" s="226"/>
      <c r="BS2" s="226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3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" thickBot="1" x14ac:dyDescent="0.35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3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3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3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3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3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3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3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3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3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3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3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3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3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3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3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3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3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3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3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3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3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3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3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3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3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3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3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3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3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3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3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3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3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3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3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3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3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3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3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3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3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3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3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3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3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3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3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3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3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3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3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3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3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3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3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3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3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3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3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3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3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3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3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3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3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3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3">
      <c r="A71" s="112">
        <f t="shared" ref="A71:A103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3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3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3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3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3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3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3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3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3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3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3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3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3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3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3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3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3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3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3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3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3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3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3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3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3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3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3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3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3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3">
      <c r="A101" s="112">
        <f t="shared" si="83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3">
        <f t="shared" ref="I101" ca="1" si="269">+SUMPRODUCT($C$3:$H$3,C101:H101)</f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3">
        <f t="shared" ref="P101" ca="1" si="270">+SUMPRODUCT($C$3:$H$3,J101:O101)</f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3">
        <f t="shared" ref="W101" ca="1" si="271">+SUMPRODUCT($C$3:$H$3,Q101:V101)</f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3">
        <f t="shared" ref="AD101" ca="1" si="272">+SUMPRODUCT($C$3:$H$3,X101:AC101)</f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3">
        <f t="shared" ref="AK101" ca="1" si="273">+SUMPRODUCT($C$3:$H$3,AE101:AJ101)</f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3">
        <f t="shared" ref="AR101" ca="1" si="274">+SUMPRODUCT($C$3:$H$3,AL101:AQ101)</f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3">
        <f t="shared" ref="AY101" ca="1" si="275">+SUMPRODUCT($C$3:$H$3,AS101:AX101)</f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3">
        <f t="shared" ref="BF101" ca="1" si="276">+SUMPRODUCT($C$3:$H$3,AZ101:BE101)</f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3">
        <f t="shared" ref="BM101" ca="1" si="277">+SUMPRODUCT($C$3:$H$3,BG101:BL101)</f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3">
        <f t="shared" ref="BT101" ca="1" si="278">+SUMPRODUCT($C$3:$H$3,BN101:BS101)</f>
        <v>7688.8815552532469</v>
      </c>
      <c r="BU101" s="43"/>
      <c r="BV101" s="46">
        <f t="shared" ref="BV101" ca="1" si="279">+I101</f>
        <v>7685.7912920444605</v>
      </c>
      <c r="BW101" s="46">
        <f t="shared" ref="BW101" ca="1" si="280">+P101</f>
        <v>7686.9990651760309</v>
      </c>
      <c r="BX101" s="46">
        <f t="shared" ref="BX101" ca="1" si="281">+W101</f>
        <v>7672.7494208775743</v>
      </c>
      <c r="BY101" s="46">
        <f t="shared" ref="BY101" ca="1" si="282">+AD101</f>
        <v>7665.4827556664113</v>
      </c>
      <c r="BZ101" s="46">
        <f t="shared" ref="BZ101" ca="1" si="283">+AK101</f>
        <v>7716.056310582273</v>
      </c>
      <c r="CA101" s="46">
        <f t="shared" ref="CA101" ca="1" si="284">+AR101</f>
        <v>7687.7440773258231</v>
      </c>
      <c r="CB101" s="46">
        <f t="shared" ref="CB101" ca="1" si="285">+AY101</f>
        <v>7712.0302990874934</v>
      </c>
      <c r="CC101" s="46">
        <f t="shared" ref="CC101" ca="1" si="286">+BF101</f>
        <v>7707.0508592735532</v>
      </c>
      <c r="CD101" s="46">
        <f t="shared" ref="CD101" ca="1" si="287">+BM101</f>
        <v>7708.0396261830228</v>
      </c>
      <c r="CE101" s="46">
        <f t="shared" ref="CE101" ca="1" si="288">+BT101</f>
        <v>7688.8815552532469</v>
      </c>
      <c r="CF101" s="46" cm="1">
        <f t="array" aca="1" ref="CF101" ca="1">+SUMPRODUCT($BV$3:$CE$3/100,$BV101:$CE101)</f>
        <v>7694.8749486671313</v>
      </c>
      <c r="CG101" s="35">
        <f t="shared" ref="CG101" si="289">+B101</f>
        <v>45627</v>
      </c>
      <c r="CH101" s="24">
        <f t="shared" ref="CH101" ca="1" si="290">+BV101/BV100-1</f>
        <v>2.6307154138295319E-2</v>
      </c>
      <c r="CI101" s="24">
        <f t="shared" ref="CI101" ca="1" si="291">+BW101/BW100-1</f>
        <v>2.6200935402001191E-2</v>
      </c>
      <c r="CJ101" s="24">
        <f t="shared" ref="CJ101" ca="1" si="292">+BX101/BX100-1</f>
        <v>2.7104467268588728E-2</v>
      </c>
      <c r="CK101" s="24">
        <f t="shared" ref="CK101" ca="1" si="293">+BY101/BY100-1</f>
        <v>2.6390113543653948E-2</v>
      </c>
      <c r="CL101" s="24">
        <f t="shared" ref="CL101" ca="1" si="294">+BZ101/BZ100-1</f>
        <v>2.7081504812517032E-2</v>
      </c>
      <c r="CM101" s="24">
        <f t="shared" ref="CM101" ca="1" si="295">+CA101/CA100-1</f>
        <v>2.6869595902824672E-2</v>
      </c>
      <c r="CN101" s="24">
        <f t="shared" ref="CN101" ca="1" si="296">+CB101/CB100-1</f>
        <v>2.7050889285510138E-2</v>
      </c>
      <c r="CO101" s="24">
        <f t="shared" ref="CO101" ca="1" si="297">+CC101/CC100-1</f>
        <v>2.7046279745444934E-2</v>
      </c>
      <c r="CP101" s="24">
        <f t="shared" ref="CP101" ca="1" si="298">+CD101/CD100-1</f>
        <v>2.7549381672530737E-2</v>
      </c>
      <c r="CQ101" s="24">
        <f t="shared" ref="CQ101" ca="1" si="299">+CE101/CE100-1</f>
        <v>2.7369948607166128E-2</v>
      </c>
      <c r="CR101" s="24">
        <f t="shared" ref="CR101" ca="1" si="300">+CF101/CF100-1</f>
        <v>2.7018326921358415E-2</v>
      </c>
      <c r="CS101" s="35">
        <f t="shared" ref="CS101" si="301">+CG101</f>
        <v>45627</v>
      </c>
      <c r="CT101" s="24">
        <f t="shared" ref="CT101" ca="1" si="302">+BV101/BV89-1</f>
        <v>1.1343819973499176</v>
      </c>
      <c r="CU101" s="24">
        <f t="shared" ref="CU101" ca="1" si="303">+BW101/BW89-1</f>
        <v>1.1352280949014419</v>
      </c>
      <c r="CV101" s="24">
        <f t="shared" ref="CV101" ca="1" si="304">+BX101/BX89-1</f>
        <v>1.1662423847557264</v>
      </c>
      <c r="CW101" s="24">
        <f t="shared" ref="CW101" ca="1" si="305">+BY101/BY89-1</f>
        <v>1.1617684761795104</v>
      </c>
      <c r="CX101" s="24">
        <f t="shared" ref="CX101" ca="1" si="306">+BZ101/BZ89-1</f>
        <v>1.1680818960192965</v>
      </c>
      <c r="CY101" s="24">
        <f t="shared" ref="CY101" ca="1" si="307">+CA101/CA89-1</f>
        <v>1.1723721984005744</v>
      </c>
      <c r="CZ101" s="24">
        <f t="shared" ref="CZ101" ca="1" si="308">+CB101/CB89-1</f>
        <v>1.185391372031503</v>
      </c>
      <c r="DA101" s="24">
        <f t="shared" ref="DA101" ca="1" si="309">+CC101/CC89-1</f>
        <v>1.1864600629037563</v>
      </c>
      <c r="DB101" s="24">
        <f t="shared" ref="DB101" ca="1" si="310">+CD101/CD89-1</f>
        <v>1.201276342245535</v>
      </c>
      <c r="DC101" s="24">
        <f t="shared" ref="DC101" ca="1" si="311">+CE101/CE89-1</f>
        <v>1.2015117882148623</v>
      </c>
      <c r="DD101" s="49">
        <f t="shared" ref="DD101" ca="1" si="312">+CF101/CF89-1</f>
        <v>1.1783733717867415</v>
      </c>
      <c r="DE101" s="49">
        <f>+[1]NAC!AG102</f>
        <v>1.1776362746413853</v>
      </c>
      <c r="DF101" s="24"/>
    </row>
    <row r="102" spans="1:110" x14ac:dyDescent="0.3">
      <c r="A102" s="112">
        <f t="shared" si="83"/>
        <v>129</v>
      </c>
      <c r="B102" s="35">
        <f>+NAC!A102</f>
        <v>45658</v>
      </c>
      <c r="C102" s="19" cm="1">
        <f t="array" aca="1" ref="C102" ca="1">INDIRECT(_xlfn.CONCAT(C$4,"_d!",C$1,$A102))</f>
        <v>7834.6635722258543</v>
      </c>
      <c r="D102" s="19" cm="1">
        <f t="array" aca="1" ref="D102" ca="1">INDIRECT(_xlfn.CONCAT(D$4,"_d!",D$1,$A102))</f>
        <v>7837.937570942785</v>
      </c>
      <c r="E102" s="19" cm="1">
        <f t="array" aca="1" ref="E102" ca="1">INDIRECT(_xlfn.CONCAT(E$4,"_d!",E$1,$A102))</f>
        <v>7848.3033787284994</v>
      </c>
      <c r="F102" s="19" cm="1">
        <f t="array" aca="1" ref="F102" ca="1">INDIRECT(_xlfn.CONCAT(F$4,"_d!",F$1,$A102))</f>
        <v>7887.9407378785036</v>
      </c>
      <c r="G102" s="19" cm="1">
        <f t="array" aca="1" ref="G102" ca="1">INDIRECT(_xlfn.CONCAT(G$4,"_d!",G$1,$A102))</f>
        <v>7860.3241767010177</v>
      </c>
      <c r="H102" s="19" cm="1">
        <f t="array" aca="1" ref="H102" ca="1">INDIRECT(_xlfn.CONCAT(H$4,"_d!",H$1,$A102))</f>
        <v>7934.4688084851523</v>
      </c>
      <c r="I102" s="43">
        <f t="shared" ref="I102" ca="1" si="313">+SUMPRODUCT($C$3:$H$3,C102:H102)</f>
        <v>7845.0144898543522</v>
      </c>
      <c r="J102" s="19" cm="1">
        <f t="array" aca="1" ref="J102" ca="1">INDIRECT(_xlfn.CONCAT(J$4,"_d!",J$1,$A102))</f>
        <v>7815.0665465875336</v>
      </c>
      <c r="K102" s="19" cm="1">
        <f t="array" aca="1" ref="K102" ca="1">INDIRECT(_xlfn.CONCAT(K$4,"_d!",K$1,$A102))</f>
        <v>7874.8803493514461</v>
      </c>
      <c r="L102" s="19" cm="1">
        <f t="array" aca="1" ref="L102" ca="1">INDIRECT(_xlfn.CONCAT(L$4,"_d!",L$1,$A102))</f>
        <v>7864.4476380488968</v>
      </c>
      <c r="M102" s="19" cm="1">
        <f t="array" aca="1" ref="M102" ca="1">INDIRECT(_xlfn.CONCAT(M$4,"_d!",M$1,$A102))</f>
        <v>7855.3076324285112</v>
      </c>
      <c r="N102" s="19" cm="1">
        <f t="array" aca="1" ref="N102" ca="1">INDIRECT(_xlfn.CONCAT(N$4,"_d!",N$1,$A102))</f>
        <v>7868.6225631241086</v>
      </c>
      <c r="O102" s="19" cm="1">
        <f t="array" aca="1" ref="O102" ca="1">INDIRECT(_xlfn.CONCAT(O$4,"_d!",O$1,$A102))</f>
        <v>7854.2744627354796</v>
      </c>
      <c r="P102" s="43">
        <f t="shared" ref="P102" ca="1" si="314">+SUMPRODUCT($C$3:$H$3,J102:O102)</f>
        <v>7845.2951812410392</v>
      </c>
      <c r="Q102" s="19" cm="1">
        <f t="array" aca="1" ref="Q102" ca="1">INDIRECT(_xlfn.CONCAT(Q$4,"_d!",Q$1,$A102))</f>
        <v>7794.8996817575107</v>
      </c>
      <c r="R102" s="19" cm="1">
        <f t="array" aca="1" ref="R102" ca="1">INDIRECT(_xlfn.CONCAT(R$4,"_d!",R$1,$A102))</f>
        <v>7834.0155481000693</v>
      </c>
      <c r="S102" s="19" cm="1">
        <f t="array" aca="1" ref="S102" ca="1">INDIRECT(_xlfn.CONCAT(S$4,"_d!",S$1,$A102))</f>
        <v>7904.8074558154258</v>
      </c>
      <c r="T102" s="19" cm="1">
        <f t="array" aca="1" ref="T102" ca="1">INDIRECT(_xlfn.CONCAT(T$4,"_d!",T$1,$A102))</f>
        <v>7998.3716204631928</v>
      </c>
      <c r="U102" s="19" cm="1">
        <f t="array" aca="1" ref="U102" ca="1">INDIRECT(_xlfn.CONCAT(U$4,"_d!",U$1,$A102))</f>
        <v>7915.3783674527931</v>
      </c>
      <c r="V102" s="19" cm="1">
        <f t="array" aca="1" ref="V102" ca="1">INDIRECT(_xlfn.CONCAT(V$4,"_d!",V$1,$A102))</f>
        <v>7884.1814943598411</v>
      </c>
      <c r="W102" s="43">
        <f t="shared" ref="W102" ca="1" si="315">+SUMPRODUCT($C$3:$H$3,Q102:V102)</f>
        <v>7835.332610505784</v>
      </c>
      <c r="X102" s="19" cm="1">
        <f t="array" aca="1" ref="X102" ca="1">INDIRECT(_xlfn.CONCAT(X$4,"_d!",X$1,$A102))</f>
        <v>7775.6557570151117</v>
      </c>
      <c r="Y102" s="19" cm="1">
        <f t="array" aca="1" ref="Y102" ca="1">INDIRECT(_xlfn.CONCAT(Y$4,"_d!",Y$1,$A102))</f>
        <v>7831.0657068703449</v>
      </c>
      <c r="Z102" s="19" cm="1">
        <f t="array" aca="1" ref="Z102" ca="1">INDIRECT(_xlfn.CONCAT(Z$4,"_d!",Z$1,$A102))</f>
        <v>7963.3050959884813</v>
      </c>
      <c r="AA102" s="19" cm="1">
        <f t="array" aca="1" ref="AA102" ca="1">INDIRECT(_xlfn.CONCAT(AA$4,"_d!",AA$1,$A102))</f>
        <v>7895.3977478756897</v>
      </c>
      <c r="AB102" s="19" cm="1">
        <f t="array" aca="1" ref="AB102" ca="1">INDIRECT(_xlfn.CONCAT(AB$4,"_d!",AB$1,$A102))</f>
        <v>7969.4705372660837</v>
      </c>
      <c r="AC102" s="19" cm="1">
        <f t="array" aca="1" ref="AC102" ca="1">INDIRECT(_xlfn.CONCAT(AC$4,"_d!",AC$1,$A102))</f>
        <v>7902.3535365039043</v>
      </c>
      <c r="AD102" s="43">
        <f t="shared" ref="AD102" ca="1" si="316">+SUMPRODUCT($C$3:$H$3,X102:AC102)</f>
        <v>7828.7407513194339</v>
      </c>
      <c r="AE102" s="19" cm="1">
        <f t="array" aca="1" ref="AE102" ca="1">INDIRECT(_xlfn.CONCAT(AE$4,"_d!",AE$1,$A102))</f>
        <v>7849.4476844175024</v>
      </c>
      <c r="AF102" s="19" cm="1">
        <f t="array" aca="1" ref="AF102" ca="1">INDIRECT(_xlfn.CONCAT(AF$4,"_d!",AF$1,$A102))</f>
        <v>7895.8994935409974</v>
      </c>
      <c r="AG102" s="19" cm="1">
        <f t="array" aca="1" ref="AG102" ca="1">INDIRECT(_xlfn.CONCAT(AG$4,"_d!",AG$1,$A102))</f>
        <v>7930.6306058346936</v>
      </c>
      <c r="AH102" s="19" cm="1">
        <f t="array" aca="1" ref="AH102" ca="1">INDIRECT(_xlfn.CONCAT(AH$4,"_d!",AH$1,$A102))</f>
        <v>8006.0928207473908</v>
      </c>
      <c r="AI102" s="19" cm="1">
        <f t="array" aca="1" ref="AI102" ca="1">INDIRECT(_xlfn.CONCAT(AI$4,"_d!",AI$1,$A102))</f>
        <v>7881.7671784602226</v>
      </c>
      <c r="AJ102" s="19" cm="1">
        <f t="array" aca="1" ref="AJ102" ca="1">INDIRECT(_xlfn.CONCAT(AJ$4,"_d!",AJ$1,$A102))</f>
        <v>7951.4542639696656</v>
      </c>
      <c r="AK102" s="43">
        <f t="shared" ref="AK102" ca="1" si="317">+SUMPRODUCT($C$3:$H$3,AE102:AJ102)</f>
        <v>7884.3154890757532</v>
      </c>
      <c r="AL102" s="19" cm="1">
        <f t="array" aca="1" ref="AL102" ca="1">INDIRECT(_xlfn.CONCAT(AL$4,"_d!",AL$1,$A102))</f>
        <v>7810.3250362428835</v>
      </c>
      <c r="AM102" s="19" cm="1">
        <f t="array" aca="1" ref="AM102" ca="1">INDIRECT(_xlfn.CONCAT(AM$4,"_d!",AM$1,$A102))</f>
        <v>7872.5971205512142</v>
      </c>
      <c r="AN102" s="19" cm="1">
        <f t="array" aca="1" ref="AN102" ca="1">INDIRECT(_xlfn.CONCAT(AN$4,"_d!",AN$1,$A102))</f>
        <v>7923.427860128787</v>
      </c>
      <c r="AO102" s="19" cm="1">
        <f t="array" aca="1" ref="AO102" ca="1">INDIRECT(_xlfn.CONCAT(AO$4,"_d!",AO$1,$A102))</f>
        <v>7882.1780450608376</v>
      </c>
      <c r="AP102" s="19" cm="1">
        <f t="array" aca="1" ref="AP102" ca="1">INDIRECT(_xlfn.CONCAT(AP$4,"_d!",AP$1,$A102))</f>
        <v>7948.2103291254516</v>
      </c>
      <c r="AQ102" s="19" cm="1">
        <f t="array" aca="1" ref="AQ102" ca="1">INDIRECT(_xlfn.CONCAT(AQ$4,"_d!",AQ$1,$A102))</f>
        <v>7905.1851394398172</v>
      </c>
      <c r="AR102" s="43">
        <f t="shared" ref="AR102" ca="1" si="318">+SUMPRODUCT($C$3:$H$3,AL102:AQ102)</f>
        <v>7854.1154717363588</v>
      </c>
      <c r="AS102" s="19" cm="1">
        <f t="array" aca="1" ref="AS102" ca="1">INDIRECT(_xlfn.CONCAT(AS$4,"_d!",AS$1,$A102))</f>
        <v>7840.2933562981689</v>
      </c>
      <c r="AT102" s="19" cm="1">
        <f t="array" aca="1" ref="AT102" ca="1">INDIRECT(_xlfn.CONCAT(AT$4,"_d!",AT$1,$A102))</f>
        <v>7898.0976505707185</v>
      </c>
      <c r="AU102" s="19" cm="1">
        <f t="array" aca="1" ref="AU102" ca="1">INDIRECT(_xlfn.CONCAT(AU$4,"_d!",AU$1,$A102))</f>
        <v>7904.1100921561992</v>
      </c>
      <c r="AV102" s="19" cm="1">
        <f t="array" aca="1" ref="AV102" ca="1">INDIRECT(_xlfn.CONCAT(AV$4,"_d!",AV$1,$A102))</f>
        <v>8038.7922863781323</v>
      </c>
      <c r="AW102" s="19" cm="1">
        <f t="array" aca="1" ref="AW102" ca="1">INDIRECT(_xlfn.CONCAT(AW$4,"_d!",AW$1,$A102))</f>
        <v>7951.2573347881998</v>
      </c>
      <c r="AX102" s="19" cm="1">
        <f t="array" aca="1" ref="AX102" ca="1">INDIRECT(_xlfn.CONCAT(AX$4,"_d!",AX$1,$A102))</f>
        <v>7890.7948545184681</v>
      </c>
      <c r="AY102" s="43">
        <f t="shared" ref="AY102" ca="1" si="319">+SUMPRODUCT($C$3:$H$3,AS102:AX102)</f>
        <v>7881.4553902380449</v>
      </c>
      <c r="AZ102" s="19" cm="1">
        <f t="array" aca="1" ref="AZ102" ca="1">INDIRECT(_xlfn.CONCAT(AZ$4,"_d!",AZ$1,$A102))</f>
        <v>7860.5131676342708</v>
      </c>
      <c r="BA102" s="19" cm="1">
        <f t="array" aca="1" ref="BA102" ca="1">INDIRECT(_xlfn.CONCAT(BA$4,"_d!",BA$1,$A102))</f>
        <v>7857.5267641345008</v>
      </c>
      <c r="BB102" s="19" cm="1">
        <f t="array" aca="1" ref="BB102" ca="1">INDIRECT(_xlfn.CONCAT(BB$4,"_d!",BB$1,$A102))</f>
        <v>7958.598876960099</v>
      </c>
      <c r="BC102" s="19" cm="1">
        <f t="array" aca="1" ref="BC102" ca="1">INDIRECT(_xlfn.CONCAT(BC$4,"_d!",BC$1,$A102))</f>
        <v>7906.1611531993976</v>
      </c>
      <c r="BD102" s="19" cm="1">
        <f t="array" aca="1" ref="BD102" ca="1">INDIRECT(_xlfn.CONCAT(BD$4,"_d!",BD$1,$A102))</f>
        <v>7993.3359513401429</v>
      </c>
      <c r="BE102" s="19" cm="1">
        <f t="array" aca="1" ref="BE102" ca="1">INDIRECT(_xlfn.CONCAT(BE$4,"_d!",BE$1,$A102))</f>
        <v>7930.0984937883668</v>
      </c>
      <c r="BF102" s="43">
        <f t="shared" ref="BF102" ca="1" si="320">+SUMPRODUCT($C$3:$H$3,AZ102:BE102)</f>
        <v>7878.3594068295106</v>
      </c>
      <c r="BG102" s="19" cm="1">
        <f t="array" aca="1" ref="BG102" ca="1">INDIRECT(_xlfn.CONCAT(BG$4,"_d!",BG$1,$A102))</f>
        <v>7848.3361438376651</v>
      </c>
      <c r="BH102" s="19" cm="1">
        <f t="array" aca="1" ref="BH102" ca="1">INDIRECT(_xlfn.CONCAT(BH$4,"_d!",BH$1,$A102))</f>
        <v>7889.7663144194948</v>
      </c>
      <c r="BI102" s="19" cm="1">
        <f t="array" aca="1" ref="BI102" ca="1">INDIRECT(_xlfn.CONCAT(BI$4,"_d!",BI$1,$A102))</f>
        <v>7979.0731354834834</v>
      </c>
      <c r="BJ102" s="19" cm="1">
        <f t="array" aca="1" ref="BJ102" ca="1">INDIRECT(_xlfn.CONCAT(BJ$4,"_d!",BJ$1,$A102))</f>
        <v>7959.8635069827014</v>
      </c>
      <c r="BK102" s="19" cm="1">
        <f t="array" aca="1" ref="BK102" ca="1">INDIRECT(_xlfn.CONCAT(BK$4,"_d!",BK$1,$A102))</f>
        <v>8007.5033994596279</v>
      </c>
      <c r="BL102" s="19" cm="1">
        <f t="array" aca="1" ref="BL102" ca="1">INDIRECT(_xlfn.CONCAT(BL$4,"_d!",BL$1,$A102))</f>
        <v>7896.6610246477057</v>
      </c>
      <c r="BM102" s="43">
        <f t="shared" ref="BM102" ca="1" si="321">+SUMPRODUCT($C$3:$H$3,BG102:BL102)</f>
        <v>7886.9790191569027</v>
      </c>
      <c r="BN102" s="19" cm="1">
        <f t="array" aca="1" ref="BN102" ca="1">INDIRECT(_xlfn.CONCAT(BN$4,"_d!",BN$1,$A102))</f>
        <v>7844.1341050288729</v>
      </c>
      <c r="BO102" s="19" cm="1">
        <f t="array" aca="1" ref="BO102" ca="1">INDIRECT(_xlfn.CONCAT(BO$4,"_d!",BO$1,$A102))</f>
        <v>7853.6676052205512</v>
      </c>
      <c r="BP102" s="19" cm="1">
        <f t="array" aca="1" ref="BP102" ca="1">INDIRECT(_xlfn.CONCAT(BP$4,"_d!",BP$1,$A102))</f>
        <v>7915.9146841257525</v>
      </c>
      <c r="BQ102" s="19" cm="1">
        <f t="array" aca="1" ref="BQ102" ca="1">INDIRECT(_xlfn.CONCAT(BQ$4,"_d!",BQ$1,$A102))</f>
        <v>7961.9151315172148</v>
      </c>
      <c r="BR102" s="19" cm="1">
        <f t="array" aca="1" ref="BR102" ca="1">INDIRECT(_xlfn.CONCAT(BR$4,"_d!",BR$1,$A102))</f>
        <v>7976.1352016524388</v>
      </c>
      <c r="BS102" s="19" cm="1">
        <f t="array" aca="1" ref="BS102" ca="1">INDIRECT(_xlfn.CONCAT(BS$4,"_d!",BS$1,$A102))</f>
        <v>7927.7177524751469</v>
      </c>
      <c r="BT102" s="43">
        <f t="shared" ref="BT102" ca="1" si="322">+SUMPRODUCT($C$3:$H$3,BN102:BS102)</f>
        <v>7868.3014663742933</v>
      </c>
      <c r="BU102" s="43"/>
      <c r="BV102" s="46">
        <f t="shared" ref="BV102" ca="1" si="323">+I102</f>
        <v>7845.0144898543522</v>
      </c>
      <c r="BW102" s="46">
        <f t="shared" ref="BW102" ca="1" si="324">+P102</f>
        <v>7845.2951812410392</v>
      </c>
      <c r="BX102" s="46">
        <f t="shared" ref="BX102" ca="1" si="325">+W102</f>
        <v>7835.332610505784</v>
      </c>
      <c r="BY102" s="46">
        <f t="shared" ref="BY102" ca="1" si="326">+AD102</f>
        <v>7828.7407513194339</v>
      </c>
      <c r="BZ102" s="46">
        <f t="shared" ref="BZ102" ca="1" si="327">+AK102</f>
        <v>7884.3154890757532</v>
      </c>
      <c r="CA102" s="46">
        <f t="shared" ref="CA102" ca="1" si="328">+AR102</f>
        <v>7854.1154717363588</v>
      </c>
      <c r="CB102" s="46">
        <f t="shared" ref="CB102" ca="1" si="329">+AY102</f>
        <v>7881.4553902380449</v>
      </c>
      <c r="CC102" s="46">
        <f t="shared" ref="CC102" ca="1" si="330">+BF102</f>
        <v>7878.3594068295106</v>
      </c>
      <c r="CD102" s="46">
        <f t="shared" ref="CD102" ca="1" si="331">+BM102</f>
        <v>7886.9790191569027</v>
      </c>
      <c r="CE102" s="46">
        <f t="shared" ref="CE102" ca="1" si="332">+BT102</f>
        <v>7868.3014663742933</v>
      </c>
      <c r="CF102" s="46" cm="1">
        <f t="array" aca="1" ref="CF102" ca="1">+SUMPRODUCT($BV$3:$CE$3/100,$BV102:$CE102)</f>
        <v>7864.9929414282196</v>
      </c>
      <c r="CG102" s="35">
        <f t="shared" ref="CG102" si="333">+B102</f>
        <v>45658</v>
      </c>
      <c r="CH102" s="24">
        <f t="shared" ref="CH102" ca="1" si="334">+BV102/BV101-1</f>
        <v>2.0716565381459606E-2</v>
      </c>
      <c r="CI102" s="24">
        <f t="shared" ref="CI102" ca="1" si="335">+BW102/BW101-1</f>
        <v>2.0592706558548723E-2</v>
      </c>
      <c r="CJ102" s="24">
        <f t="shared" ref="CJ102" ca="1" si="336">+BX102/BX101-1</f>
        <v>2.1189691036412661E-2</v>
      </c>
      <c r="CK102" s="24">
        <f t="shared" ref="CK102" ca="1" si="337">+BY102/BY101-1</f>
        <v>2.1297810047558929E-2</v>
      </c>
      <c r="CL102" s="24">
        <f t="shared" ref="CL102" ca="1" si="338">+BZ102/BZ101-1</f>
        <v>2.1806369953873972E-2</v>
      </c>
      <c r="CM102" s="24">
        <f t="shared" ref="CM102" ca="1" si="339">+CA102/CA101-1</f>
        <v>2.1641120299676686E-2</v>
      </c>
      <c r="CN102" s="24">
        <f t="shared" ref="CN102" ca="1" si="340">+CB102/CB101-1</f>
        <v>2.1968934843344501E-2</v>
      </c>
      <c r="CO102" s="24">
        <f t="shared" ref="CO102" ca="1" si="341">+CC102/CC101-1</f>
        <v>2.2227509677041901E-2</v>
      </c>
      <c r="CP102" s="24">
        <f t="shared" ref="CP102" ca="1" si="342">+CD102/CD101-1</f>
        <v>2.321464362560488E-2</v>
      </c>
      <c r="CQ102" s="24">
        <f t="shared" ref="CQ102" ca="1" si="343">+CE102/CE101-1</f>
        <v>2.333498179568938E-2</v>
      </c>
      <c r="CR102" s="24">
        <f t="shared" ref="CR102" ca="1" si="344">+CF102/CF101-1</f>
        <v>2.2107960674598859E-2</v>
      </c>
      <c r="CS102" s="35">
        <f t="shared" ref="CS102" si="345">+CG102</f>
        <v>45658</v>
      </c>
      <c r="CT102" s="24">
        <f t="shared" ref="CT102" ca="1" si="346">+BV102/BV90-1</f>
        <v>0.81101688475911926</v>
      </c>
      <c r="CU102" s="24">
        <f t="shared" ref="CU102" ca="1" si="347">+BW102/BW90-1</f>
        <v>0.81141770034774252</v>
      </c>
      <c r="CV102" s="24">
        <f t="shared" ref="CV102" ca="1" si="348">+BX102/BX90-1</f>
        <v>0.83859187929040013</v>
      </c>
      <c r="CW102" s="24">
        <f t="shared" ref="CW102" ca="1" si="349">+BY102/BY90-1</f>
        <v>0.8309834847916191</v>
      </c>
      <c r="CX102" s="24">
        <f t="shared" ref="CX102" ca="1" si="350">+BZ102/BZ90-1</f>
        <v>0.83816840958066763</v>
      </c>
      <c r="CY102" s="24">
        <f t="shared" ref="CY102" ca="1" si="351">+CA102/CA90-1</f>
        <v>0.84325503554465775</v>
      </c>
      <c r="CZ102" s="24">
        <f t="shared" ref="CZ102" ca="1" si="352">+CB102/CB90-1</f>
        <v>0.84978512538406004</v>
      </c>
      <c r="DA102" s="24">
        <f t="shared" ref="DA102" ca="1" si="353">+CC102/CC90-1</f>
        <v>0.85200035485224546</v>
      </c>
      <c r="DB102" s="24">
        <f t="shared" ref="DB102" ca="1" si="354">+CD102/CD90-1</f>
        <v>0.86562973756052219</v>
      </c>
      <c r="DC102" s="24">
        <f t="shared" ref="DC102" ca="1" si="355">+CE102/CE90-1</f>
        <v>0.86135468056276232</v>
      </c>
      <c r="DD102" s="49">
        <f t="shared" ref="DD102" ca="1" si="356">+CF102/CF90-1</f>
        <v>0.84566262598205699</v>
      </c>
      <c r="DE102" s="49">
        <f>+[1]NAC!AG103</f>
        <v>0.84537508150823859</v>
      </c>
      <c r="DF102" s="24"/>
    </row>
    <row r="103" spans="1:110" x14ac:dyDescent="0.3">
      <c r="A103" s="112">
        <f t="shared" si="83"/>
        <v>130</v>
      </c>
      <c r="B103" s="35">
        <f>+NAC!A103</f>
        <v>45689</v>
      </c>
      <c r="C103" s="19" cm="1">
        <f t="array" aca="1" ref="C103" ca="1">INDIRECT(_xlfn.CONCAT(C$4,"_d!",C$1,$A103))</f>
        <v>8023.9448731121911</v>
      </c>
      <c r="D103" s="19" cm="1">
        <f t="array" aca="1" ref="D103" ca="1">INDIRECT(_xlfn.CONCAT(D$4,"_d!",D$1,$A103))</f>
        <v>8045.4345244511896</v>
      </c>
      <c r="E103" s="19" cm="1">
        <f t="array" aca="1" ref="E103" ca="1">INDIRECT(_xlfn.CONCAT(E$4,"_d!",E$1,$A103))</f>
        <v>8061.8931720715591</v>
      </c>
      <c r="F103" s="19" cm="1">
        <f t="array" aca="1" ref="F103" ca="1">INDIRECT(_xlfn.CONCAT(F$4,"_d!",F$1,$A103))</f>
        <v>8045.0414737396595</v>
      </c>
      <c r="G103" s="19" cm="1">
        <f t="array" aca="1" ref="G103" ca="1">INDIRECT(_xlfn.CONCAT(G$4,"_d!",G$1,$A103))</f>
        <v>8085.384896069766</v>
      </c>
      <c r="H103" s="19" cm="1">
        <f t="array" aca="1" ref="H103" ca="1">INDIRECT(_xlfn.CONCAT(H$4,"_d!",H$1,$A103))</f>
        <v>8216.8088221205544</v>
      </c>
      <c r="I103" s="43">
        <f t="shared" ref="I103" ca="1" si="357">+SUMPRODUCT($C$3:$H$3,C103:H103)</f>
        <v>8046.8509602205822</v>
      </c>
      <c r="J103" s="19" cm="1">
        <f t="array" aca="1" ref="J103" ca="1">INDIRECT(_xlfn.CONCAT(J$4,"_d!",J$1,$A103))</f>
        <v>8001.465361586078</v>
      </c>
      <c r="K103" s="19" cm="1">
        <f t="array" aca="1" ref="K103" ca="1">INDIRECT(_xlfn.CONCAT(K$4,"_d!",K$1,$A103))</f>
        <v>8078.6288820507953</v>
      </c>
      <c r="L103" s="19" cm="1">
        <f t="array" aca="1" ref="L103" ca="1">INDIRECT(_xlfn.CONCAT(L$4,"_d!",L$1,$A103))</f>
        <v>8075.3747119045802</v>
      </c>
      <c r="M103" s="19" cm="1">
        <f t="array" aca="1" ref="M103" ca="1">INDIRECT(_xlfn.CONCAT(M$4,"_d!",M$1,$A103))</f>
        <v>8011.8051161337162</v>
      </c>
      <c r="N103" s="19" cm="1">
        <f t="array" aca="1" ref="N103" ca="1">INDIRECT(_xlfn.CONCAT(N$4,"_d!",N$1,$A103))</f>
        <v>8088.1664231902205</v>
      </c>
      <c r="O103" s="19" cm="1">
        <f t="array" aca="1" ref="O103" ca="1">INDIRECT(_xlfn.CONCAT(O$4,"_d!",O$1,$A103))</f>
        <v>8114.6204520156134</v>
      </c>
      <c r="P103" s="43">
        <f t="shared" ref="P103" ca="1" si="358">+SUMPRODUCT($C$3:$H$3,J103:O103)</f>
        <v>8043.0611580886998</v>
      </c>
      <c r="Q103" s="19" cm="1">
        <f t="array" aca="1" ref="Q103" ca="1">INDIRECT(_xlfn.CONCAT(Q$4,"_d!",Q$1,$A103))</f>
        <v>7978.1982218427029</v>
      </c>
      <c r="R103" s="19" cm="1">
        <f t="array" aca="1" ref="R103" ca="1">INDIRECT(_xlfn.CONCAT(R$4,"_d!",R$1,$A103))</f>
        <v>8036.8844387206327</v>
      </c>
      <c r="S103" s="19" cm="1">
        <f t="array" aca="1" ref="S103" ca="1">INDIRECT(_xlfn.CONCAT(S$4,"_d!",S$1,$A103))</f>
        <v>8114.6106467092268</v>
      </c>
      <c r="T103" s="19" cm="1">
        <f t="array" aca="1" ref="T103" ca="1">INDIRECT(_xlfn.CONCAT(T$4,"_d!",T$1,$A103))</f>
        <v>8152.736749018929</v>
      </c>
      <c r="U103" s="19" cm="1">
        <f t="array" aca="1" ref="U103" ca="1">INDIRECT(_xlfn.CONCAT(U$4,"_d!",U$1,$A103))</f>
        <v>8136.1689250719692</v>
      </c>
      <c r="V103" s="19" cm="1">
        <f t="array" aca="1" ref="V103" ca="1">INDIRECT(_xlfn.CONCAT(V$4,"_d!",V$1,$A103))</f>
        <v>8145.7974984902976</v>
      </c>
      <c r="W103" s="43">
        <f t="shared" ref="W103" ca="1" si="359">+SUMPRODUCT($C$3:$H$3,Q103:V103)</f>
        <v>8031.3620711698013</v>
      </c>
      <c r="X103" s="19" cm="1">
        <f t="array" aca="1" ref="X103" ca="1">INDIRECT(_xlfn.CONCAT(X$4,"_d!",X$1,$A103))</f>
        <v>7951.3136395427819</v>
      </c>
      <c r="Y103" s="19" cm="1">
        <f t="array" aca="1" ref="Y103" ca="1">INDIRECT(_xlfn.CONCAT(Y$4,"_d!",Y$1,$A103))</f>
        <v>8028.8414210088049</v>
      </c>
      <c r="Z103" s="19" cm="1">
        <f t="array" aca="1" ref="Z103" ca="1">INDIRECT(_xlfn.CONCAT(Z$4,"_d!",Z$1,$A103))</f>
        <v>8175.0371336497765</v>
      </c>
      <c r="AA103" s="19" cm="1">
        <f t="array" aca="1" ref="AA103" ca="1">INDIRECT(_xlfn.CONCAT(AA$4,"_d!",AA$1,$A103))</f>
        <v>8045.6454327250267</v>
      </c>
      <c r="AB103" s="19" cm="1">
        <f t="array" aca="1" ref="AB103" ca="1">INDIRECT(_xlfn.CONCAT(AB$4,"_d!",AB$1,$A103))</f>
        <v>8189.1432307067889</v>
      </c>
      <c r="AC103" s="19" cm="1">
        <f t="array" aca="1" ref="AC103" ca="1">INDIRECT(_xlfn.CONCAT(AC$4,"_d!",AC$1,$A103))</f>
        <v>8159.8555483872378</v>
      </c>
      <c r="AD103" s="43">
        <f t="shared" ref="AD103" ca="1" si="360">+SUMPRODUCT($C$3:$H$3,X103:AC103)</f>
        <v>8019.3168663495817</v>
      </c>
      <c r="AE103" s="19" cm="1">
        <f t="array" aca="1" ref="AE103" ca="1">INDIRECT(_xlfn.CONCAT(AE$4,"_d!",AE$1,$A103))</f>
        <v>8031.6992310753494</v>
      </c>
      <c r="AF103" s="19" cm="1">
        <f t="array" aca="1" ref="AF103" ca="1">INDIRECT(_xlfn.CONCAT(AF$4,"_d!",AF$1,$A103))</f>
        <v>8095.3618918402326</v>
      </c>
      <c r="AG103" s="19" cm="1">
        <f t="array" aca="1" ref="AG103" ca="1">INDIRECT(_xlfn.CONCAT(AG$4,"_d!",AG$1,$A103))</f>
        <v>8135.8408694080408</v>
      </c>
      <c r="AH103" s="19" cm="1">
        <f t="array" aca="1" ref="AH103" ca="1">INDIRECT(_xlfn.CONCAT(AH$4,"_d!",AH$1,$A103))</f>
        <v>8161.5344344608548</v>
      </c>
      <c r="AI103" s="19" cm="1">
        <f t="array" aca="1" ref="AI103" ca="1">INDIRECT(_xlfn.CONCAT(AI$4,"_d!",AI$1,$A103))</f>
        <v>8096.0715559544269</v>
      </c>
      <c r="AJ103" s="19" cm="1">
        <f t="array" aca="1" ref="AJ103" ca="1">INDIRECT(_xlfn.CONCAT(AJ$4,"_d!",AJ$1,$A103))</f>
        <v>8211.6218554975894</v>
      </c>
      <c r="AK103" s="43">
        <f t="shared" ref="AK103" ca="1" si="361">+SUMPRODUCT($C$3:$H$3,AE103:AJ103)</f>
        <v>8078.0429575456701</v>
      </c>
      <c r="AL103" s="19" cm="1">
        <f t="array" aca="1" ref="AL103" ca="1">INDIRECT(_xlfn.CONCAT(AL$4,"_d!",AL$1,$A103))</f>
        <v>7989.2631571598758</v>
      </c>
      <c r="AM103" s="19" cm="1">
        <f t="array" aca="1" ref="AM103" ca="1">INDIRECT(_xlfn.CONCAT(AM$4,"_d!",AM$1,$A103))</f>
        <v>8071.5069932384831</v>
      </c>
      <c r="AN103" s="19" cm="1">
        <f t="array" aca="1" ref="AN103" ca="1">INDIRECT(_xlfn.CONCAT(AN$4,"_d!",AN$1,$A103))</f>
        <v>8124.935533924634</v>
      </c>
      <c r="AO103" s="19" cm="1">
        <f t="array" aca="1" ref="AO103" ca="1">INDIRECT(_xlfn.CONCAT(AO$4,"_d!",AO$1,$A103))</f>
        <v>8027.1418701955881</v>
      </c>
      <c r="AP103" s="19" cm="1">
        <f t="array" aca="1" ref="AP103" ca="1">INDIRECT(_xlfn.CONCAT(AP$4,"_d!",AP$1,$A103))</f>
        <v>8159.9333347718784</v>
      </c>
      <c r="AQ103" s="19" cm="1">
        <f t="array" aca="1" ref="AQ103" ca="1">INDIRECT(_xlfn.CONCAT(AQ$4,"_d!",AQ$1,$A103))</f>
        <v>8163.2671810989077</v>
      </c>
      <c r="AR103" s="43">
        <f t="shared" ref="AR103" ca="1" si="362">+SUMPRODUCT($C$3:$H$3,AL103:AQ103)</f>
        <v>8045.2176132887926</v>
      </c>
      <c r="AS103" s="19" cm="1">
        <f t="array" aca="1" ref="AS103" ca="1">INDIRECT(_xlfn.CONCAT(AS$4,"_d!",AS$1,$A103))</f>
        <v>8014.7863526892379</v>
      </c>
      <c r="AT103" s="19" cm="1">
        <f t="array" aca="1" ref="AT103" ca="1">INDIRECT(_xlfn.CONCAT(AT$4,"_d!",AT$1,$A103))</f>
        <v>8098.2377522623947</v>
      </c>
      <c r="AU103" s="19" cm="1">
        <f t="array" aca="1" ref="AU103" ca="1">INDIRECT(_xlfn.CONCAT(AU$4,"_d!",AU$1,$A103))</f>
        <v>8098.7536509107858</v>
      </c>
      <c r="AV103" s="19" cm="1">
        <f t="array" aca="1" ref="AV103" ca="1">INDIRECT(_xlfn.CONCAT(AV$4,"_d!",AV$1,$A103))</f>
        <v>8190.8248435677979</v>
      </c>
      <c r="AW103" s="19" cm="1">
        <f t="array" aca="1" ref="AW103" ca="1">INDIRECT(_xlfn.CONCAT(AW$4,"_d!",AW$1,$A103))</f>
        <v>8158.278232067255</v>
      </c>
      <c r="AX103" s="19" cm="1">
        <f t="array" aca="1" ref="AX103" ca="1">INDIRECT(_xlfn.CONCAT(AX$4,"_d!",AX$1,$A103))</f>
        <v>8147.6943530093467</v>
      </c>
      <c r="AY103" s="43">
        <f t="shared" ref="AY103" ca="1" si="363">+SUMPRODUCT($C$3:$H$3,AS103:AX103)</f>
        <v>8070.5414472259754</v>
      </c>
      <c r="AZ103" s="19" cm="1">
        <f t="array" aca="1" ref="AZ103" ca="1">INDIRECT(_xlfn.CONCAT(AZ$4,"_d!",AZ$1,$A103))</f>
        <v>8034.0805220019211</v>
      </c>
      <c r="BA103" s="19" cm="1">
        <f t="array" aca="1" ref="BA103" ca="1">INDIRECT(_xlfn.CONCAT(BA$4,"_d!",BA$1,$A103))</f>
        <v>8050.1105265445703</v>
      </c>
      <c r="BB103" s="19" cm="1">
        <f t="array" aca="1" ref="BB103" ca="1">INDIRECT(_xlfn.CONCAT(BB$4,"_d!",BB$1,$A103))</f>
        <v>8154.8745510255658</v>
      </c>
      <c r="BC103" s="19" cm="1">
        <f t="array" aca="1" ref="BC103" ca="1">INDIRECT(_xlfn.CONCAT(BC$4,"_d!",BC$1,$A103))</f>
        <v>8051.902891478433</v>
      </c>
      <c r="BD103" s="19" cm="1">
        <f t="array" aca="1" ref="BD103" ca="1">INDIRECT(_xlfn.CONCAT(BD$4,"_d!",BD$1,$A103))</f>
        <v>8200.6708511474699</v>
      </c>
      <c r="BE103" s="19" cm="1">
        <f t="array" aca="1" ref="BE103" ca="1">INDIRECT(_xlfn.CONCAT(BE$4,"_d!",BE$1,$A103))</f>
        <v>8180.6936757538424</v>
      </c>
      <c r="BF103" s="43">
        <f t="shared" ref="BF103" ca="1" si="364">+SUMPRODUCT($C$3:$H$3,AZ103:BE103)</f>
        <v>8064.0051987914721</v>
      </c>
      <c r="BG103" s="19" cm="1">
        <f t="array" aca="1" ref="BG103" ca="1">INDIRECT(_xlfn.CONCAT(BG$4,"_d!",BG$1,$A103))</f>
        <v>8021.7587441795122</v>
      </c>
      <c r="BH103" s="19" cm="1">
        <f t="array" aca="1" ref="BH103" ca="1">INDIRECT(_xlfn.CONCAT(BH$4,"_d!",BH$1,$A103))</f>
        <v>8083.6813282942403</v>
      </c>
      <c r="BI103" s="19" cm="1">
        <f t="array" aca="1" ref="BI103" ca="1">INDIRECT(_xlfn.CONCAT(BI$4,"_d!",BI$1,$A103))</f>
        <v>8173.9496523390953</v>
      </c>
      <c r="BJ103" s="19" cm="1">
        <f t="array" aca="1" ref="BJ103" ca="1">INDIRECT(_xlfn.CONCAT(BJ$4,"_d!",BJ$1,$A103))</f>
        <v>8111.0303594036932</v>
      </c>
      <c r="BK103" s="19" cm="1">
        <f t="array" aca="1" ref="BK103" ca="1">INDIRECT(_xlfn.CONCAT(BK$4,"_d!",BK$1,$A103))</f>
        <v>8214.630120623784</v>
      </c>
      <c r="BL103" s="19" cm="1">
        <f t="array" aca="1" ref="BL103" ca="1">INDIRECT(_xlfn.CONCAT(BL$4,"_d!",BL$1,$A103))</f>
        <v>8145.9757218157047</v>
      </c>
      <c r="BM103" s="43">
        <f t="shared" ref="BM103" ca="1" si="365">+SUMPRODUCT($C$3:$H$3,BG103:BL103)</f>
        <v>8073.0944131941133</v>
      </c>
      <c r="BN103" s="19" cm="1">
        <f t="array" aca="1" ref="BN103" ca="1">INDIRECT(_xlfn.CONCAT(BN$4,"_d!",BN$1,$A103))</f>
        <v>8010.7524641519431</v>
      </c>
      <c r="BO103" s="19" cm="1">
        <f t="array" aca="1" ref="BO103" ca="1">INDIRECT(_xlfn.CONCAT(BO$4,"_d!",BO$1,$A103))</f>
        <v>8043.4662162244904</v>
      </c>
      <c r="BP103" s="19" cm="1">
        <f t="array" aca="1" ref="BP103" ca="1">INDIRECT(_xlfn.CONCAT(BP$4,"_d!",BP$1,$A103))</f>
        <v>8099.7094667276142</v>
      </c>
      <c r="BQ103" s="19" cm="1">
        <f t="array" aca="1" ref="BQ103" ca="1">INDIRECT(_xlfn.CONCAT(BQ$4,"_d!",BQ$1,$A103))</f>
        <v>8083.9792023390428</v>
      </c>
      <c r="BR103" s="19" cm="1">
        <f t="array" aca="1" ref="BR103" ca="1">INDIRECT(_xlfn.CONCAT(BR$4,"_d!",BR$1,$A103))</f>
        <v>8172.0231225726266</v>
      </c>
      <c r="BS103" s="19" cm="1">
        <f t="array" aca="1" ref="BS103" ca="1">INDIRECT(_xlfn.CONCAT(BS$4,"_d!",BS$1,$A103))</f>
        <v>8174.7358286539948</v>
      </c>
      <c r="BT103" s="43">
        <f t="shared" ref="BT103" ca="1" si="366">+SUMPRODUCT($C$3:$H$3,BN103:BS103)</f>
        <v>8047.2079235189267</v>
      </c>
      <c r="BU103" s="43"/>
      <c r="BV103" s="46">
        <f t="shared" ref="BV103" ca="1" si="367">+I103</f>
        <v>8046.8509602205822</v>
      </c>
      <c r="BW103" s="46">
        <f t="shared" ref="BW103" ca="1" si="368">+P103</f>
        <v>8043.0611580886998</v>
      </c>
      <c r="BX103" s="46">
        <f t="shared" ref="BX103" ca="1" si="369">+W103</f>
        <v>8031.3620711698013</v>
      </c>
      <c r="BY103" s="46">
        <f t="shared" ref="BY103" ca="1" si="370">+AD103</f>
        <v>8019.3168663495817</v>
      </c>
      <c r="BZ103" s="46">
        <f t="shared" ref="BZ103" ca="1" si="371">+AK103</f>
        <v>8078.0429575456701</v>
      </c>
      <c r="CA103" s="46">
        <f t="shared" ref="CA103" ca="1" si="372">+AR103</f>
        <v>8045.2176132887926</v>
      </c>
      <c r="CB103" s="46">
        <f t="shared" ref="CB103" ca="1" si="373">+AY103</f>
        <v>8070.5414472259754</v>
      </c>
      <c r="CC103" s="46">
        <f t="shared" ref="CC103" ca="1" si="374">+BF103</f>
        <v>8064.0051987914721</v>
      </c>
      <c r="CD103" s="46">
        <f t="shared" ref="CD103" ca="1" si="375">+BM103</f>
        <v>8073.0944131941133</v>
      </c>
      <c r="CE103" s="46">
        <f t="shared" ref="CE103" ca="1" si="376">+BT103</f>
        <v>8047.2079235189267</v>
      </c>
      <c r="CF103" s="46" cm="1">
        <f t="array" aca="1" ref="CF103" ca="1">+SUMPRODUCT($BV$3:$CE$3/100,$BV103:$CE103)</f>
        <v>8053.8866577941135</v>
      </c>
      <c r="CG103" s="35">
        <f t="shared" ref="CG103" si="377">+B103</f>
        <v>45689</v>
      </c>
      <c r="CH103" s="24">
        <f t="shared" ref="CH103" ca="1" si="378">+BV103/BV102-1</f>
        <v>2.5727992042239967E-2</v>
      </c>
      <c r="CI103" s="24">
        <f t="shared" ref="CI103" ca="1" si="379">+BW103/BW102-1</f>
        <v>2.5208226367382736E-2</v>
      </c>
      <c r="CJ103" s="24">
        <f t="shared" ref="CJ103" ca="1" si="380">+BX103/BX102-1</f>
        <v>2.5018652099232819E-2</v>
      </c>
      <c r="CK103" s="24">
        <f t="shared" ref="CK103" ca="1" si="381">+BY103/BY102-1</f>
        <v>2.43431378153669E-2</v>
      </c>
      <c r="CL103" s="24">
        <f t="shared" ref="CL103" ca="1" si="382">+BZ103/BZ102-1</f>
        <v>2.4571247654706196E-2</v>
      </c>
      <c r="CM103" s="24">
        <f t="shared" ref="CM103" ca="1" si="383">+CA103/CA102-1</f>
        <v>2.4331465744313219E-2</v>
      </c>
      <c r="CN103" s="24">
        <f t="shared" ref="CN103" ca="1" si="384">+CB103/CB102-1</f>
        <v>2.3991261464491931E-2</v>
      </c>
      <c r="CO103" s="24">
        <f t="shared" ref="CO103" ca="1" si="385">+CC103/CC102-1</f>
        <v>2.3564016615062133E-2</v>
      </c>
      <c r="CP103" s="24">
        <f t="shared" ref="CP103" ca="1" si="386">+CD103/CD102-1</f>
        <v>2.3597805139984551E-2</v>
      </c>
      <c r="CQ103" s="24">
        <f t="shared" ref="CQ103" ca="1" si="387">+CE103/CE102-1</f>
        <v>2.2737621062080882E-2</v>
      </c>
      <c r="CR103" s="24">
        <f t="shared" ref="CR103" ca="1" si="388">+CF103/CF102-1</f>
        <v>2.4017022999589965E-2</v>
      </c>
      <c r="CS103" s="35">
        <f t="shared" ref="CS103" si="389">+CG103</f>
        <v>45689</v>
      </c>
      <c r="CT103" s="24">
        <f t="shared" ref="CT103" ca="1" si="390">+BV103/BV91-1</f>
        <v>0.64493590652098498</v>
      </c>
      <c r="CU103" s="24">
        <f t="shared" ref="CU103" ca="1" si="391">+BW103/BW91-1</f>
        <v>0.64456856527833239</v>
      </c>
      <c r="CV103" s="24">
        <f t="shared" ref="CV103" ca="1" si="392">+BX103/BX91-1</f>
        <v>0.66590734822182562</v>
      </c>
      <c r="CW103" s="24">
        <f t="shared" ref="CW103" ca="1" si="393">+BY103/BY91-1</f>
        <v>0.65543843278873881</v>
      </c>
      <c r="CX103" s="24">
        <f t="shared" ref="CX103" ca="1" si="394">+BZ103/BZ91-1</f>
        <v>0.66460630022614886</v>
      </c>
      <c r="CY103" s="24">
        <f t="shared" ref="CY103" ca="1" si="395">+CA103/CA91-1</f>
        <v>0.66853343779546281</v>
      </c>
      <c r="CZ103" s="24">
        <f t="shared" ref="CZ103" ca="1" si="396">+CB103/CB91-1</f>
        <v>0.66981639803957127</v>
      </c>
      <c r="DA103" s="24">
        <f t="shared" ref="DA103" ca="1" si="397">+CC103/CC91-1</f>
        <v>0.67216580400114734</v>
      </c>
      <c r="DB103" s="24">
        <f t="shared" ref="DB103" ca="1" si="398">+CD103/CD91-1</f>
        <v>0.68491238642949859</v>
      </c>
      <c r="DC103" s="24">
        <f t="shared" ref="DC103" ca="1" si="399">+CE103/CE91-1</f>
        <v>0.67985625007873396</v>
      </c>
      <c r="DD103" s="49">
        <f t="shared" ref="DD103" ca="1" si="400">+CF103/CF91-1</f>
        <v>0.66893699548334418</v>
      </c>
      <c r="DE103" s="49">
        <f>+[1]NAC!AG104</f>
        <v>0.66874146421804137</v>
      </c>
      <c r="DF103" s="24"/>
    </row>
    <row r="104" spans="1:110" x14ac:dyDescent="0.3">
      <c r="B104" s="35"/>
    </row>
    <row r="105" spans="1:110" x14ac:dyDescent="0.3">
      <c r="B105" s="35"/>
    </row>
    <row r="106" spans="1:110" x14ac:dyDescent="0.3">
      <c r="B106" s="35"/>
    </row>
    <row r="107" spans="1:110" x14ac:dyDescent="0.3">
      <c r="B107" s="35"/>
    </row>
    <row r="108" spans="1:110" x14ac:dyDescent="0.3">
      <c r="B108" s="35"/>
    </row>
    <row r="109" spans="1:110" x14ac:dyDescent="0.3">
      <c r="B109" s="35"/>
    </row>
    <row r="110" spans="1:110" x14ac:dyDescent="0.3">
      <c r="B110" s="35"/>
    </row>
    <row r="111" spans="1:110" x14ac:dyDescent="0.3">
      <c r="B111" s="35"/>
    </row>
    <row r="112" spans="1:110" x14ac:dyDescent="0.3">
      <c r="B112" s="35"/>
    </row>
    <row r="113" spans="2:2" x14ac:dyDescent="0.3">
      <c r="B113" s="35"/>
    </row>
    <row r="114" spans="2:2" x14ac:dyDescent="0.3">
      <c r="B114" s="35"/>
    </row>
    <row r="115" spans="2:2" x14ac:dyDescent="0.3">
      <c r="B115" s="35"/>
    </row>
    <row r="116" spans="2:2" x14ac:dyDescent="0.3">
      <c r="B116" s="35"/>
    </row>
    <row r="117" spans="2:2" x14ac:dyDescent="0.3">
      <c r="B117" s="35"/>
    </row>
    <row r="118" spans="2:2" x14ac:dyDescent="0.3">
      <c r="B118" s="35"/>
    </row>
    <row r="119" spans="2:2" x14ac:dyDescent="0.3">
      <c r="B119" s="35"/>
    </row>
    <row r="120" spans="2:2" x14ac:dyDescent="0.3">
      <c r="B120" s="35"/>
    </row>
    <row r="121" spans="2:2" x14ac:dyDescent="0.3">
      <c r="B121" s="35"/>
    </row>
    <row r="122" spans="2:2" x14ac:dyDescent="0.3">
      <c r="B122" s="35"/>
    </row>
    <row r="123" spans="2:2" x14ac:dyDescent="0.3">
      <c r="B123" s="35"/>
    </row>
    <row r="124" spans="2:2" x14ac:dyDescent="0.3">
      <c r="B124" s="35"/>
    </row>
    <row r="125" spans="2:2" x14ac:dyDescent="0.3">
      <c r="B125" s="35"/>
    </row>
    <row r="126" spans="2:2" x14ac:dyDescent="0.3">
      <c r="B126" s="35"/>
    </row>
    <row r="127" spans="2:2" x14ac:dyDescent="0.3">
      <c r="B127" s="35"/>
    </row>
    <row r="128" spans="2:2" x14ac:dyDescent="0.3">
      <c r="B128" s="35"/>
    </row>
    <row r="129" spans="2:2" x14ac:dyDescent="0.3">
      <c r="B129" s="35"/>
    </row>
    <row r="130" spans="2:2" x14ac:dyDescent="0.3">
      <c r="B130" s="35"/>
    </row>
    <row r="131" spans="2:2" x14ac:dyDescent="0.3">
      <c r="B131" s="35"/>
    </row>
    <row r="132" spans="2:2" x14ac:dyDescent="0.3">
      <c r="B132" s="35"/>
    </row>
    <row r="133" spans="2:2" x14ac:dyDescent="0.3">
      <c r="B133" s="35"/>
    </row>
    <row r="134" spans="2:2" x14ac:dyDescent="0.3">
      <c r="B134" s="35"/>
    </row>
    <row r="135" spans="2:2" x14ac:dyDescent="0.3">
      <c r="B135" s="35"/>
    </row>
    <row r="136" spans="2:2" x14ac:dyDescent="0.3">
      <c r="B136" s="35"/>
    </row>
    <row r="137" spans="2:2" x14ac:dyDescent="0.3">
      <c r="B137" s="35"/>
    </row>
    <row r="138" spans="2:2" x14ac:dyDescent="0.3">
      <c r="B138" s="35"/>
    </row>
    <row r="139" spans="2:2" x14ac:dyDescent="0.3">
      <c r="B139" s="35"/>
    </row>
    <row r="140" spans="2:2" x14ac:dyDescent="0.3">
      <c r="B140" s="35"/>
    </row>
    <row r="141" spans="2:2" x14ac:dyDescent="0.3">
      <c r="B141" s="35"/>
    </row>
    <row r="142" spans="2:2" x14ac:dyDescent="0.3">
      <c r="B142" s="35"/>
    </row>
    <row r="143" spans="2:2" x14ac:dyDescent="0.3">
      <c r="B143" s="35"/>
    </row>
    <row r="144" spans="2:2" x14ac:dyDescent="0.3">
      <c r="B144" s="35"/>
    </row>
    <row r="145" spans="2:2" x14ac:dyDescent="0.3">
      <c r="B145" s="35"/>
    </row>
    <row r="146" spans="2:2" x14ac:dyDescent="0.3">
      <c r="B146" s="35"/>
    </row>
    <row r="147" spans="2:2" x14ac:dyDescent="0.3">
      <c r="B147" s="35"/>
    </row>
    <row r="148" spans="2:2" x14ac:dyDescent="0.3">
      <c r="B148" s="35"/>
    </row>
    <row r="149" spans="2:2" x14ac:dyDescent="0.3">
      <c r="B149" s="35"/>
    </row>
    <row r="150" spans="2:2" x14ac:dyDescent="0.3">
      <c r="B150" s="35"/>
    </row>
    <row r="151" spans="2:2" x14ac:dyDescent="0.3">
      <c r="B151" s="35"/>
    </row>
    <row r="152" spans="2:2" x14ac:dyDescent="0.3">
      <c r="B152" s="35"/>
    </row>
    <row r="153" spans="2:2" x14ac:dyDescent="0.3">
      <c r="B153" s="35"/>
    </row>
    <row r="154" spans="2:2" x14ac:dyDescent="0.3">
      <c r="B154" s="35"/>
    </row>
    <row r="155" spans="2:2" x14ac:dyDescent="0.3">
      <c r="B155" s="35"/>
    </row>
    <row r="156" spans="2:2" x14ac:dyDescent="0.3">
      <c r="B156" s="35"/>
    </row>
    <row r="157" spans="2:2" x14ac:dyDescent="0.3">
      <c r="B157" s="35"/>
    </row>
    <row r="158" spans="2:2" x14ac:dyDescent="0.3">
      <c r="B158" s="35"/>
    </row>
    <row r="159" spans="2:2" x14ac:dyDescent="0.3">
      <c r="B159" s="35"/>
    </row>
    <row r="160" spans="2:2" x14ac:dyDescent="0.3">
      <c r="B160" s="35"/>
    </row>
    <row r="161" spans="2:2" x14ac:dyDescent="0.3">
      <c r="B161" s="35"/>
    </row>
    <row r="162" spans="2:2" x14ac:dyDescent="0.3">
      <c r="B162" s="35"/>
    </row>
    <row r="163" spans="2:2" x14ac:dyDescent="0.3">
      <c r="B163" s="35"/>
    </row>
    <row r="164" spans="2:2" x14ac:dyDescent="0.3">
      <c r="B164" s="35"/>
    </row>
    <row r="165" spans="2:2" x14ac:dyDescent="0.3">
      <c r="B165" s="35"/>
    </row>
    <row r="166" spans="2:2" x14ac:dyDescent="0.3">
      <c r="B166" s="35"/>
    </row>
    <row r="167" spans="2:2" x14ac:dyDescent="0.3">
      <c r="B167" s="35"/>
    </row>
    <row r="168" spans="2:2" x14ac:dyDescent="0.3">
      <c r="B168" s="35"/>
    </row>
    <row r="169" spans="2:2" x14ac:dyDescent="0.3">
      <c r="B169" s="35"/>
    </row>
    <row r="170" spans="2:2" x14ac:dyDescent="0.3">
      <c r="B170" s="35"/>
    </row>
    <row r="171" spans="2:2" x14ac:dyDescent="0.3">
      <c r="B171" s="35"/>
    </row>
    <row r="172" spans="2:2" x14ac:dyDescent="0.3">
      <c r="B172" s="35"/>
    </row>
    <row r="173" spans="2:2" x14ac:dyDescent="0.3">
      <c r="B173" s="35"/>
    </row>
    <row r="174" spans="2:2" x14ac:dyDescent="0.3">
      <c r="B174" s="35"/>
    </row>
    <row r="175" spans="2:2" x14ac:dyDescent="0.3">
      <c r="B175" s="35"/>
    </row>
    <row r="176" spans="2:2" x14ac:dyDescent="0.3">
      <c r="B176" s="35"/>
    </row>
    <row r="177" spans="2:2" x14ac:dyDescent="0.3">
      <c r="B177" s="35"/>
    </row>
    <row r="178" spans="2:2" x14ac:dyDescent="0.3">
      <c r="B178" s="35"/>
    </row>
    <row r="179" spans="2:2" x14ac:dyDescent="0.3">
      <c r="B179" s="35"/>
    </row>
    <row r="180" spans="2:2" x14ac:dyDescent="0.3">
      <c r="B180" s="35"/>
    </row>
    <row r="181" spans="2:2" x14ac:dyDescent="0.3">
      <c r="B181" s="35"/>
    </row>
    <row r="182" spans="2:2" x14ac:dyDescent="0.3">
      <c r="B182" s="35"/>
    </row>
    <row r="183" spans="2:2" x14ac:dyDescent="0.3">
      <c r="B183" s="35"/>
    </row>
    <row r="184" spans="2:2" x14ac:dyDescent="0.3">
      <c r="B184" s="35"/>
    </row>
    <row r="185" spans="2:2" x14ac:dyDescent="0.3">
      <c r="B185" s="35"/>
    </row>
    <row r="186" spans="2:2" x14ac:dyDescent="0.3">
      <c r="B186" s="35"/>
    </row>
    <row r="187" spans="2:2" x14ac:dyDescent="0.3">
      <c r="B187" s="35"/>
    </row>
    <row r="188" spans="2:2" x14ac:dyDescent="0.3">
      <c r="B188" s="35"/>
    </row>
    <row r="189" spans="2:2" x14ac:dyDescent="0.3">
      <c r="B189" s="35"/>
    </row>
    <row r="190" spans="2:2" x14ac:dyDescent="0.3">
      <c r="B190" s="35"/>
    </row>
    <row r="191" spans="2:2" x14ac:dyDescent="0.3">
      <c r="B191" s="35"/>
    </row>
    <row r="192" spans="2:2" x14ac:dyDescent="0.3">
      <c r="B192" s="35"/>
    </row>
    <row r="193" spans="2:2" x14ac:dyDescent="0.3">
      <c r="B193" s="35"/>
    </row>
    <row r="194" spans="2:2" x14ac:dyDescent="0.3">
      <c r="B194" s="35"/>
    </row>
    <row r="195" spans="2:2" x14ac:dyDescent="0.3">
      <c r="B195" s="35"/>
    </row>
  </sheetData>
  <mergeCells count="13">
    <mergeCell ref="CH1:CQ1"/>
    <mergeCell ref="CT1:DC1"/>
    <mergeCell ref="AS2:AX2"/>
    <mergeCell ref="AZ2:BE2"/>
    <mergeCell ref="BG2:BL2"/>
    <mergeCell ref="BN2:BS2"/>
    <mergeCell ref="BV1:CE1"/>
    <mergeCell ref="AL2:AQ2"/>
    <mergeCell ref="C2:H2"/>
    <mergeCell ref="J2:O2"/>
    <mergeCell ref="Q2:V2"/>
    <mergeCell ref="X2:AC2"/>
    <mergeCell ref="AE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4.4" x14ac:dyDescent="0.3"/>
  <cols>
    <col min="9" max="9" width="11.5546875" style="33"/>
    <col min="74" max="84" width="11.5546875" style="44"/>
  </cols>
  <sheetData>
    <row r="1" spans="1:109" ht="15" thickBot="1" x14ac:dyDescent="0.35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8" t="s">
        <v>100</v>
      </c>
      <c r="BW1" s="228"/>
      <c r="BX1" s="228"/>
      <c r="BY1" s="228"/>
      <c r="BZ1" s="228"/>
      <c r="CA1" s="228"/>
      <c r="CB1" s="228"/>
      <c r="CC1" s="228"/>
      <c r="CD1" s="228"/>
      <c r="CE1" s="228"/>
      <c r="CF1" s="48"/>
      <c r="CH1" s="228" t="s">
        <v>105</v>
      </c>
      <c r="CI1" s="228"/>
      <c r="CJ1" s="228"/>
      <c r="CK1" s="228"/>
      <c r="CL1" s="228"/>
      <c r="CM1" s="228"/>
      <c r="CN1" s="228"/>
      <c r="CO1" s="228"/>
      <c r="CP1" s="228"/>
      <c r="CQ1" s="228"/>
      <c r="CR1" s="48"/>
      <c r="CU1" s="228" t="s">
        <v>106</v>
      </c>
      <c r="CV1" s="228"/>
      <c r="CW1" s="228"/>
      <c r="CX1" s="228"/>
      <c r="CY1" s="228"/>
      <c r="CZ1" s="228"/>
      <c r="DA1" s="228"/>
      <c r="DB1" s="228"/>
      <c r="DC1" s="228"/>
      <c r="DD1" s="228"/>
      <c r="DE1" s="48"/>
    </row>
    <row r="2" spans="1:109" x14ac:dyDescent="0.3">
      <c r="C2" s="229" t="s">
        <v>46</v>
      </c>
      <c r="D2" s="229"/>
      <c r="E2" s="229"/>
      <c r="F2" s="229"/>
      <c r="G2" s="229"/>
      <c r="H2" s="229"/>
      <c r="J2" s="229" t="s">
        <v>47</v>
      </c>
      <c r="K2" s="229"/>
      <c r="L2" s="229"/>
      <c r="M2" s="229"/>
      <c r="N2" s="229"/>
      <c r="O2" s="229"/>
      <c r="Q2" s="229" t="s">
        <v>48</v>
      </c>
      <c r="R2" s="229"/>
      <c r="S2" s="229"/>
      <c r="T2" s="229"/>
      <c r="U2" s="229"/>
      <c r="V2" s="229"/>
      <c r="X2" s="229" t="s">
        <v>49</v>
      </c>
      <c r="Y2" s="229"/>
      <c r="Z2" s="229"/>
      <c r="AA2" s="229"/>
      <c r="AB2" s="229"/>
      <c r="AC2" s="229"/>
      <c r="AE2" s="229" t="s">
        <v>50</v>
      </c>
      <c r="AF2" s="229"/>
      <c r="AG2" s="229"/>
      <c r="AH2" s="229"/>
      <c r="AI2" s="229"/>
      <c r="AJ2" s="229"/>
      <c r="AL2" s="229" t="s">
        <v>51</v>
      </c>
      <c r="AM2" s="229"/>
      <c r="AN2" s="229"/>
      <c r="AO2" s="229"/>
      <c r="AP2" s="229"/>
      <c r="AQ2" s="229"/>
      <c r="AS2" s="229" t="s">
        <v>52</v>
      </c>
      <c r="AT2" s="229"/>
      <c r="AU2" s="229"/>
      <c r="AV2" s="229"/>
      <c r="AW2" s="229"/>
      <c r="AX2" s="229"/>
      <c r="AZ2" s="229" t="s">
        <v>53</v>
      </c>
      <c r="BA2" s="229"/>
      <c r="BB2" s="229"/>
      <c r="BC2" s="229"/>
      <c r="BD2" s="229"/>
      <c r="BE2" s="229"/>
      <c r="BG2" s="229" t="s">
        <v>54</v>
      </c>
      <c r="BH2" s="229"/>
      <c r="BI2" s="229"/>
      <c r="BJ2" s="229"/>
      <c r="BK2" s="229"/>
      <c r="BL2" s="229"/>
      <c r="BN2" s="229" t="s">
        <v>55</v>
      </c>
      <c r="BO2" s="229"/>
      <c r="BP2" s="229"/>
      <c r="BQ2" s="229"/>
      <c r="BR2" s="229"/>
      <c r="BS2" s="229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3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" thickBot="1" x14ac:dyDescent="0.35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3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3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3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3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3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3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3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3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3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3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3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3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3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3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3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3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3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3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3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3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3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3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3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3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3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3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3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3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3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3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3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3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3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3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3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3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3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3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3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3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3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3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3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3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3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3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3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3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3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3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3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3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3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3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3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3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3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3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3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3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3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3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3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3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3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3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3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3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3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3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3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3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3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3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3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3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3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3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3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3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3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3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3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3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3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3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3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3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3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3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3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3">
      <c r="B96" s="35"/>
    </row>
    <row r="97" spans="2:2" x14ac:dyDescent="0.3">
      <c r="B97" s="35"/>
    </row>
    <row r="98" spans="2:2" x14ac:dyDescent="0.3">
      <c r="B98" s="35"/>
    </row>
    <row r="99" spans="2:2" x14ac:dyDescent="0.3">
      <c r="B99" s="35"/>
    </row>
    <row r="100" spans="2:2" x14ac:dyDescent="0.3">
      <c r="B100" s="35"/>
    </row>
    <row r="101" spans="2:2" x14ac:dyDescent="0.3">
      <c r="B101" s="35"/>
    </row>
    <row r="102" spans="2:2" x14ac:dyDescent="0.3">
      <c r="B102" s="35"/>
    </row>
    <row r="103" spans="2:2" x14ac:dyDescent="0.3">
      <c r="B103" s="35"/>
    </row>
    <row r="104" spans="2:2" x14ac:dyDescent="0.3">
      <c r="B104" s="35"/>
    </row>
    <row r="105" spans="2:2" x14ac:dyDescent="0.3">
      <c r="B105" s="35"/>
    </row>
    <row r="106" spans="2:2" x14ac:dyDescent="0.3">
      <c r="B106" s="35"/>
    </row>
    <row r="107" spans="2:2" x14ac:dyDescent="0.3">
      <c r="B107" s="35"/>
    </row>
    <row r="108" spans="2:2" x14ac:dyDescent="0.3">
      <c r="B108" s="35"/>
    </row>
    <row r="109" spans="2:2" x14ac:dyDescent="0.3">
      <c r="B109" s="35"/>
    </row>
    <row r="110" spans="2:2" x14ac:dyDescent="0.3">
      <c r="B110" s="35"/>
    </row>
    <row r="111" spans="2:2" x14ac:dyDescent="0.3">
      <c r="B111" s="35"/>
    </row>
    <row r="112" spans="2:2" x14ac:dyDescent="0.3">
      <c r="B112" s="35"/>
    </row>
    <row r="113" spans="2:12" x14ac:dyDescent="0.3">
      <c r="B113" s="35"/>
    </row>
    <row r="114" spans="2:12" x14ac:dyDescent="0.3">
      <c r="B114" s="35"/>
    </row>
    <row r="115" spans="2:12" x14ac:dyDescent="0.3">
      <c r="B115" s="35"/>
    </row>
    <row r="116" spans="2:12" x14ac:dyDescent="0.3">
      <c r="B116" s="35"/>
    </row>
    <row r="117" spans="2:12" x14ac:dyDescent="0.3">
      <c r="B117" s="35"/>
      <c r="I117" s="52"/>
      <c r="J117" s="39"/>
    </row>
    <row r="118" spans="2:12" x14ac:dyDescent="0.3">
      <c r="B118" s="35"/>
      <c r="H118" s="35"/>
      <c r="I118" s="52"/>
      <c r="J118" s="39"/>
    </row>
    <row r="119" spans="2:12" x14ac:dyDescent="0.3">
      <c r="B119" s="35"/>
      <c r="H119" s="35"/>
      <c r="I119" s="52"/>
      <c r="J119" s="39"/>
      <c r="K119" s="53"/>
      <c r="L119" s="53"/>
    </row>
    <row r="120" spans="2:12" x14ac:dyDescent="0.3">
      <c r="B120" s="35"/>
      <c r="H120" s="35"/>
      <c r="I120" s="52"/>
      <c r="J120" s="39"/>
      <c r="K120" s="53"/>
      <c r="L120" s="53"/>
    </row>
    <row r="121" spans="2:12" x14ac:dyDescent="0.3">
      <c r="B121" s="35"/>
      <c r="H121" s="35"/>
      <c r="I121" s="52"/>
      <c r="J121" s="39"/>
      <c r="K121" s="53"/>
      <c r="L121" s="53"/>
    </row>
    <row r="122" spans="2:12" x14ac:dyDescent="0.3">
      <c r="B122" s="35"/>
      <c r="H122" s="35"/>
      <c r="I122" s="52"/>
      <c r="J122" s="39"/>
      <c r="K122" s="53"/>
      <c r="L122" s="53"/>
    </row>
    <row r="123" spans="2:12" x14ac:dyDescent="0.3">
      <c r="B123" s="35"/>
      <c r="H123" s="35"/>
      <c r="I123" s="52"/>
      <c r="J123" s="39"/>
      <c r="K123" s="53"/>
      <c r="L123" s="53"/>
    </row>
    <row r="124" spans="2:12" x14ac:dyDescent="0.3">
      <c r="B124" s="35"/>
      <c r="H124" s="35"/>
      <c r="I124" s="52"/>
      <c r="J124" s="39"/>
      <c r="K124" s="53"/>
      <c r="L124" s="53"/>
    </row>
    <row r="125" spans="2:12" x14ac:dyDescent="0.3">
      <c r="B125" s="35"/>
      <c r="H125" s="35"/>
      <c r="I125" s="52"/>
      <c r="J125" s="39"/>
      <c r="K125" s="53"/>
      <c r="L125" s="53"/>
    </row>
    <row r="126" spans="2:12" x14ac:dyDescent="0.3">
      <c r="B126" s="35"/>
      <c r="H126" s="35"/>
      <c r="I126" s="52"/>
      <c r="J126" s="39"/>
      <c r="K126" s="53"/>
      <c r="L126" s="53"/>
    </row>
    <row r="127" spans="2:12" x14ac:dyDescent="0.3">
      <c r="B127" s="35"/>
      <c r="H127" s="35"/>
      <c r="I127" s="52"/>
      <c r="J127" s="39"/>
      <c r="K127" s="53"/>
      <c r="L127" s="53"/>
    </row>
    <row r="128" spans="2:12" x14ac:dyDescent="0.3">
      <c r="B128" s="35"/>
      <c r="H128" s="35"/>
      <c r="I128" s="52"/>
      <c r="J128" s="39"/>
      <c r="K128" s="53"/>
      <c r="L128" s="53"/>
    </row>
    <row r="129" spans="2:12" x14ac:dyDescent="0.3">
      <c r="B129" s="35"/>
      <c r="H129" s="35"/>
      <c r="I129" s="52"/>
      <c r="J129" s="39"/>
      <c r="K129" s="53"/>
      <c r="L129" s="53"/>
    </row>
    <row r="130" spans="2:12" x14ac:dyDescent="0.3">
      <c r="B130" s="35"/>
      <c r="H130" s="35"/>
      <c r="I130" s="52"/>
      <c r="J130" s="39"/>
      <c r="K130" s="53"/>
      <c r="L130" s="53"/>
    </row>
    <row r="131" spans="2:12" x14ac:dyDescent="0.3">
      <c r="B131" s="35"/>
      <c r="H131" s="35"/>
      <c r="I131" s="52"/>
      <c r="J131" s="39"/>
      <c r="K131" s="53"/>
      <c r="L131" s="53"/>
    </row>
    <row r="132" spans="2:12" x14ac:dyDescent="0.3">
      <c r="B132" s="35"/>
      <c r="H132" s="35"/>
      <c r="I132" s="52"/>
      <c r="J132" s="39"/>
      <c r="K132" s="53"/>
      <c r="L132" s="53"/>
    </row>
    <row r="133" spans="2:12" x14ac:dyDescent="0.3">
      <c r="B133" s="35"/>
      <c r="H133" s="35"/>
      <c r="I133" s="52"/>
      <c r="J133" s="39"/>
      <c r="K133" s="53"/>
      <c r="L133" s="53"/>
    </row>
    <row r="134" spans="2:12" x14ac:dyDescent="0.3">
      <c r="B134" s="35"/>
      <c r="H134" s="35"/>
      <c r="I134" s="52"/>
      <c r="J134" s="39"/>
      <c r="K134" s="53"/>
      <c r="L134" s="53"/>
    </row>
    <row r="135" spans="2:12" x14ac:dyDescent="0.3">
      <c r="B135" s="35"/>
      <c r="H135" s="35"/>
      <c r="I135" s="52"/>
      <c r="J135" s="39"/>
      <c r="K135" s="53"/>
      <c r="L135" s="53"/>
    </row>
    <row r="136" spans="2:12" x14ac:dyDescent="0.3">
      <c r="B136" s="35"/>
      <c r="H136" s="35"/>
      <c r="I136" s="52"/>
      <c r="J136" s="39"/>
      <c r="K136" s="53"/>
      <c r="L136" s="53"/>
    </row>
    <row r="137" spans="2:12" x14ac:dyDescent="0.3">
      <c r="B137" s="35"/>
      <c r="H137" s="35"/>
      <c r="I137" s="52"/>
      <c r="J137" s="39"/>
      <c r="K137" s="53"/>
      <c r="L137" s="53"/>
    </row>
    <row r="138" spans="2:12" x14ac:dyDescent="0.3">
      <c r="B138" s="35"/>
      <c r="H138" s="35"/>
      <c r="I138" s="52"/>
      <c r="J138" s="39"/>
      <c r="K138" s="53"/>
      <c r="L138" s="53"/>
    </row>
    <row r="139" spans="2:12" x14ac:dyDescent="0.3">
      <c r="B139" s="35"/>
      <c r="H139" s="35"/>
      <c r="I139" s="52"/>
      <c r="J139" s="39"/>
      <c r="K139" s="53"/>
      <c r="L139" s="53"/>
    </row>
    <row r="140" spans="2:12" x14ac:dyDescent="0.3">
      <c r="B140" s="35"/>
      <c r="H140" s="35"/>
      <c r="I140" s="52"/>
      <c r="J140" s="39"/>
      <c r="K140" s="53"/>
      <c r="L140" s="53"/>
    </row>
    <row r="141" spans="2:12" x14ac:dyDescent="0.3">
      <c r="B141" s="35"/>
      <c r="H141" s="35"/>
      <c r="I141" s="52"/>
      <c r="J141" s="39"/>
      <c r="K141" s="53"/>
      <c r="L141" s="53"/>
    </row>
    <row r="142" spans="2:12" x14ac:dyDescent="0.3">
      <c r="B142" s="35"/>
      <c r="H142" s="35"/>
      <c r="I142" s="52"/>
      <c r="J142" s="39"/>
      <c r="K142" s="53"/>
      <c r="L142" s="53"/>
    </row>
    <row r="143" spans="2:12" x14ac:dyDescent="0.3">
      <c r="B143" s="35"/>
      <c r="H143" s="35"/>
      <c r="I143" s="52"/>
      <c r="J143" s="39"/>
      <c r="K143" s="53"/>
      <c r="L143" s="53"/>
    </row>
    <row r="144" spans="2:12" x14ac:dyDescent="0.3">
      <c r="B144" s="35"/>
      <c r="H144" s="35"/>
      <c r="I144" s="52"/>
      <c r="J144" s="39"/>
      <c r="K144" s="53"/>
      <c r="L144" s="53"/>
    </row>
    <row r="145" spans="2:12" x14ac:dyDescent="0.3">
      <c r="B145" s="35"/>
      <c r="H145" s="35"/>
      <c r="I145" s="52"/>
      <c r="J145" s="39"/>
      <c r="K145" s="53"/>
      <c r="L145" s="53"/>
    </row>
    <row r="146" spans="2:12" x14ac:dyDescent="0.3">
      <c r="B146" s="35"/>
      <c r="H146" s="35"/>
      <c r="I146" s="52"/>
      <c r="J146" s="39"/>
      <c r="K146" s="53"/>
      <c r="L146" s="53"/>
    </row>
    <row r="147" spans="2:12" x14ac:dyDescent="0.3">
      <c r="B147" s="35"/>
      <c r="H147" s="35"/>
      <c r="I147" s="52"/>
      <c r="J147" s="39"/>
      <c r="K147" s="53"/>
      <c r="L147" s="53"/>
    </row>
    <row r="148" spans="2:12" x14ac:dyDescent="0.3">
      <c r="B148" s="35"/>
      <c r="H148" s="35"/>
      <c r="I148" s="52"/>
      <c r="J148" s="39"/>
      <c r="K148" s="53"/>
      <c r="L148" s="53"/>
    </row>
    <row r="149" spans="2:12" x14ac:dyDescent="0.3">
      <c r="B149" s="35"/>
      <c r="H149" s="35"/>
      <c r="I149" s="52"/>
      <c r="J149" s="39"/>
      <c r="K149" s="53"/>
      <c r="L149" s="53"/>
    </row>
    <row r="150" spans="2:12" x14ac:dyDescent="0.3">
      <c r="B150" s="35"/>
      <c r="H150" s="35"/>
      <c r="I150" s="52"/>
      <c r="J150" s="39"/>
      <c r="K150" s="53"/>
      <c r="L150" s="53"/>
    </row>
    <row r="151" spans="2:12" x14ac:dyDescent="0.3">
      <c r="B151" s="35"/>
      <c r="H151" s="35"/>
      <c r="I151" s="52"/>
      <c r="J151" s="39"/>
      <c r="K151" s="53"/>
      <c r="L151" s="53"/>
    </row>
    <row r="152" spans="2:12" x14ac:dyDescent="0.3">
      <c r="B152" s="35"/>
      <c r="H152" s="35"/>
      <c r="I152" s="52"/>
      <c r="J152" s="39"/>
      <c r="K152" s="53"/>
      <c r="L152" s="53"/>
    </row>
    <row r="153" spans="2:12" x14ac:dyDescent="0.3">
      <c r="B153" s="35"/>
      <c r="H153" s="35"/>
      <c r="I153" s="52"/>
      <c r="J153" s="39"/>
      <c r="K153" s="53"/>
      <c r="L153" s="53"/>
    </row>
    <row r="154" spans="2:12" x14ac:dyDescent="0.3">
      <c r="B154" s="35"/>
      <c r="H154" s="35"/>
      <c r="I154" s="52"/>
      <c r="J154" s="39"/>
      <c r="K154" s="53"/>
      <c r="L154" s="53"/>
    </row>
    <row r="155" spans="2:12" x14ac:dyDescent="0.3">
      <c r="B155" s="35"/>
      <c r="H155" s="35"/>
      <c r="I155" s="52"/>
      <c r="J155" s="39"/>
      <c r="K155" s="53"/>
      <c r="L155" s="53"/>
    </row>
    <row r="156" spans="2:12" x14ac:dyDescent="0.3">
      <c r="B156" s="35"/>
      <c r="H156" s="35"/>
      <c r="I156" s="52"/>
      <c r="J156" s="39"/>
      <c r="K156" s="53"/>
      <c r="L156" s="53"/>
    </row>
    <row r="157" spans="2:12" x14ac:dyDescent="0.3">
      <c r="B157" s="35"/>
      <c r="H157" s="35"/>
      <c r="I157" s="52"/>
      <c r="J157" s="39"/>
      <c r="K157" s="53"/>
      <c r="L157" s="53"/>
    </row>
    <row r="158" spans="2:12" x14ac:dyDescent="0.3">
      <c r="B158" s="35"/>
      <c r="H158" s="35"/>
      <c r="I158" s="52"/>
      <c r="J158" s="39"/>
      <c r="K158" s="53"/>
      <c r="L158" s="53"/>
    </row>
    <row r="159" spans="2:12" x14ac:dyDescent="0.3">
      <c r="B159" s="35"/>
      <c r="H159" s="35"/>
      <c r="I159" s="52"/>
      <c r="J159" s="39"/>
      <c r="K159" s="53"/>
      <c r="L159" s="53"/>
    </row>
    <row r="160" spans="2:12" x14ac:dyDescent="0.3">
      <c r="B160" s="35"/>
      <c r="H160" s="35"/>
      <c r="I160" s="52"/>
      <c r="J160" s="39"/>
      <c r="K160" s="53"/>
      <c r="L160" s="53"/>
    </row>
    <row r="161" spans="2:12" x14ac:dyDescent="0.3">
      <c r="B161" s="35"/>
      <c r="H161" s="35"/>
      <c r="I161" s="52"/>
      <c r="J161" s="39"/>
      <c r="K161" s="53"/>
      <c r="L161" s="53"/>
    </row>
    <row r="162" spans="2:12" x14ac:dyDescent="0.3">
      <c r="B162" s="35"/>
      <c r="H162" s="35"/>
      <c r="I162" s="52"/>
      <c r="J162" s="39"/>
      <c r="K162" s="53"/>
      <c r="L162" s="53"/>
    </row>
    <row r="163" spans="2:12" x14ac:dyDescent="0.3">
      <c r="B163" s="35"/>
      <c r="H163" s="35"/>
      <c r="I163" s="52"/>
      <c r="J163" s="39"/>
      <c r="K163" s="53"/>
      <c r="L163" s="53"/>
    </row>
    <row r="164" spans="2:12" x14ac:dyDescent="0.3">
      <c r="B164" s="35"/>
      <c r="H164" s="35"/>
      <c r="I164" s="52"/>
      <c r="J164" s="39"/>
      <c r="K164" s="53"/>
      <c r="L164" s="53"/>
    </row>
    <row r="165" spans="2:12" x14ac:dyDescent="0.3">
      <c r="B165" s="35"/>
      <c r="H165" s="35"/>
      <c r="I165" s="52"/>
      <c r="J165" s="39"/>
      <c r="K165" s="53"/>
      <c r="L165" s="53"/>
    </row>
    <row r="166" spans="2:12" x14ac:dyDescent="0.3">
      <c r="B166" s="35"/>
      <c r="H166" s="35"/>
      <c r="I166" s="52"/>
      <c r="J166" s="39"/>
      <c r="K166" s="53"/>
      <c r="L166" s="53"/>
    </row>
    <row r="167" spans="2:12" x14ac:dyDescent="0.3">
      <c r="B167" s="35"/>
      <c r="H167" s="35"/>
      <c r="I167" s="52"/>
      <c r="J167" s="39"/>
      <c r="K167" s="53"/>
      <c r="L167" s="53"/>
    </row>
    <row r="168" spans="2:12" x14ac:dyDescent="0.3">
      <c r="B168" s="35"/>
      <c r="H168" s="35"/>
      <c r="I168" s="52"/>
      <c r="J168" s="39"/>
      <c r="K168" s="53"/>
      <c r="L168" s="53"/>
    </row>
    <row r="169" spans="2:12" x14ac:dyDescent="0.3">
      <c r="B169" s="35"/>
      <c r="H169" s="35"/>
      <c r="I169" s="52"/>
      <c r="J169" s="39"/>
      <c r="K169" s="53"/>
      <c r="L169" s="53"/>
    </row>
    <row r="170" spans="2:12" x14ac:dyDescent="0.3">
      <c r="B170" s="35"/>
      <c r="H170" s="35"/>
      <c r="I170" s="52"/>
      <c r="J170" s="39"/>
      <c r="K170" s="53"/>
      <c r="L170" s="53"/>
    </row>
    <row r="171" spans="2:12" x14ac:dyDescent="0.3">
      <c r="B171" s="35"/>
      <c r="H171" s="35"/>
      <c r="I171" s="52"/>
      <c r="J171" s="39"/>
      <c r="K171" s="53"/>
      <c r="L171" s="53"/>
    </row>
    <row r="172" spans="2:12" x14ac:dyDescent="0.3">
      <c r="B172" s="35"/>
      <c r="H172" s="35"/>
      <c r="I172" s="52"/>
      <c r="J172" s="39"/>
      <c r="K172" s="53"/>
      <c r="L172" s="53"/>
    </row>
    <row r="173" spans="2:12" x14ac:dyDescent="0.3">
      <c r="B173" s="35"/>
      <c r="H173" s="35"/>
      <c r="I173" s="52"/>
      <c r="J173" s="39"/>
      <c r="K173" s="53"/>
      <c r="L173" s="53"/>
    </row>
    <row r="174" spans="2:12" x14ac:dyDescent="0.3">
      <c r="B174" s="35"/>
      <c r="H174" s="35"/>
      <c r="I174" s="52"/>
      <c r="J174" s="39"/>
      <c r="K174" s="53"/>
      <c r="L174" s="53"/>
    </row>
    <row r="175" spans="2:12" x14ac:dyDescent="0.3">
      <c r="B175" s="35"/>
      <c r="H175" s="35"/>
      <c r="I175" s="52"/>
      <c r="J175" s="39"/>
      <c r="K175" s="53"/>
      <c r="L175" s="53"/>
    </row>
    <row r="176" spans="2:12" x14ac:dyDescent="0.3">
      <c r="B176" s="35"/>
      <c r="H176" s="35"/>
      <c r="I176" s="52"/>
      <c r="J176" s="39"/>
      <c r="K176" s="53"/>
      <c r="L176" s="53"/>
    </row>
    <row r="177" spans="2:12" x14ac:dyDescent="0.3">
      <c r="B177" s="35"/>
      <c r="H177" s="35"/>
      <c r="I177" s="52"/>
      <c r="J177" s="39"/>
      <c r="K177" s="53"/>
      <c r="L177" s="53"/>
    </row>
    <row r="178" spans="2:12" x14ac:dyDescent="0.3">
      <c r="B178" s="35"/>
      <c r="H178" s="35"/>
      <c r="I178" s="52"/>
      <c r="J178" s="39"/>
      <c r="K178" s="53"/>
      <c r="L178" s="53"/>
    </row>
    <row r="179" spans="2:12" x14ac:dyDescent="0.3">
      <c r="B179" s="35"/>
      <c r="H179" s="35"/>
      <c r="I179" s="52"/>
      <c r="J179" s="39"/>
      <c r="K179" s="53"/>
      <c r="L179" s="53"/>
    </row>
    <row r="180" spans="2:12" x14ac:dyDescent="0.3">
      <c r="B180" s="35"/>
      <c r="H180" s="35"/>
      <c r="I180" s="52"/>
      <c r="J180" s="39"/>
      <c r="K180" s="53"/>
      <c r="L180" s="53"/>
    </row>
    <row r="181" spans="2:12" x14ac:dyDescent="0.3">
      <c r="B181" s="35"/>
      <c r="H181" s="35"/>
      <c r="I181" s="52"/>
      <c r="J181" s="39"/>
      <c r="K181" s="53"/>
      <c r="L181" s="53"/>
    </row>
    <row r="182" spans="2:12" x14ac:dyDescent="0.3">
      <c r="B182" s="35"/>
      <c r="H182" s="35"/>
      <c r="I182" s="52"/>
      <c r="J182" s="39"/>
      <c r="K182" s="53"/>
      <c r="L182" s="53"/>
    </row>
    <row r="183" spans="2:12" x14ac:dyDescent="0.3">
      <c r="B183" s="35"/>
      <c r="H183" s="35"/>
      <c r="I183" s="52"/>
      <c r="J183" s="39"/>
      <c r="K183" s="53"/>
      <c r="L183" s="53"/>
    </row>
    <row r="184" spans="2:12" x14ac:dyDescent="0.3">
      <c r="B184" s="35"/>
      <c r="H184" s="35"/>
      <c r="I184" s="52"/>
      <c r="J184" s="39"/>
      <c r="K184" s="53"/>
      <c r="L184" s="53"/>
    </row>
    <row r="185" spans="2:12" x14ac:dyDescent="0.3">
      <c r="B185" s="35"/>
      <c r="H185" s="35"/>
      <c r="I185" s="52"/>
      <c r="J185" s="39"/>
      <c r="K185" s="53"/>
      <c r="L185" s="53"/>
    </row>
    <row r="186" spans="2:12" x14ac:dyDescent="0.3">
      <c r="B186" s="35"/>
      <c r="H186" s="35"/>
      <c r="I186" s="52"/>
      <c r="J186" s="39"/>
      <c r="K186" s="53"/>
      <c r="L186" s="53"/>
    </row>
    <row r="187" spans="2:12" x14ac:dyDescent="0.3">
      <c r="B187" s="35"/>
      <c r="H187" s="35"/>
      <c r="I187" s="52"/>
      <c r="J187" s="39"/>
      <c r="K187" s="53"/>
      <c r="L187" s="53"/>
    </row>
    <row r="188" spans="2:12" x14ac:dyDescent="0.3">
      <c r="B188" s="35"/>
      <c r="H188" s="35"/>
      <c r="I188" s="52"/>
      <c r="J188" s="39"/>
      <c r="K188" s="53"/>
      <c r="L188" s="53"/>
    </row>
    <row r="189" spans="2:12" x14ac:dyDescent="0.3">
      <c r="B189" s="35"/>
      <c r="H189" s="35"/>
      <c r="I189" s="52"/>
      <c r="J189" s="39"/>
      <c r="K189" s="53"/>
      <c r="L189" s="53"/>
    </row>
    <row r="190" spans="2:12" x14ac:dyDescent="0.3">
      <c r="B190" s="35"/>
      <c r="H190" s="35"/>
      <c r="I190" s="52"/>
      <c r="J190" s="39"/>
      <c r="K190" s="53"/>
      <c r="L190" s="53"/>
    </row>
    <row r="191" spans="2:12" x14ac:dyDescent="0.3">
      <c r="B191" s="35"/>
      <c r="H191" s="35"/>
      <c r="I191" s="52"/>
      <c r="J191" s="39"/>
      <c r="K191" s="53"/>
      <c r="L191" s="53"/>
    </row>
    <row r="192" spans="2:12" x14ac:dyDescent="0.3">
      <c r="B192" s="35"/>
      <c r="H192" s="35"/>
      <c r="I192" s="52"/>
      <c r="J192" s="39"/>
      <c r="K192" s="53"/>
      <c r="L192" s="53"/>
    </row>
    <row r="193" spans="2:12" x14ac:dyDescent="0.3">
      <c r="B193" s="35"/>
      <c r="H193" s="35"/>
      <c r="I193" s="52"/>
      <c r="J193" s="39"/>
      <c r="K193" s="53"/>
      <c r="L193" s="53"/>
    </row>
    <row r="194" spans="2:12" x14ac:dyDescent="0.3">
      <c r="B194" s="35"/>
      <c r="H194" s="35"/>
      <c r="I194" s="52"/>
      <c r="J194" s="39"/>
      <c r="K194" s="53"/>
      <c r="L194" s="53"/>
    </row>
    <row r="195" spans="2:12" x14ac:dyDescent="0.3">
      <c r="B195" s="35"/>
      <c r="H195" s="35"/>
      <c r="I195" s="52"/>
      <c r="J195" s="39"/>
      <c r="K195" s="53"/>
      <c r="L195" s="53"/>
    </row>
    <row r="196" spans="2:12" x14ac:dyDescent="0.3">
      <c r="H196" s="35"/>
      <c r="I196" s="52"/>
      <c r="J196" s="39"/>
      <c r="K196" s="53"/>
      <c r="L196" s="53"/>
    </row>
    <row r="197" spans="2:12" x14ac:dyDescent="0.3">
      <c r="H197" s="35"/>
      <c r="I197" s="52"/>
      <c r="J197" s="39"/>
      <c r="K197" s="53"/>
      <c r="L197" s="53"/>
    </row>
    <row r="198" spans="2:12" x14ac:dyDescent="0.3">
      <c r="H198" s="35"/>
      <c r="I198" s="52"/>
      <c r="J198" s="39"/>
      <c r="K198" s="53"/>
      <c r="L198" s="53"/>
    </row>
    <row r="199" spans="2:12" x14ac:dyDescent="0.3">
      <c r="H199" s="35"/>
      <c r="I199" s="52"/>
      <c r="J199" s="39"/>
      <c r="K199" s="53"/>
      <c r="L199" s="53"/>
    </row>
    <row r="200" spans="2:12" x14ac:dyDescent="0.3">
      <c r="H200" s="35"/>
      <c r="I200" s="52"/>
      <c r="J200" s="39"/>
      <c r="K200" s="53"/>
      <c r="L200" s="53"/>
    </row>
    <row r="201" spans="2:12" x14ac:dyDescent="0.3">
      <c r="H201" s="35"/>
      <c r="I201" s="52"/>
      <c r="J201" s="39"/>
      <c r="K201" s="53"/>
      <c r="L201" s="53"/>
    </row>
    <row r="202" spans="2:12" x14ac:dyDescent="0.3">
      <c r="H202" s="35"/>
      <c r="I202" s="52"/>
      <c r="J202" s="39"/>
      <c r="K202" s="53"/>
      <c r="L202" s="53"/>
    </row>
    <row r="203" spans="2:12" x14ac:dyDescent="0.3">
      <c r="H203" s="35"/>
      <c r="I203" s="52"/>
      <c r="J203" s="39"/>
      <c r="K203" s="53"/>
      <c r="L203" s="53"/>
    </row>
    <row r="204" spans="2:12" x14ac:dyDescent="0.3">
      <c r="H204" s="35"/>
      <c r="I204" s="52"/>
      <c r="J204" s="39"/>
      <c r="K204" s="53"/>
      <c r="L204" s="53"/>
    </row>
    <row r="205" spans="2:12" x14ac:dyDescent="0.3">
      <c r="H205" s="35"/>
      <c r="I205" s="52"/>
      <c r="J205" s="39"/>
      <c r="K205" s="53"/>
      <c r="L205" s="53"/>
    </row>
    <row r="206" spans="2:12" x14ac:dyDescent="0.3">
      <c r="H206" s="35"/>
      <c r="I206" s="52"/>
      <c r="J206" s="39"/>
      <c r="K206" s="53"/>
      <c r="L206" s="53"/>
    </row>
    <row r="207" spans="2:12" x14ac:dyDescent="0.3">
      <c r="H207" s="35"/>
      <c r="I207" s="52"/>
      <c r="J207" s="39"/>
      <c r="K207" s="53"/>
      <c r="L207" s="53"/>
    </row>
    <row r="208" spans="2:12" x14ac:dyDescent="0.3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4.4" x14ac:dyDescent="0.3"/>
  <cols>
    <col min="2" max="2" width="12.6640625" bestFit="1" customWidth="1"/>
    <col min="3" max="3" width="4.88671875" bestFit="1" customWidth="1"/>
    <col min="4" max="4" width="11.33203125" bestFit="1" customWidth="1"/>
    <col min="5" max="13" width="13.88671875" bestFit="1" customWidth="1"/>
    <col min="14" max="16" width="14.88671875" bestFit="1" customWidth="1"/>
  </cols>
  <sheetData>
    <row r="1" spans="2:31" s="90" customFormat="1" x14ac:dyDescent="0.3">
      <c r="E1" s="223" t="s">
        <v>214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" thickBot="1" x14ac:dyDescent="0.35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3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3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3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3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3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3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3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3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3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3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3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3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3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3">
      <c r="B16" s="224" t="s">
        <v>59</v>
      </c>
      <c r="C16" s="224"/>
      <c r="D16" s="224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3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3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3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3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3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3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3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3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3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3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3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" thickBot="1" x14ac:dyDescent="0.35">
      <c r="D28" s="97"/>
    </row>
    <row r="29" spans="1:44" s="90" customFormat="1" x14ac:dyDescent="0.3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4" s="107" customFormat="1" x14ac:dyDescent="0.3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" thickBot="1" x14ac:dyDescent="0.35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3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3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3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3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3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3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3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3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3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3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3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3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3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3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3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3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3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3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3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3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3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3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3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3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3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3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3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3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3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3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3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3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3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3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3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3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3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3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3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3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3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3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3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3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3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3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3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3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3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3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3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3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3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3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3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3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3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3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3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3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3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3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3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3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3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3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3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3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3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3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3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3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3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3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3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3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3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3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3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3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3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3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3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3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3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3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3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3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3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3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3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3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3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3">
      <c r="D125" s="35"/>
    </row>
    <row r="126" spans="2:44" x14ac:dyDescent="0.3">
      <c r="D126" s="35"/>
      <c r="AL126" s="24"/>
    </row>
    <row r="127" spans="2:44" x14ac:dyDescent="0.3">
      <c r="D127" s="35"/>
    </row>
    <row r="128" spans="2:44" x14ac:dyDescent="0.3">
      <c r="D128" s="35"/>
    </row>
    <row r="129" spans="4:4" x14ac:dyDescent="0.3">
      <c r="D129" s="35"/>
    </row>
    <row r="130" spans="4:4" x14ac:dyDescent="0.3">
      <c r="D130" s="35"/>
    </row>
    <row r="131" spans="4:4" x14ac:dyDescent="0.3">
      <c r="D131" s="35"/>
    </row>
    <row r="132" spans="4:4" x14ac:dyDescent="0.3">
      <c r="D132" s="35"/>
    </row>
    <row r="133" spans="4:4" x14ac:dyDescent="0.3">
      <c r="D133" s="35"/>
    </row>
    <row r="134" spans="4:4" x14ac:dyDescent="0.3">
      <c r="D134" s="35"/>
    </row>
    <row r="135" spans="4:4" x14ac:dyDescent="0.3">
      <c r="D135" s="35"/>
    </row>
    <row r="136" spans="4:4" x14ac:dyDescent="0.3">
      <c r="D136" s="35"/>
    </row>
    <row r="137" spans="4:4" x14ac:dyDescent="0.3">
      <c r="D137" s="35"/>
    </row>
    <row r="138" spans="4:4" x14ac:dyDescent="0.3">
      <c r="D138" s="35"/>
    </row>
    <row r="139" spans="4:4" x14ac:dyDescent="0.3">
      <c r="D139" s="35"/>
    </row>
    <row r="140" spans="4:4" x14ac:dyDescent="0.3">
      <c r="D140" s="35"/>
    </row>
    <row r="141" spans="4:4" x14ac:dyDescent="0.3">
      <c r="D141" s="35"/>
    </row>
    <row r="142" spans="4:4" x14ac:dyDescent="0.3">
      <c r="D142" s="35"/>
    </row>
    <row r="143" spans="4:4" x14ac:dyDescent="0.3">
      <c r="D143" s="35"/>
    </row>
    <row r="144" spans="4:4" x14ac:dyDescent="0.3">
      <c r="D144" s="35"/>
    </row>
    <row r="145" spans="4:4" x14ac:dyDescent="0.3">
      <c r="D145" s="35"/>
    </row>
    <row r="146" spans="4:4" x14ac:dyDescent="0.3">
      <c r="D146" s="35"/>
    </row>
    <row r="147" spans="4:4" x14ac:dyDescent="0.3">
      <c r="D147" s="35"/>
    </row>
    <row r="148" spans="4:4" x14ac:dyDescent="0.3">
      <c r="D148" s="35"/>
    </row>
    <row r="149" spans="4:4" x14ac:dyDescent="0.3">
      <c r="D149" s="35"/>
    </row>
    <row r="150" spans="4:4" x14ac:dyDescent="0.3">
      <c r="D150" s="35"/>
    </row>
    <row r="151" spans="4:4" x14ac:dyDescent="0.3">
      <c r="D151" s="35"/>
    </row>
    <row r="152" spans="4:4" x14ac:dyDescent="0.3">
      <c r="D152" s="35"/>
    </row>
    <row r="153" spans="4:4" x14ac:dyDescent="0.3">
      <c r="D153" s="35"/>
    </row>
    <row r="154" spans="4:4" x14ac:dyDescent="0.3">
      <c r="D154" s="35"/>
    </row>
    <row r="155" spans="4:4" x14ac:dyDescent="0.3">
      <c r="D155" s="35"/>
    </row>
    <row r="156" spans="4:4" x14ac:dyDescent="0.3">
      <c r="D156" s="35"/>
    </row>
    <row r="157" spans="4:4" x14ac:dyDescent="0.3">
      <c r="D157" s="35"/>
    </row>
    <row r="158" spans="4:4" x14ac:dyDescent="0.3">
      <c r="D158" s="35"/>
    </row>
    <row r="159" spans="4:4" x14ac:dyDescent="0.3">
      <c r="D159" s="35"/>
    </row>
    <row r="160" spans="4:4" x14ac:dyDescent="0.3">
      <c r="D160" s="35"/>
    </row>
    <row r="161" spans="4:4" x14ac:dyDescent="0.3">
      <c r="D161" s="35"/>
    </row>
    <row r="162" spans="4:4" x14ac:dyDescent="0.3">
      <c r="D162" s="35"/>
    </row>
    <row r="163" spans="4:4" x14ac:dyDescent="0.3">
      <c r="D163" s="35"/>
    </row>
    <row r="164" spans="4:4" x14ac:dyDescent="0.3">
      <c r="D164" s="35"/>
    </row>
    <row r="165" spans="4:4" x14ac:dyDescent="0.3">
      <c r="D165" s="35"/>
    </row>
    <row r="166" spans="4:4" x14ac:dyDescent="0.3">
      <c r="D166" s="35"/>
    </row>
    <row r="167" spans="4:4" x14ac:dyDescent="0.3">
      <c r="D167" s="35"/>
    </row>
    <row r="168" spans="4:4" x14ac:dyDescent="0.3">
      <c r="D168" s="35"/>
    </row>
    <row r="169" spans="4:4" x14ac:dyDescent="0.3">
      <c r="D169" s="35"/>
    </row>
    <row r="170" spans="4:4" x14ac:dyDescent="0.3">
      <c r="D170" s="35"/>
    </row>
    <row r="171" spans="4:4" x14ac:dyDescent="0.3">
      <c r="D171" s="35"/>
    </row>
    <row r="172" spans="4:4" x14ac:dyDescent="0.3">
      <c r="D172" s="35"/>
    </row>
    <row r="173" spans="4:4" x14ac:dyDescent="0.3">
      <c r="D173" s="35"/>
    </row>
    <row r="174" spans="4:4" x14ac:dyDescent="0.3">
      <c r="D174" s="35"/>
    </row>
    <row r="175" spans="4:4" x14ac:dyDescent="0.3">
      <c r="D175" s="35"/>
    </row>
    <row r="176" spans="4:4" x14ac:dyDescent="0.3">
      <c r="D176" s="35"/>
    </row>
    <row r="177" spans="4:4" x14ac:dyDescent="0.3">
      <c r="D177" s="35"/>
    </row>
    <row r="178" spans="4:4" x14ac:dyDescent="0.3">
      <c r="D178" s="35"/>
    </row>
    <row r="179" spans="4:4" x14ac:dyDescent="0.3">
      <c r="D179" s="35"/>
    </row>
    <row r="180" spans="4:4" x14ac:dyDescent="0.3">
      <c r="D180" s="35"/>
    </row>
    <row r="181" spans="4:4" x14ac:dyDescent="0.3">
      <c r="D181" s="35"/>
    </row>
    <row r="182" spans="4:4" x14ac:dyDescent="0.3">
      <c r="D182" s="35"/>
    </row>
    <row r="183" spans="4:4" x14ac:dyDescent="0.3">
      <c r="D183" s="35"/>
    </row>
    <row r="184" spans="4:4" x14ac:dyDescent="0.3">
      <c r="D184" s="35"/>
    </row>
    <row r="185" spans="4:4" x14ac:dyDescent="0.3">
      <c r="D185" s="35"/>
    </row>
    <row r="186" spans="4:4" x14ac:dyDescent="0.3">
      <c r="D186" s="35"/>
    </row>
    <row r="187" spans="4:4" x14ac:dyDescent="0.3">
      <c r="D187" s="35"/>
    </row>
    <row r="188" spans="4:4" x14ac:dyDescent="0.3">
      <c r="D188" s="35"/>
    </row>
    <row r="189" spans="4:4" x14ac:dyDescent="0.3">
      <c r="D189" s="35"/>
    </row>
    <row r="190" spans="4:4" x14ac:dyDescent="0.3">
      <c r="D190" s="35"/>
    </row>
    <row r="191" spans="4:4" x14ac:dyDescent="0.3">
      <c r="D191" s="35"/>
    </row>
    <row r="192" spans="4:4" x14ac:dyDescent="0.3">
      <c r="D192" s="35"/>
    </row>
    <row r="193" spans="4:4" x14ac:dyDescent="0.3">
      <c r="D193" s="35"/>
    </row>
    <row r="194" spans="4:4" x14ac:dyDescent="0.3">
      <c r="D194" s="35"/>
    </row>
    <row r="195" spans="4:4" x14ac:dyDescent="0.3">
      <c r="D195" s="35"/>
    </row>
    <row r="196" spans="4:4" x14ac:dyDescent="0.3">
      <c r="D196" s="35"/>
    </row>
    <row r="197" spans="4:4" x14ac:dyDescent="0.3">
      <c r="D197" s="35"/>
    </row>
    <row r="198" spans="4:4" x14ac:dyDescent="0.3">
      <c r="D198" s="35"/>
    </row>
    <row r="199" spans="4:4" x14ac:dyDescent="0.3">
      <c r="D199" s="35"/>
    </row>
    <row r="200" spans="4:4" x14ac:dyDescent="0.3">
      <c r="D200" s="35"/>
    </row>
    <row r="201" spans="4:4" x14ac:dyDescent="0.3">
      <c r="D201" s="35"/>
    </row>
    <row r="202" spans="4:4" x14ac:dyDescent="0.3">
      <c r="D202" s="35"/>
    </row>
    <row r="203" spans="4:4" x14ac:dyDescent="0.3">
      <c r="D203" s="35"/>
    </row>
    <row r="204" spans="4:4" x14ac:dyDescent="0.3">
      <c r="D204" s="35"/>
    </row>
    <row r="205" spans="4:4" x14ac:dyDescent="0.3">
      <c r="D205" s="35"/>
    </row>
    <row r="206" spans="4:4" x14ac:dyDescent="0.3">
      <c r="D206" s="35"/>
    </row>
    <row r="207" spans="4:4" x14ac:dyDescent="0.3">
      <c r="D207" s="35"/>
    </row>
    <row r="208" spans="4:4" x14ac:dyDescent="0.3">
      <c r="D208" s="35"/>
    </row>
    <row r="209" spans="4:4" x14ac:dyDescent="0.3">
      <c r="D209" s="35"/>
    </row>
    <row r="210" spans="4:4" x14ac:dyDescent="0.3">
      <c r="D210" s="35"/>
    </row>
    <row r="211" spans="4:4" x14ac:dyDescent="0.3">
      <c r="D211" s="35"/>
    </row>
    <row r="212" spans="4:4" x14ac:dyDescent="0.3">
      <c r="D212" s="35"/>
    </row>
    <row r="213" spans="4:4" x14ac:dyDescent="0.3">
      <c r="D213" s="35"/>
    </row>
    <row r="214" spans="4:4" x14ac:dyDescent="0.3">
      <c r="D214" s="35"/>
    </row>
    <row r="215" spans="4:4" x14ac:dyDescent="0.3">
      <c r="D215" s="35"/>
    </row>
    <row r="216" spans="4:4" x14ac:dyDescent="0.3">
      <c r="D216" s="35"/>
    </row>
    <row r="217" spans="4:4" x14ac:dyDescent="0.3">
      <c r="D217" s="35"/>
    </row>
    <row r="218" spans="4:4" x14ac:dyDescent="0.3">
      <c r="D218" s="35"/>
    </row>
    <row r="219" spans="4:4" x14ac:dyDescent="0.3">
      <c r="D219" s="35"/>
    </row>
    <row r="220" spans="4:4" x14ac:dyDescent="0.3">
      <c r="D220" s="35"/>
    </row>
    <row r="221" spans="4:4" x14ac:dyDescent="0.3">
      <c r="D221" s="35"/>
    </row>
    <row r="222" spans="4:4" x14ac:dyDescent="0.3">
      <c r="D222" s="35"/>
    </row>
    <row r="223" spans="4:4" x14ac:dyDescent="0.3">
      <c r="D223" s="35"/>
    </row>
    <row r="224" spans="4:4" x14ac:dyDescent="0.3">
      <c r="D224" s="35"/>
    </row>
    <row r="225" spans="4:4" x14ac:dyDescent="0.3">
      <c r="D225" s="35"/>
    </row>
    <row r="226" spans="4:4" x14ac:dyDescent="0.3">
      <c r="D226" s="35"/>
    </row>
    <row r="227" spans="4:4" x14ac:dyDescent="0.3">
      <c r="D227" s="35"/>
    </row>
    <row r="228" spans="4:4" x14ac:dyDescent="0.3">
      <c r="D228" s="35"/>
    </row>
    <row r="229" spans="4:4" x14ac:dyDescent="0.3">
      <c r="D229" s="35"/>
    </row>
    <row r="230" spans="4:4" x14ac:dyDescent="0.3">
      <c r="D230" s="35"/>
    </row>
    <row r="231" spans="4:4" x14ac:dyDescent="0.3">
      <c r="D231" s="35"/>
    </row>
    <row r="232" spans="4:4" x14ac:dyDescent="0.3">
      <c r="D232" s="35"/>
    </row>
    <row r="233" spans="4:4" x14ac:dyDescent="0.3">
      <c r="D233" s="35"/>
    </row>
    <row r="234" spans="4:4" x14ac:dyDescent="0.3">
      <c r="D234" s="35"/>
    </row>
    <row r="235" spans="4:4" x14ac:dyDescent="0.3">
      <c r="D235" s="35"/>
    </row>
    <row r="236" spans="4:4" x14ac:dyDescent="0.3">
      <c r="D236" s="35"/>
    </row>
    <row r="237" spans="4:4" x14ac:dyDescent="0.3">
      <c r="D237" s="35"/>
    </row>
    <row r="238" spans="4:4" x14ac:dyDescent="0.3">
      <c r="D238" s="35"/>
    </row>
    <row r="239" spans="4:4" x14ac:dyDescent="0.3">
      <c r="D239" s="35"/>
    </row>
    <row r="240" spans="4:4" x14ac:dyDescent="0.3">
      <c r="D240" s="35"/>
    </row>
    <row r="241" spans="4:4" x14ac:dyDescent="0.3">
      <c r="D241" s="35"/>
    </row>
    <row r="242" spans="4:4" x14ac:dyDescent="0.3">
      <c r="D242" s="35"/>
    </row>
    <row r="243" spans="4:4" x14ac:dyDescent="0.3">
      <c r="D243" s="35"/>
    </row>
    <row r="244" spans="4:4" x14ac:dyDescent="0.3">
      <c r="D244" s="35"/>
    </row>
    <row r="245" spans="4:4" x14ac:dyDescent="0.3">
      <c r="D245" s="35"/>
    </row>
    <row r="246" spans="4:4" x14ac:dyDescent="0.3">
      <c r="D246" s="35"/>
    </row>
    <row r="247" spans="4:4" x14ac:dyDescent="0.3">
      <c r="D247" s="35"/>
    </row>
    <row r="248" spans="4:4" x14ac:dyDescent="0.3">
      <c r="D248" s="35"/>
    </row>
    <row r="249" spans="4:4" x14ac:dyDescent="0.3">
      <c r="D249" s="35"/>
    </row>
    <row r="250" spans="4:4" x14ac:dyDescent="0.3">
      <c r="D250" s="35"/>
    </row>
    <row r="251" spans="4:4" x14ac:dyDescent="0.3">
      <c r="D251" s="35"/>
    </row>
    <row r="252" spans="4:4" x14ac:dyDescent="0.3">
      <c r="D252" s="35"/>
    </row>
    <row r="253" spans="4:4" x14ac:dyDescent="0.3">
      <c r="D253" s="35"/>
    </row>
    <row r="254" spans="4:4" x14ac:dyDescent="0.3">
      <c r="D254" s="35"/>
    </row>
    <row r="255" spans="4:4" x14ac:dyDescent="0.3">
      <c r="D255" s="35"/>
    </row>
    <row r="256" spans="4:4" x14ac:dyDescent="0.3">
      <c r="D256" s="35"/>
    </row>
    <row r="257" spans="4:4" x14ac:dyDescent="0.3">
      <c r="D257" s="35"/>
    </row>
    <row r="258" spans="4:4" x14ac:dyDescent="0.3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2"/>
  <sheetViews>
    <sheetView zoomScale="97" workbookViewId="0">
      <pane xSplit="2" ySplit="3" topLeftCell="C7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2" sqref="A102:XFD102"/>
    </sheetView>
  </sheetViews>
  <sheetFormatPr baseColWidth="10" defaultRowHeight="14.4" x14ac:dyDescent="0.3"/>
  <cols>
    <col min="39" max="49" width="11.5546875" style="49"/>
  </cols>
  <sheetData>
    <row r="1" spans="1:59" s="120" customFormat="1" x14ac:dyDescent="0.3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3">
      <c r="C2" s="231" t="s">
        <v>99</v>
      </c>
      <c r="D2" s="231"/>
      <c r="E2" s="231"/>
      <c r="F2" s="231"/>
      <c r="H2" s="231" t="s">
        <v>82</v>
      </c>
      <c r="I2" s="231"/>
      <c r="J2" s="231"/>
      <c r="K2" s="231"/>
      <c r="M2" s="231" t="s">
        <v>83</v>
      </c>
      <c r="N2" s="231"/>
      <c r="O2" s="231"/>
      <c r="P2" s="231"/>
      <c r="R2" s="231" t="s">
        <v>84</v>
      </c>
      <c r="S2" s="231"/>
      <c r="T2" s="231"/>
      <c r="U2" s="231"/>
      <c r="W2" s="231" t="s">
        <v>85</v>
      </c>
      <c r="X2" s="231"/>
      <c r="Y2" s="231"/>
      <c r="Z2" s="231"/>
      <c r="AB2" s="231" t="s">
        <v>86</v>
      </c>
      <c r="AC2" s="231"/>
      <c r="AD2" s="231"/>
      <c r="AE2" s="231"/>
      <c r="AG2" s="231" t="s">
        <v>87</v>
      </c>
      <c r="AH2" s="231"/>
      <c r="AI2" s="231"/>
      <c r="AJ2" s="231"/>
      <c r="AK2" s="123"/>
      <c r="AM2" s="230" t="s">
        <v>63</v>
      </c>
      <c r="AN2" s="230"/>
      <c r="AO2" s="230"/>
      <c r="AP2" s="230"/>
      <c r="AQ2" s="230"/>
      <c r="AR2" s="230"/>
      <c r="AS2" s="230"/>
      <c r="AT2" s="124"/>
      <c r="AU2" s="124"/>
      <c r="AV2" s="124"/>
      <c r="AW2" s="124"/>
      <c r="BA2" s="230" t="s">
        <v>110</v>
      </c>
      <c r="BB2" s="230"/>
      <c r="BC2" s="230"/>
      <c r="BD2" s="230"/>
      <c r="BE2" s="230"/>
      <c r="BF2" s="230"/>
      <c r="BG2" s="230"/>
    </row>
    <row r="3" spans="1:59" s="127" customFormat="1" ht="15" thickBot="1" x14ac:dyDescent="0.35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3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3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3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3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3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3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3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3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3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3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3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3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3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3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3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3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3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3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3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3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3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3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3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3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3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3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3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3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3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3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3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3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3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3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3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3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3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3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3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3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3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3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3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3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3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3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3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3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3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3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3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3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3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3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3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3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3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3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3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3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3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3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3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3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3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3">
      <c r="A69" s="112">
        <f t="shared" ref="A69:A102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3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3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3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3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3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3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3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3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3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3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3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3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3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3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3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3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3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3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3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3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3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3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3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3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3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3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3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3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3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3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  <row r="100" spans="1:59" x14ac:dyDescent="0.3">
      <c r="A100" s="112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ref="F100" ca="1" si="171">+D100-E100</f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ref="K100" si="172">+I100-J100</f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ref="P100" si="173">+N100-O100</f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ref="U100" si="174">+S100-T100</f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ref="Z100" si="175">+X100-Y100</f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ref="AE100" si="176">+AC100-AD100</f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ref="AJ100" si="177">+AH100-AI100</f>
        <v>-7.3354865234676048E-4</v>
      </c>
      <c r="AK100" s="24"/>
      <c r="AL100" s="35">
        <f t="shared" ref="AL100" si="178">+B100</f>
        <v>45627</v>
      </c>
      <c r="AM100" s="49">
        <f t="shared" ref="AM100" ca="1" si="179">+F100</f>
        <v>-1.0627944688708091E-3</v>
      </c>
      <c r="AN100" s="49">
        <f t="shared" ref="AN100" si="180">+K100</f>
        <v>-1.4601730158205761E-3</v>
      </c>
      <c r="AO100" s="49">
        <f t="shared" ref="AO100" si="181">+P100</f>
        <v>-3.8951214844518134E-4</v>
      </c>
      <c r="AP100" s="49">
        <f t="shared" ref="AP100" si="182">+U100</f>
        <v>-1.3121606963650834E-4</v>
      </c>
      <c r="AQ100" s="49">
        <f t="shared" ref="AQ100" si="183">+Z100</f>
        <v>-4.4100948084080382E-3</v>
      </c>
      <c r="AR100" s="49">
        <f t="shared" ref="AR100" si="184">+AE100</f>
        <v>-7.8579173532733471E-4</v>
      </c>
      <c r="AS100" s="49">
        <f t="shared" ref="AS100" si="185">+AJ100</f>
        <v>-7.3354865234676048E-4</v>
      </c>
      <c r="AU100" s="49">
        <f t="shared" ref="AU100" si="186">+MIN(AN100:AS100)</f>
        <v>-4.4100948084080382E-3</v>
      </c>
      <c r="AV100" s="49">
        <f t="shared" ref="AV100" si="187">+MAX(AN100:AS100)</f>
        <v>-1.3121606963650834E-4</v>
      </c>
      <c r="AY100" s="35">
        <f t="shared" ref="AY100" si="188">+AL100</f>
        <v>45627</v>
      </c>
      <c r="BA100" s="49">
        <f t="shared" ref="BA100" ca="1" si="189">+AVERAGE(AM89:AM100)</f>
        <v>-2.792197067327177E-3</v>
      </c>
      <c r="BB100" s="49">
        <f t="shared" ref="BB100" si="190">+AVERAGE(AN89:AN100)</f>
        <v>-2.7471061139818787E-3</v>
      </c>
      <c r="BC100" s="49">
        <f t="shared" ref="BC100" si="191">+AVERAGE(AO89:AO100)</f>
        <v>-2.3467134987187701E-3</v>
      </c>
      <c r="BD100" s="49">
        <f t="shared" ref="BD100" si="192">+AVERAGE(AP89:AP100)</f>
        <v>-4.952287476039134E-3</v>
      </c>
      <c r="BE100" s="49">
        <f t="shared" ref="BE100" si="193">+AVERAGE(AQ89:AQ100)</f>
        <v>-3.3933243668265258E-3</v>
      </c>
      <c r="BF100" s="49">
        <f t="shared" ref="BF100" si="194">+AVERAGE(AR89:AR100)</f>
        <v>-4.8240313573018239E-3</v>
      </c>
      <c r="BG100" s="49">
        <f t="shared" ref="BG100" si="195">+AVERAGE(AS89:AS100)</f>
        <v>-2.7013751660291224E-4</v>
      </c>
    </row>
    <row r="101" spans="1:59" x14ac:dyDescent="0.3">
      <c r="A101" s="112">
        <f t="shared" si="47"/>
        <v>101</v>
      </c>
      <c r="B101" s="35">
        <f>+NAC!A102</f>
        <v>45658</v>
      </c>
      <c r="C101" s="24">
        <f ca="1">+NAC_d!CR102</f>
        <v>2.2107960674598859E-2</v>
      </c>
      <c r="D101" s="24">
        <f ca="1">+NAC_d!CH102</f>
        <v>2.0716565381459606E-2</v>
      </c>
      <c r="E101" s="24">
        <f ca="1">+NAC_d!CQ102</f>
        <v>2.333498179568938E-2</v>
      </c>
      <c r="F101" s="24">
        <f t="shared" ref="F101" ca="1" si="196">+D101-E101</f>
        <v>-2.6184164142297739E-3</v>
      </c>
      <c r="H101" s="24">
        <f>+GBA_d!$AB129</f>
        <v>2.0234114180589513E-2</v>
      </c>
      <c r="I101" s="24">
        <f>+GBA_d!$Q129</f>
        <v>1.8315439188523852E-2</v>
      </c>
      <c r="J101" s="24">
        <f>+GBA_d!$Z129</f>
        <v>2.1851403526197855E-2</v>
      </c>
      <c r="K101" s="24">
        <f t="shared" ref="K101" si="197">+I101-J101</f>
        <v>-3.5359643376740024E-3</v>
      </c>
      <c r="M101" s="24">
        <f>+PAM_d!$AB129</f>
        <v>2.3479695538445755E-2</v>
      </c>
      <c r="N101" s="24">
        <f>+PAM_d!$Q129</f>
        <v>2.2735951195827164E-2</v>
      </c>
      <c r="O101" s="24">
        <f>+PAM_d!$Z129</f>
        <v>2.4038253026196665E-2</v>
      </c>
      <c r="P101" s="24">
        <f t="shared" ref="P101" si="198">+N101-O101</f>
        <v>-1.3023018303695011E-3</v>
      </c>
      <c r="R101" s="24">
        <f>+NOA_d!$AB129</f>
        <v>2.5850285224909397E-2</v>
      </c>
      <c r="S101" s="24">
        <f>+NOA_d!$Q129</f>
        <v>2.4309352860377498E-2</v>
      </c>
      <c r="T101" s="24">
        <f>+NOA_d!$Z129</f>
        <v>2.7113522757751474E-2</v>
      </c>
      <c r="U101" s="24">
        <f t="shared" ref="U101" si="199">+S101-T101</f>
        <v>-2.8041698973739759E-3</v>
      </c>
      <c r="W101" s="24">
        <f>+NEA_d!$AB129</f>
        <v>2.4796521174364372E-2</v>
      </c>
      <c r="X101" s="24">
        <f>+NEA_d!$Q129</f>
        <v>2.3311189176455915E-2</v>
      </c>
      <c r="Y101" s="24">
        <f>+NEA_d!$Z129</f>
        <v>2.6489180542140778E-2</v>
      </c>
      <c r="Z101" s="24">
        <f t="shared" ref="Z101" si="200">+X101-Y101</f>
        <v>-3.1779913656848624E-3</v>
      </c>
      <c r="AB101" s="24">
        <f>+CUY_d!$AB129</f>
        <v>1.9666407829216581E-2</v>
      </c>
      <c r="AC101" s="24">
        <f>+CUY_d!$Q129</f>
        <v>1.7658891814791744E-2</v>
      </c>
      <c r="AD101" s="24">
        <f>+CUY_d!$Z129</f>
        <v>2.1400598273965343E-2</v>
      </c>
      <c r="AE101" s="24">
        <f t="shared" ref="AE101" si="201">+AC101-AD101</f>
        <v>-3.7417064591735993E-3</v>
      </c>
      <c r="AG101" s="24">
        <f>+PAT_d!$AB129</f>
        <v>2.5060177814997253E-2</v>
      </c>
      <c r="AH101" s="24">
        <f>+PAT_d!$Q129</f>
        <v>2.4639852522614358E-2</v>
      </c>
      <c r="AI101" s="24">
        <f>+PAT_d!$Z129</f>
        <v>2.5936627608054152E-2</v>
      </c>
      <c r="AJ101" s="24">
        <f t="shared" ref="AJ101" si="202">+AH101-AI101</f>
        <v>-1.2967750854397941E-3</v>
      </c>
      <c r="AK101" s="24"/>
      <c r="AL101" s="35">
        <f t="shared" ref="AL101" si="203">+B101</f>
        <v>45658</v>
      </c>
      <c r="AM101" s="49">
        <f t="shared" ref="AM101" ca="1" si="204">+F101</f>
        <v>-2.6184164142297739E-3</v>
      </c>
      <c r="AN101" s="49">
        <f t="shared" ref="AN101" si="205">+K101</f>
        <v>-3.5359643376740024E-3</v>
      </c>
      <c r="AO101" s="49">
        <f t="shared" ref="AO101" si="206">+P101</f>
        <v>-1.3023018303695011E-3</v>
      </c>
      <c r="AP101" s="49">
        <f t="shared" ref="AP101" si="207">+U101</f>
        <v>-2.8041698973739759E-3</v>
      </c>
      <c r="AQ101" s="49">
        <f t="shared" ref="AQ101" si="208">+Z101</f>
        <v>-3.1779913656848624E-3</v>
      </c>
      <c r="AR101" s="49">
        <f t="shared" ref="AR101" si="209">+AE101</f>
        <v>-3.7417064591735993E-3</v>
      </c>
      <c r="AS101" s="49">
        <f t="shared" ref="AS101" si="210">+AJ101</f>
        <v>-1.2967750854397941E-3</v>
      </c>
      <c r="AU101" s="49">
        <f t="shared" ref="AU101" si="211">+MIN(AN101:AS101)</f>
        <v>-3.7417064591735993E-3</v>
      </c>
      <c r="AV101" s="49">
        <f t="shared" ref="AV101" si="212">+MAX(AN101:AS101)</f>
        <v>-1.2967750854397941E-3</v>
      </c>
      <c r="AY101" s="35">
        <f t="shared" ref="AY101" si="213">+AL101</f>
        <v>45658</v>
      </c>
      <c r="BA101" s="49">
        <f t="shared" ref="BA101" ca="1" si="214">+AVERAGE(AM90:AM101)</f>
        <v>-2.3956981186427453E-3</v>
      </c>
      <c r="BB101" s="49">
        <f t="shared" ref="BB101" si="215">+AVERAGE(AN90:AN101)</f>
        <v>-2.4328215358226193E-3</v>
      </c>
      <c r="BC101" s="49">
        <f t="shared" ref="BC101" si="216">+AVERAGE(AO90:AO101)</f>
        <v>-1.8565601673847427E-3</v>
      </c>
      <c r="BD101" s="49">
        <f t="shared" ref="BD101" si="217">+AVERAGE(AP90:AP101)</f>
        <v>-4.6106193045007222E-3</v>
      </c>
      <c r="BE101" s="49">
        <f t="shared" ref="BE101" si="218">+AVERAGE(AQ90:AQ101)</f>
        <v>-3.2388601143155857E-3</v>
      </c>
      <c r="BF101" s="49">
        <f t="shared" ref="BF101" si="219">+AVERAGE(AR90:AR101)</f>
        <v>-3.4273965591983071E-3</v>
      </c>
      <c r="BG101" s="49">
        <f t="shared" ref="BG101" si="220">+AVERAGE(AS90:AS101)</f>
        <v>-6.7876805092947912E-4</v>
      </c>
    </row>
    <row r="102" spans="1:59" x14ac:dyDescent="0.3">
      <c r="A102" s="112">
        <f t="shared" si="47"/>
        <v>102</v>
      </c>
      <c r="B102" s="35">
        <f>+NAC!A103</f>
        <v>45689</v>
      </c>
      <c r="C102" s="24">
        <f ca="1">+NAC_d!CR103</f>
        <v>2.4017022999589965E-2</v>
      </c>
      <c r="D102" s="24">
        <f ca="1">+NAC_d!CH103</f>
        <v>2.5727992042239967E-2</v>
      </c>
      <c r="E102" s="24">
        <f ca="1">+NAC_d!CQ103</f>
        <v>2.2737621062080882E-2</v>
      </c>
      <c r="F102" s="24">
        <f t="shared" ref="F102" ca="1" si="221">+D102-E102</f>
        <v>2.990370980159085E-3</v>
      </c>
      <c r="H102" s="24">
        <f>+GBA_d!$AB130</f>
        <v>2.2348251105860584E-2</v>
      </c>
      <c r="I102" s="24">
        <f>+GBA_d!$Q130</f>
        <v>2.4159467619942809E-2</v>
      </c>
      <c r="J102" s="24">
        <f>+GBA_d!$Z130</f>
        <v>2.1241141073334191E-2</v>
      </c>
      <c r="K102" s="24">
        <f t="shared" ref="K102" si="222">+I102-J102</f>
        <v>2.9183265466086183E-3</v>
      </c>
      <c r="M102" s="24">
        <f>+PAM_d!$AB130</f>
        <v>2.5049293186714339E-2</v>
      </c>
      <c r="N102" s="24">
        <f>+PAM_d!$Q130</f>
        <v>2.6473412377976624E-2</v>
      </c>
      <c r="O102" s="24">
        <f>+PAM_d!$Z130</f>
        <v>2.4166875980054847E-2</v>
      </c>
      <c r="P102" s="24">
        <f t="shared" ref="P102" si="223">+N102-O102</f>
        <v>2.3065363979217768E-3</v>
      </c>
      <c r="R102" s="24">
        <f>+NOA_d!$AB130</f>
        <v>2.5751567315128954E-2</v>
      </c>
      <c r="S102" s="24">
        <f>+NOA_d!$Q130</f>
        <v>2.7214772803247911E-2</v>
      </c>
      <c r="T102" s="24">
        <f>+NOA_d!$Z130</f>
        <v>2.3218388516798472E-2</v>
      </c>
      <c r="U102" s="24">
        <f t="shared" ref="U102" si="224">+S102-T102</f>
        <v>3.9963842864494392E-3</v>
      </c>
      <c r="W102" s="24">
        <f>+NEA_d!$AB130</f>
        <v>1.9112393132259653E-2</v>
      </c>
      <c r="X102" s="24">
        <f>+NEA_d!$Q130</f>
        <v>1.9916571521226833E-2</v>
      </c>
      <c r="Y102" s="24">
        <f>+NEA_d!$Z130</f>
        <v>1.5330993712635577E-2</v>
      </c>
      <c r="Z102" s="24">
        <f t="shared" ref="Z102" si="225">+X102-Y102</f>
        <v>4.5855778085912569E-3</v>
      </c>
      <c r="AB102" s="24">
        <f>+CUY_d!$AB130</f>
        <v>2.6714263653926817E-2</v>
      </c>
      <c r="AC102" s="24">
        <f>+CUY_d!$Q130</f>
        <v>2.8632498394386419E-2</v>
      </c>
      <c r="AD102" s="24">
        <f>+CUY_d!$Z130</f>
        <v>2.4559252817029087E-2</v>
      </c>
      <c r="AE102" s="24">
        <f t="shared" ref="AE102" si="226">+AC102-AD102</f>
        <v>4.0732455773573317E-3</v>
      </c>
      <c r="AG102" s="24">
        <f>+PAT_d!$AB130</f>
        <v>3.20825549934729E-2</v>
      </c>
      <c r="AH102" s="24">
        <f>+PAT_d!$Q130</f>
        <v>3.5583984315807893E-2</v>
      </c>
      <c r="AI102" s="24">
        <f>+PAT_d!$Z130</f>
        <v>3.1158787925027465E-2</v>
      </c>
      <c r="AJ102" s="24">
        <f t="shared" ref="AJ102" si="227">+AH102-AI102</f>
        <v>4.4251963907804281E-3</v>
      </c>
      <c r="AK102" s="24"/>
      <c r="AL102" s="35">
        <f t="shared" ref="AL102" si="228">+B102</f>
        <v>45689</v>
      </c>
      <c r="AM102" s="49">
        <f t="shared" ref="AM102" ca="1" si="229">+F102</f>
        <v>2.990370980159085E-3</v>
      </c>
      <c r="AN102" s="49">
        <f t="shared" ref="AN102" si="230">+K102</f>
        <v>2.9183265466086183E-3</v>
      </c>
      <c r="AO102" s="49">
        <f t="shared" ref="AO102" si="231">+P102</f>
        <v>2.3065363979217768E-3</v>
      </c>
      <c r="AP102" s="49">
        <f t="shared" ref="AP102" si="232">+U102</f>
        <v>3.9963842864494392E-3</v>
      </c>
      <c r="AQ102" s="49">
        <f t="shared" ref="AQ102" si="233">+Z102</f>
        <v>4.5855778085912569E-3</v>
      </c>
      <c r="AR102" s="49">
        <f t="shared" ref="AR102" si="234">+AE102</f>
        <v>4.0732455773573317E-3</v>
      </c>
      <c r="AS102" s="49">
        <f t="shared" ref="AS102" si="235">+AJ102</f>
        <v>4.4251963907804281E-3</v>
      </c>
      <c r="AU102" s="49">
        <f t="shared" ref="AU102" si="236">+MIN(AN102:AS102)</f>
        <v>2.3065363979217768E-3</v>
      </c>
      <c r="AV102" s="49">
        <f t="shared" ref="AV102" si="237">+MAX(AN102:AS102)</f>
        <v>4.5855778085912569E-3</v>
      </c>
      <c r="AY102" s="35">
        <f t="shared" ref="AY102" si="238">+AL102</f>
        <v>45689</v>
      </c>
      <c r="BA102" s="49">
        <f t="shared" ref="BA102" ca="1" si="239">+AVERAGE(AM91:AM102)</f>
        <v>-1.8175275332236358E-3</v>
      </c>
      <c r="BB102" s="49">
        <f t="shared" ref="BB102" si="240">+AVERAGE(AN91:AN102)</f>
        <v>-1.9279251593680529E-3</v>
      </c>
      <c r="BC102" s="49">
        <f t="shared" ref="BC102" si="241">+AVERAGE(AO91:AO102)</f>
        <v>-1.4463848574101472E-3</v>
      </c>
      <c r="BD102" s="49">
        <f t="shared" ref="BD102" si="242">+AVERAGE(AP91:AP102)</f>
        <v>-3.2163748422453509E-3</v>
      </c>
      <c r="BE102" s="49">
        <f t="shared" ref="BE102" si="243">+AVERAGE(AQ91:AQ102)</f>
        <v>-2.2803043598155028E-3</v>
      </c>
      <c r="BF102" s="49">
        <f t="shared" ref="BF102" si="244">+AVERAGE(AR91:AR102)</f>
        <v>-2.5059109143038736E-3</v>
      </c>
      <c r="BG102" s="49">
        <f t="shared" ref="BG102" si="245">+AVERAGE(AS91:AS102)</f>
        <v>-1.2551034588766571E-4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2"/>
  <sheetViews>
    <sheetView zoomScale="88" workbookViewId="0">
      <pane xSplit="2" ySplit="3" topLeftCell="C55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2" sqref="A102:XFD102"/>
    </sheetView>
  </sheetViews>
  <sheetFormatPr baseColWidth="10" defaultRowHeight="14.4" x14ac:dyDescent="0.3"/>
  <sheetData>
    <row r="1" spans="1:70" s="171" customFormat="1" x14ac:dyDescent="0.3">
      <c r="A1" s="232" t="s">
        <v>202</v>
      </c>
      <c r="B1" s="232"/>
      <c r="BL1" s="171" t="s">
        <v>108</v>
      </c>
    </row>
    <row r="2" spans="1:70" s="173" customFormat="1" x14ac:dyDescent="0.3">
      <c r="A2" s="232"/>
      <c r="B2" s="232"/>
      <c r="C2" s="234" t="s">
        <v>99</v>
      </c>
      <c r="D2" s="234"/>
      <c r="E2" s="234"/>
      <c r="F2" s="234"/>
      <c r="H2" s="234" t="s">
        <v>82</v>
      </c>
      <c r="I2" s="234"/>
      <c r="J2" s="234"/>
      <c r="K2" s="234"/>
      <c r="M2" s="234" t="s">
        <v>83</v>
      </c>
      <c r="N2" s="234"/>
      <c r="O2" s="234"/>
      <c r="P2" s="234"/>
      <c r="R2" s="234" t="s">
        <v>84</v>
      </c>
      <c r="S2" s="234"/>
      <c r="T2" s="234"/>
      <c r="U2" s="234"/>
      <c r="W2" s="234" t="s">
        <v>85</v>
      </c>
      <c r="X2" s="234"/>
      <c r="Y2" s="234"/>
      <c r="Z2" s="234"/>
      <c r="AB2" s="234" t="s">
        <v>86</v>
      </c>
      <c r="AC2" s="234"/>
      <c r="AD2" s="234"/>
      <c r="AE2" s="234"/>
      <c r="AG2" s="234" t="s">
        <v>87</v>
      </c>
      <c r="AH2" s="234"/>
      <c r="AI2" s="234"/>
      <c r="AJ2" s="234"/>
      <c r="AK2" s="172"/>
      <c r="AM2" s="234" t="s">
        <v>63</v>
      </c>
      <c r="AN2" s="234"/>
      <c r="AO2" s="234"/>
      <c r="AP2" s="234"/>
      <c r="AQ2" s="234"/>
      <c r="AR2" s="234"/>
      <c r="AS2" s="234"/>
      <c r="AY2" s="234" t="s">
        <v>107</v>
      </c>
      <c r="AZ2" s="234"/>
      <c r="BA2" s="234"/>
      <c r="BB2" s="234"/>
      <c r="BC2" s="234"/>
      <c r="BD2" s="234"/>
      <c r="BE2" s="234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" thickBot="1" x14ac:dyDescent="0.35">
      <c r="A3" s="233"/>
      <c r="B3" s="233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3">
      <c r="B4" s="35">
        <f>+NAC!A5</f>
        <v>42705</v>
      </c>
      <c r="AL4" s="35">
        <f>+B4</f>
        <v>42705</v>
      </c>
    </row>
    <row r="5" spans="1:70" x14ac:dyDescent="0.3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3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3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3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3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3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3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3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3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3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3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3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3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3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3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3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3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3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3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3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3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3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3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3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3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3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3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3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3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3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3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3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3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3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3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3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3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3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3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3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3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3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3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3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3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3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3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3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3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3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3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3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3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3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3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3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3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3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3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3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3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3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3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3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3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3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3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3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3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3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3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3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3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3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3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3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3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2" ca="1" si="46">+(1+$D81)/(1+$E81)-1</f>
        <v>8.2651947345537824E-3</v>
      </c>
      <c r="AZ81" s="24">
        <f t="shared" ref="AZ81:AZ102" si="47">+(1+$I81)/(1+$J81)-1</f>
        <v>1.0008321317845681E-2</v>
      </c>
      <c r="BA81" s="24">
        <f t="shared" ref="BA81:BA102" si="48">+(1+$N81)/(1+$O81)-1</f>
        <v>8.0139449828759979E-3</v>
      </c>
      <c r="BB81" s="24">
        <f t="shared" ref="BB81:BB102" si="49">+(1+$S81)/(1+$T81)-1</f>
        <v>4.0851657090803517E-3</v>
      </c>
      <c r="BC81" s="24">
        <f t="shared" ref="BC81:BC102" si="50">+(1+$X81)/(1+$Y81)-1</f>
        <v>-4.2271992054762064E-3</v>
      </c>
      <c r="BD81" s="24">
        <f t="shared" ref="BD81:BD102" si="51">+(1+$AC81)/(1+$AD81)-1</f>
        <v>1.0476642429006811E-2</v>
      </c>
      <c r="BE81" s="24">
        <f t="shared" ref="BE81:BE102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3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3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3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3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3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3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3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3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3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3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3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3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3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3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3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3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3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3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  <row r="100" spans="2:60" x14ac:dyDescent="0.3">
      <c r="B100" s="35">
        <f>+NAC!A101</f>
        <v>45627</v>
      </c>
      <c r="C100" s="49">
        <f ca="1">+NAC_d!DD101</f>
        <v>1.1783733717867415</v>
      </c>
      <c r="D100" s="49">
        <f ca="1">+NAC_d!CT101</f>
        <v>1.1343819973499176</v>
      </c>
      <c r="E100" s="49">
        <f ca="1">+NAC_d!DC101</f>
        <v>1.2015117882148623</v>
      </c>
      <c r="F100" s="24">
        <f t="shared" ref="F100" ca="1" si="129">+D100-E100</f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ref="K100" si="130">+I100-J100</f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ref="P100" si="131">+N100-O100</f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ref="U100" si="132">+S100-T100</f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ref="Z100" si="133">+X100-Y100</f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ref="AE100" si="134">+AC100-AD100</f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ref="AJ100" si="135">+AH100-AI100</f>
        <v>-8.0681501015553714E-3</v>
      </c>
      <c r="AK100" s="24"/>
      <c r="AL100" s="35">
        <f t="shared" ref="AL100" si="136">+B100</f>
        <v>45627</v>
      </c>
      <c r="AM100" s="24">
        <f t="shared" ref="AM100" ca="1" si="137">+F100</f>
        <v>-6.7129790864944638E-2</v>
      </c>
      <c r="AN100" s="24">
        <f t="shared" ref="AN100" si="138">+K100</f>
        <v>-6.8061075510367885E-2</v>
      </c>
      <c r="AO100" s="24">
        <f t="shared" ref="AO100" si="139">+P100</f>
        <v>-5.4915335592945258E-2</v>
      </c>
      <c r="AP100" s="24">
        <f t="shared" ref="AP100" si="140">+U100</f>
        <v>-0.11754918878476683</v>
      </c>
      <c r="AQ100" s="24">
        <f t="shared" ref="AQ100" si="141">+Z100</f>
        <v>-7.6361788255107976E-2</v>
      </c>
      <c r="AR100" s="24">
        <f t="shared" ref="AR100" si="142">+AE100</f>
        <v>-0.11293432777094248</v>
      </c>
      <c r="AS100" s="24">
        <f t="shared" ref="AS100" si="143">+AJ100</f>
        <v>-8.0681501015553714E-3</v>
      </c>
      <c r="AU100" s="24">
        <f t="shared" ref="AU100" si="144">+MIN(AN100:AS100)</f>
        <v>-0.11754918878476683</v>
      </c>
      <c r="AV100" s="24">
        <f t="shared" ref="AV100" si="145">+MAX(AN100:AS100)</f>
        <v>-8.0681501015553714E-3</v>
      </c>
      <c r="AX100" s="35">
        <f t="shared" ref="AX100" si="146">+AL100</f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ref="BG100" si="147">+MIN(AZ100:BE100)</f>
        <v>-5.3838677633044618E-2</v>
      </c>
      <c r="BH100" s="24">
        <f t="shared" ref="BH100" si="148">+MAX(AZ100:BE100)</f>
        <v>-3.5734404043641366E-3</v>
      </c>
    </row>
    <row r="101" spans="2:60" x14ac:dyDescent="0.3">
      <c r="B101" s="35">
        <f>+NAC!A102</f>
        <v>45658</v>
      </c>
      <c r="C101" s="49">
        <f ca="1">+NAC_d!DD102</f>
        <v>0.84566262598205699</v>
      </c>
      <c r="D101" s="49">
        <f ca="1">+NAC_d!CT102</f>
        <v>0.81101688475911926</v>
      </c>
      <c r="E101" s="49">
        <f ca="1">+NAC_d!DC102</f>
        <v>0.86135468056276232</v>
      </c>
      <c r="F101" s="24">
        <f t="shared" ref="F101" ca="1" si="149">+D101-E101</f>
        <v>-5.033779580364306E-2</v>
      </c>
      <c r="H101" s="24">
        <f>+GBA_d!$AM129</f>
        <v>0.91249583479017216</v>
      </c>
      <c r="I101" s="24">
        <f>+GBA_d!$AD129</f>
        <v>0.8593979998195358</v>
      </c>
      <c r="J101" s="24">
        <f>+GBA_d!$AM129</f>
        <v>0.91249583479017216</v>
      </c>
      <c r="K101" s="24">
        <f t="shared" ref="K101" si="150">+I101-J101</f>
        <v>-5.3097834970636359E-2</v>
      </c>
      <c r="M101" s="24">
        <f>+PAM_d!$AM129</f>
        <v>0.81808164137694295</v>
      </c>
      <c r="N101" s="24">
        <f>+PAM_d!$AD129</f>
        <v>0.78012291833362624</v>
      </c>
      <c r="O101" s="24">
        <f>+PAM_d!$AM129</f>
        <v>0.81808164137694295</v>
      </c>
      <c r="P101" s="24">
        <f t="shared" ref="P101" si="151">+N101-O101</f>
        <v>-3.7958723043316711E-2</v>
      </c>
      <c r="R101" s="24">
        <f>+NOA_d!$AM129</f>
        <v>0.83620873500941806</v>
      </c>
      <c r="S101" s="24">
        <f>+NOA_d!$AD129</f>
        <v>0.74245684658216127</v>
      </c>
      <c r="T101" s="24">
        <f>+NOA_d!$AM129</f>
        <v>0.83620873500941806</v>
      </c>
      <c r="U101" s="24">
        <f t="shared" ref="U101" si="152">+S101-T101</f>
        <v>-9.3751888427256791E-2</v>
      </c>
      <c r="W101" s="24">
        <f>+NEA_d!$AM129</f>
        <v>0.77680916216852536</v>
      </c>
      <c r="X101" s="24">
        <f>+NEA_d!$AD129</f>
        <v>0.71321852422346788</v>
      </c>
      <c r="Y101" s="24">
        <f>+NEA_d!$AM129</f>
        <v>0.77680916216852536</v>
      </c>
      <c r="Z101" s="24">
        <f t="shared" ref="Z101" si="153">+X101-Y101</f>
        <v>-6.3590637945057482E-2</v>
      </c>
      <c r="AB101" s="24">
        <f>+CUY_d!$AM129</f>
        <v>0.83390812361996414</v>
      </c>
      <c r="AC101" s="24">
        <f>+CUY_d!$AD129</f>
        <v>0.76343090682923398</v>
      </c>
      <c r="AD101" s="24">
        <f>+CUY_d!$AM129</f>
        <v>0.83390812361996414</v>
      </c>
      <c r="AE101" s="24">
        <f t="shared" ref="AE101" si="154">+AC101-AD101</f>
        <v>-7.0477216790730157E-2</v>
      </c>
      <c r="AG101" s="24">
        <f>+PAT_d!$AM129</f>
        <v>0.86620022692445198</v>
      </c>
      <c r="AH101" s="24">
        <f>+PAT_d!$AD129</f>
        <v>0.85180001028634988</v>
      </c>
      <c r="AI101" s="24">
        <f>+PAT_d!$AM129</f>
        <v>0.86620022692445198</v>
      </c>
      <c r="AJ101" s="24">
        <f t="shared" ref="AJ101" si="155">+AH101-AI101</f>
        <v>-1.4400216638102092E-2</v>
      </c>
      <c r="AK101" s="24"/>
      <c r="AL101" s="35">
        <f t="shared" ref="AL101" si="156">+B101</f>
        <v>45658</v>
      </c>
      <c r="AM101" s="24">
        <f t="shared" ref="AM101" ca="1" si="157">+F101</f>
        <v>-5.033779580364306E-2</v>
      </c>
      <c r="AN101" s="24">
        <f t="shared" ref="AN101" si="158">+K101</f>
        <v>-5.3097834970636359E-2</v>
      </c>
      <c r="AO101" s="24">
        <f t="shared" ref="AO101" si="159">+P101</f>
        <v>-3.7958723043316711E-2</v>
      </c>
      <c r="AP101" s="24">
        <f t="shared" ref="AP101" si="160">+U101</f>
        <v>-9.3751888427256791E-2</v>
      </c>
      <c r="AQ101" s="24">
        <f t="shared" ref="AQ101" si="161">+Z101</f>
        <v>-6.3590637945057482E-2</v>
      </c>
      <c r="AR101" s="24">
        <f t="shared" ref="AR101" si="162">+AE101</f>
        <v>-7.0477216790730157E-2</v>
      </c>
      <c r="AS101" s="24">
        <f t="shared" ref="AS101" si="163">+AJ101</f>
        <v>-1.4400216638102092E-2</v>
      </c>
      <c r="AU101" s="24">
        <f t="shared" ref="AU101" si="164">+MIN(AN101:AS101)</f>
        <v>-9.3751888427256791E-2</v>
      </c>
      <c r="AV101" s="24">
        <f t="shared" ref="AV101" si="165">+MAX(AN101:AS101)</f>
        <v>-1.4400216638102092E-2</v>
      </c>
      <c r="AX101" s="35">
        <f t="shared" ref="AX101" si="166">+AL101</f>
        <v>45658</v>
      </c>
      <c r="AY101" s="24">
        <f t="shared" ca="1" si="46"/>
        <v>-2.7043634579318243E-2</v>
      </c>
      <c r="AZ101" s="24">
        <f t="shared" si="47"/>
        <v>-2.776363430692752E-2</v>
      </c>
      <c r="BA101" s="24">
        <f t="shared" si="48"/>
        <v>-2.0878448018741502E-2</v>
      </c>
      <c r="BB101" s="24">
        <f t="shared" si="49"/>
        <v>-5.1057315347525556E-2</v>
      </c>
      <c r="BC101" s="24">
        <f t="shared" si="50"/>
        <v>-3.5789233474824989E-2</v>
      </c>
      <c r="BD101" s="24">
        <f t="shared" si="51"/>
        <v>-3.8430069578193837E-2</v>
      </c>
      <c r="BE101" s="24">
        <f t="shared" si="52"/>
        <v>-7.7163299148420572E-3</v>
      </c>
      <c r="BG101" s="24">
        <f t="shared" ref="BG101" si="167">+MIN(AZ101:BE101)</f>
        <v>-5.1057315347525556E-2</v>
      </c>
      <c r="BH101" s="24">
        <f t="shared" ref="BH101" si="168">+MAX(AZ101:BE101)</f>
        <v>-7.7163299148420572E-3</v>
      </c>
    </row>
    <row r="102" spans="2:60" x14ac:dyDescent="0.3">
      <c r="B102" s="35">
        <f>+NAC!A103</f>
        <v>45689</v>
      </c>
      <c r="C102" s="49">
        <f ca="1">+NAC_d!DD103</f>
        <v>0.66893699548334418</v>
      </c>
      <c r="D102" s="49">
        <f ca="1">+NAC_d!CT103</f>
        <v>0.64493590652098498</v>
      </c>
      <c r="E102" s="49">
        <f ca="1">+NAC_d!DC103</f>
        <v>0.67985625007873396</v>
      </c>
      <c r="F102" s="24">
        <f t="shared" ref="F102" ca="1" si="169">+D102-E102</f>
        <v>-3.4920343557748978E-2</v>
      </c>
      <c r="H102" s="24">
        <f>+GBA_d!$AM130</f>
        <v>0.69901095087583465</v>
      </c>
      <c r="I102" s="24">
        <f>+GBA_d!$AD130</f>
        <v>0.66109844390749628</v>
      </c>
      <c r="J102" s="24">
        <f>+GBA_d!$AM130</f>
        <v>0.69901095087583465</v>
      </c>
      <c r="K102" s="24">
        <f t="shared" ref="K102" si="170">+I102-J102</f>
        <v>-3.7912506968338366E-2</v>
      </c>
      <c r="M102" s="24">
        <f>+PAM_d!$AM130</f>
        <v>0.66320429487556787</v>
      </c>
      <c r="N102" s="24">
        <f>+PAM_d!$AD130</f>
        <v>0.63596878776360466</v>
      </c>
      <c r="O102" s="24">
        <f>+PAM_d!$AM130</f>
        <v>0.66320429487556787</v>
      </c>
      <c r="P102" s="24">
        <f t="shared" ref="P102" si="171">+N102-O102</f>
        <v>-2.7235507111963209E-2</v>
      </c>
      <c r="R102" s="24">
        <f>+NOA_d!$AM130</f>
        <v>0.67266233042170609</v>
      </c>
      <c r="S102" s="24">
        <f>+NOA_d!$AD130</f>
        <v>0.61173239669822332</v>
      </c>
      <c r="T102" s="24">
        <f>+NOA_d!$AM130</f>
        <v>0.67266233042170609</v>
      </c>
      <c r="U102" s="24">
        <f t="shared" ref="U102" si="172">+S102-T102</f>
        <v>-6.0929933723482765E-2</v>
      </c>
      <c r="W102" s="24">
        <f>+NEA_d!$AM130</f>
        <v>0.62240492515190926</v>
      </c>
      <c r="X102" s="24">
        <f>+NEA_d!$AD130</f>
        <v>0.58124170451952994</v>
      </c>
      <c r="Y102" s="24">
        <f>+NEA_d!$AM130</f>
        <v>0.62240492515190926</v>
      </c>
      <c r="Z102" s="24">
        <f t="shared" ref="Z102" si="173">+X102-Y102</f>
        <v>-4.1163220632379316E-2</v>
      </c>
      <c r="AB102" s="24">
        <f>+CUY_d!$AM130</f>
        <v>0.64959089153426586</v>
      </c>
      <c r="AC102" s="24">
        <f>+CUY_d!$AD130</f>
        <v>0.60232857176854204</v>
      </c>
      <c r="AD102" s="24">
        <f>+CUY_d!$AM130</f>
        <v>0.64959089153426586</v>
      </c>
      <c r="AE102" s="24">
        <f t="shared" ref="AE102" si="174">+AC102-AD102</f>
        <v>-4.7262319765723815E-2</v>
      </c>
      <c r="AG102" s="24">
        <f>+PAT_d!$AM130</f>
        <v>0.72731424096225039</v>
      </c>
      <c r="AH102" s="24">
        <f>+PAT_d!$AD130</f>
        <v>0.72476873412353826</v>
      </c>
      <c r="AI102" s="24">
        <f>+PAT_d!$AM130</f>
        <v>0.72731424096225039</v>
      </c>
      <c r="AJ102" s="24">
        <f t="shared" ref="AJ102" si="175">+AH102-AI102</f>
        <v>-2.5455068387121305E-3</v>
      </c>
      <c r="AK102" s="24"/>
      <c r="AL102" s="35">
        <f t="shared" ref="AL102" si="176">+B102</f>
        <v>45689</v>
      </c>
      <c r="AM102" s="24">
        <f t="shared" ref="AM102" ca="1" si="177">+F102</f>
        <v>-3.4920343557748978E-2</v>
      </c>
      <c r="AN102" s="24">
        <f t="shared" ref="AN102" si="178">+K102</f>
        <v>-3.7912506968338366E-2</v>
      </c>
      <c r="AO102" s="24">
        <f t="shared" ref="AO102" si="179">+P102</f>
        <v>-2.7235507111963209E-2</v>
      </c>
      <c r="AP102" s="24">
        <f t="shared" ref="AP102" si="180">+U102</f>
        <v>-6.0929933723482765E-2</v>
      </c>
      <c r="AQ102" s="24">
        <f t="shared" ref="AQ102" si="181">+Z102</f>
        <v>-4.1163220632379316E-2</v>
      </c>
      <c r="AR102" s="24">
        <f t="shared" ref="AR102" si="182">+AE102</f>
        <v>-4.7262319765723815E-2</v>
      </c>
      <c r="AS102" s="24">
        <f t="shared" ref="AS102" si="183">+AJ102</f>
        <v>-2.5455068387121305E-3</v>
      </c>
      <c r="AU102" s="24">
        <f t="shared" ref="AU102" si="184">+MIN(AN102:AS102)</f>
        <v>-6.0929933723482765E-2</v>
      </c>
      <c r="AV102" s="24">
        <f t="shared" ref="AV102" si="185">+MAX(AN102:AS102)</f>
        <v>-2.5455068387121305E-3</v>
      </c>
      <c r="AX102" s="35">
        <f t="shared" ref="AX102" si="186">+AL102</f>
        <v>45689</v>
      </c>
      <c r="AY102" s="24">
        <f t="shared" ca="1" si="46"/>
        <v>-2.0787697492634982E-2</v>
      </c>
      <c r="AZ102" s="24">
        <f t="shared" si="47"/>
        <v>-2.2314457095638285E-2</v>
      </c>
      <c r="BA102" s="24">
        <f t="shared" si="48"/>
        <v>-1.6375322740494025E-2</v>
      </c>
      <c r="BB102" s="24">
        <f t="shared" si="49"/>
        <v>-3.6426918102544503E-2</v>
      </c>
      <c r="BC102" s="24">
        <f t="shared" si="50"/>
        <v>-2.5371730567524731E-2</v>
      </c>
      <c r="BD102" s="24">
        <f t="shared" si="51"/>
        <v>-2.8650934003258022E-2</v>
      </c>
      <c r="BE102" s="24">
        <f t="shared" si="52"/>
        <v>-1.4736790668118394E-3</v>
      </c>
      <c r="BG102" s="24">
        <f t="shared" ref="BG102" si="187">+MIN(AZ102:BE102)</f>
        <v>-3.6426918102544503E-2</v>
      </c>
      <c r="BH102" s="24">
        <f t="shared" ref="BH102" si="188">+MAX(AZ102:BE102)</f>
        <v>-1.4736790668118394E-3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2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102" sqref="A102:XFD102"/>
    </sheetView>
  </sheetViews>
  <sheetFormatPr baseColWidth="10" defaultRowHeight="14.4" x14ac:dyDescent="0.3"/>
  <sheetData>
    <row r="1" spans="2:25" s="120" customFormat="1" x14ac:dyDescent="0.3">
      <c r="C1" s="235" t="s">
        <v>107</v>
      </c>
      <c r="D1" s="235"/>
      <c r="E1" s="235"/>
      <c r="F1" s="235"/>
      <c r="G1" s="235"/>
      <c r="H1" s="235"/>
      <c r="I1" s="235"/>
      <c r="K1" s="235" t="s">
        <v>107</v>
      </c>
      <c r="L1" s="235"/>
      <c r="M1" s="235"/>
      <c r="N1" s="235"/>
      <c r="O1" s="235"/>
      <c r="P1" s="235"/>
      <c r="Q1" s="235"/>
      <c r="S1" s="235" t="s">
        <v>107</v>
      </c>
      <c r="T1" s="235"/>
      <c r="U1" s="235"/>
      <c r="V1" s="235"/>
      <c r="W1" s="235"/>
      <c r="X1" s="235"/>
      <c r="Y1" s="235"/>
    </row>
    <row r="2" spans="2:25" s="131" customFormat="1" x14ac:dyDescent="0.3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" thickBot="1" x14ac:dyDescent="0.35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3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3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3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3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3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3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3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3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3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3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3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3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3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3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3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3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3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3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3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3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3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3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3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3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3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3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3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3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3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3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3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3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3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3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3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3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3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3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3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3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3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3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3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3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3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3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3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3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3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3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3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3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3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3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3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3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3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3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3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3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3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3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3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3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3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3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3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3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3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3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3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3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3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3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3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3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3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3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3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3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3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3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3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3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3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3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3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3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3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3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3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3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3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3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3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3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  <row r="100" spans="2:25" x14ac:dyDescent="0.3">
      <c r="B100" s="160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ref="I100" si="107">+SUMPRODUCT($C$2:$H$2,C100:H100)</f>
        <v>99.961083039618586</v>
      </c>
      <c r="K100" s="24">
        <f t="shared" ref="K100" si="108">+C100/C99-1</f>
        <v>-1.4187039337789642E-3</v>
      </c>
      <c r="L100" s="24">
        <f t="shared" ref="L100" si="109">+D100/D99-1</f>
        <v>-3.7997405685641361E-4</v>
      </c>
      <c r="M100" s="24">
        <f t="shared" ref="M100" si="110">+E100/E99-1</f>
        <v>-1.2778551750325384E-4</v>
      </c>
      <c r="N100" s="24">
        <f t="shared" ref="N100" si="111">+F100/F99-1</f>
        <v>-4.2734091825000764E-3</v>
      </c>
      <c r="O100" s="24">
        <f t="shared" ref="O100" si="112">+G100/G99-1</f>
        <v>-7.6789734674354015E-4</v>
      </c>
      <c r="P100" s="24">
        <f t="shared" ref="P100" si="113">+H100/H99-1</f>
        <v>-7.1417397697082219E-4</v>
      </c>
      <c r="Q100" s="24">
        <f t="shared" ref="Q100" si="114">+I100/I99-1</f>
        <v>-1.0384633812792199E-3</v>
      </c>
      <c r="S100" s="24">
        <f t="shared" ref="S100" si="115">+C100/C88-1</f>
        <v>-3.0334575588368717E-2</v>
      </c>
      <c r="T100" s="24">
        <f t="shared" ref="T100" si="116">+D100/D88-1</f>
        <v>-2.5419843543924125E-2</v>
      </c>
      <c r="U100" s="24">
        <f t="shared" ref="U100" si="117">+E100/E88-1</f>
        <v>-5.3838677633044507E-2</v>
      </c>
      <c r="V100" s="24">
        <f t="shared" ref="V100" si="118">+F100/F88-1</f>
        <v>-3.6861089412513093E-2</v>
      </c>
      <c r="W100" s="24">
        <f t="shared" ref="W100" si="119">+G100/G88-1</f>
        <v>-5.0908772633339483E-2</v>
      </c>
      <c r="X100" s="24">
        <f t="shared" ref="X100" si="120">+H100/H88-1</f>
        <v>-3.5734404043642476E-3</v>
      </c>
      <c r="Y100" s="24">
        <f t="shared" ref="Y100" si="121">+I100/I88-1</f>
        <v>-3.049038012824401E-2</v>
      </c>
    </row>
    <row r="101" spans="2:25" x14ac:dyDescent="0.3">
      <c r="B101" s="160">
        <f>+NAC!A102</f>
        <v>45658</v>
      </c>
      <c r="C101" s="34">
        <f>+GBA_d!$E129/GBA_d!$N129*100</f>
        <v>99.879266051852085</v>
      </c>
      <c r="D101" s="34">
        <f>+PAM_d!$E129/PAM_d!$N129*100</f>
        <v>99.799710974942329</v>
      </c>
      <c r="E101" s="34">
        <f>+NOA_d!$E129/NOA_d!$N129*100</f>
        <v>99.145881327740454</v>
      </c>
      <c r="F101" s="34">
        <f>NEA_d!$E129/NEA_d!$N129*100</f>
        <v>99.070896983743467</v>
      </c>
      <c r="G101" s="34">
        <f>+CUY_d!$E129/CUY_d!$N129*100</f>
        <v>98.548030819143733</v>
      </c>
      <c r="H101" s="34">
        <f>+PAT_d!$E129/PAT_d!$N129*100</f>
        <v>100.08515762317469</v>
      </c>
      <c r="I101" s="19">
        <f t="shared" ref="I101" si="122">+SUMPRODUCT($C$2:$H$2,C101:H101)</f>
        <v>99.705603116821209</v>
      </c>
      <c r="K101" s="24">
        <f t="shared" ref="K101" si="123">+C101/C100-1</f>
        <v>-3.4603508156585416E-3</v>
      </c>
      <c r="L101" s="24">
        <f t="shared" ref="L101" si="124">+D101/D100-1</f>
        <v>-1.2717316238148868E-3</v>
      </c>
      <c r="M101" s="24">
        <f t="shared" ref="M101" si="125">+E101/E100-1</f>
        <v>-2.7301460210988893E-3</v>
      </c>
      <c r="N101" s="24">
        <f t="shared" ref="N101" si="126">+F101/F100-1</f>
        <v>-3.0959813565755168E-3</v>
      </c>
      <c r="O101" s="24">
        <f t="shared" ref="O101" si="127">+G101/G100-1</f>
        <v>-3.6633094453798476E-3</v>
      </c>
      <c r="P101" s="24">
        <f t="shared" ref="P101" si="128">+H101/H100-1</f>
        <v>-1.2639914109151551E-3</v>
      </c>
      <c r="Q101" s="24">
        <f t="shared" ref="Q101" si="129">+I101/I100-1</f>
        <v>-2.5557938652597256E-3</v>
      </c>
      <c r="S101" s="24">
        <f t="shared" ref="S101" si="130">+C101/C89-1</f>
        <v>-2.7763634306927631E-2</v>
      </c>
      <c r="T101" s="24">
        <f t="shared" ref="T101" si="131">+D101/D89-1</f>
        <v>-2.0878448018741502E-2</v>
      </c>
      <c r="U101" s="24">
        <f t="shared" ref="U101" si="132">+E101/E89-1</f>
        <v>-5.1057315347525667E-2</v>
      </c>
      <c r="V101" s="24">
        <f t="shared" ref="V101" si="133">+F101/F89-1</f>
        <v>-3.5789233474824989E-2</v>
      </c>
      <c r="W101" s="24">
        <f t="shared" ref="W101" si="134">+G101/G89-1</f>
        <v>-3.8430069578193726E-2</v>
      </c>
      <c r="X101" s="24">
        <f t="shared" ref="X101" si="135">+H101/H89-1</f>
        <v>-7.7163299148418352E-3</v>
      </c>
      <c r="Y101" s="24">
        <f t="shared" ref="Y101" si="136">+I101/I89-1</f>
        <v>-2.706990761735395E-2</v>
      </c>
    </row>
    <row r="102" spans="2:25" x14ac:dyDescent="0.3">
      <c r="B102" s="160">
        <f>+NAC!A103</f>
        <v>45689</v>
      </c>
      <c r="C102" s="34">
        <f>+GBA_d!$E130/GBA_d!$N130*100</f>
        <v>100.16468376746484</v>
      </c>
      <c r="D102" s="34">
        <f>+PAM_d!$E130/PAM_d!$N130*100</f>
        <v>100.02447089567839</v>
      </c>
      <c r="E102" s="34">
        <f>+NOA_d!$E130/NOA_d!$N130*100</f>
        <v>99.533115418381385</v>
      </c>
      <c r="F102" s="34">
        <f>NEA_d!$E130/NEA_d!$N130*100</f>
        <v>99.518334626737825</v>
      </c>
      <c r="G102" s="34">
        <f>+CUY_d!$E130/CUY_d!$N130*100</f>
        <v>98.939819121857965</v>
      </c>
      <c r="H102" s="34">
        <f>+PAT_d!$E130/PAT_d!$N130*100</f>
        <v>100.51467098568598</v>
      </c>
      <c r="I102" s="19">
        <f t="shared" ref="I102" si="137">+SUMPRODUCT($C$2:$H$2,C102:H102)</f>
        <v>99.996689165167581</v>
      </c>
      <c r="K102" s="24">
        <f t="shared" ref="K102" si="138">+C102/C101-1</f>
        <v>2.8576272823688242E-3</v>
      </c>
      <c r="L102" s="24">
        <f t="shared" ref="L102" si="139">+D102/D101-1</f>
        <v>2.2521099363954633E-3</v>
      </c>
      <c r="M102" s="24">
        <f t="shared" ref="M102" si="140">+E102/E101-1</f>
        <v>3.9057002212816716E-3</v>
      </c>
      <c r="N102" s="24">
        <f t="shared" ref="N102" si="141">+F102/F101-1</f>
        <v>4.51633786123673E-3</v>
      </c>
      <c r="O102" s="24">
        <f t="shared" ref="O102" si="142">+G102/G101-1</f>
        <v>3.9756076246033611E-3</v>
      </c>
      <c r="P102" s="24">
        <f t="shared" ref="P102" si="143">+H102/H101-1</f>
        <v>4.2914791035093547E-3</v>
      </c>
      <c r="Q102" s="24">
        <f t="shared" ref="Q102" si="144">+I102/I101-1</f>
        <v>2.9194552687807906E-3</v>
      </c>
      <c r="S102" s="24">
        <f t="shared" ref="S102" si="145">+C102/C90-1</f>
        <v>-2.2314457095638285E-2</v>
      </c>
      <c r="T102" s="24">
        <f t="shared" ref="T102" si="146">+D102/D90-1</f>
        <v>-1.6375322740494025E-2</v>
      </c>
      <c r="U102" s="24">
        <f t="shared" ref="U102" si="147">+E102/E90-1</f>
        <v>-3.6426918102544614E-2</v>
      </c>
      <c r="V102" s="24">
        <f t="shared" ref="V102" si="148">+F102/F90-1</f>
        <v>-2.537173056752462E-2</v>
      </c>
      <c r="W102" s="24">
        <f t="shared" ref="W102" si="149">+G102/G90-1</f>
        <v>-2.8650934003257911E-2</v>
      </c>
      <c r="X102" s="24">
        <f t="shared" ref="X102" si="150">+H102/H90-1</f>
        <v>-1.4736790668119504E-3</v>
      </c>
      <c r="Y102" s="24">
        <f t="shared" ref="Y102" si="151">+I102/I90-1</f>
        <v>-2.0800975570575364E-2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97" activePane="bottomRight" state="frozen"/>
      <selection pane="topRight" activeCell="D1" sqref="D1"/>
      <selection pane="bottomLeft" activeCell="A19" sqref="A19"/>
      <selection pane="bottomRight" activeCell="A117" sqref="A117:XFD117"/>
    </sheetView>
  </sheetViews>
  <sheetFormatPr baseColWidth="10" defaultRowHeight="14.4" x14ac:dyDescent="0.3"/>
  <cols>
    <col min="1" max="1" width="4.44140625" customWidth="1"/>
    <col min="2" max="2" width="6.5546875" style="71" customWidth="1"/>
    <col min="3" max="7" width="14.109375" style="36" customWidth="1"/>
    <col min="8" max="10" width="14.109375" customWidth="1"/>
    <col min="11" max="11" width="2.88671875" customWidth="1"/>
    <col min="12" max="31" width="14.109375" customWidth="1"/>
  </cols>
  <sheetData>
    <row r="1" spans="2:20" s="25" customFormat="1" ht="15" thickBot="1" x14ac:dyDescent="0.35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" thickBot="1" x14ac:dyDescent="0.35">
      <c r="B2" s="132"/>
      <c r="C2" s="237" t="s">
        <v>133</v>
      </c>
      <c r="D2" s="237"/>
      <c r="E2" s="237"/>
      <c r="F2" s="237"/>
      <c r="G2" s="237"/>
      <c r="H2" s="237"/>
      <c r="I2" s="237"/>
      <c r="J2" s="237"/>
      <c r="K2" s="106"/>
      <c r="M2" s="236" t="s">
        <v>133</v>
      </c>
      <c r="N2" s="236"/>
      <c r="O2" s="236"/>
      <c r="P2" s="236"/>
      <c r="Q2" s="236"/>
      <c r="R2" s="236"/>
      <c r="S2" s="236"/>
      <c r="T2" s="236"/>
    </row>
    <row r="3" spans="2:20" s="25" customFormat="1" ht="15" thickBot="1" x14ac:dyDescent="0.35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3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3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5">
        <f>+SUM(N4:S4)</f>
        <v>5.5403198024032907</v>
      </c>
    </row>
    <row r="5" spans="2:20" s="25" customFormat="1" x14ac:dyDescent="0.3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3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5">
        <f t="shared" ref="T5:T13" si="8">+SUM(N5:S5)</f>
        <v>6.6636159743173229</v>
      </c>
    </row>
    <row r="6" spans="2:20" s="25" customFormat="1" x14ac:dyDescent="0.3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3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5">
        <f t="shared" si="8"/>
        <v>7.5905677257232407</v>
      </c>
    </row>
    <row r="7" spans="2:20" s="25" customFormat="1" x14ac:dyDescent="0.3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3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5">
        <f t="shared" si="8"/>
        <v>7.9041586843084168</v>
      </c>
    </row>
    <row r="8" spans="2:20" s="25" customFormat="1" x14ac:dyDescent="0.3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3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5">
        <f t="shared" si="8"/>
        <v>8.145759288344335</v>
      </c>
    </row>
    <row r="9" spans="2:20" s="25" customFormat="1" x14ac:dyDescent="0.3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3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5">
        <f t="shared" si="8"/>
        <v>9.4877350063523682</v>
      </c>
    </row>
    <row r="10" spans="2:20" s="25" customFormat="1" x14ac:dyDescent="0.3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3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5">
        <f t="shared" si="8"/>
        <v>10.473272547502983</v>
      </c>
    </row>
    <row r="11" spans="2:20" s="25" customFormat="1" x14ac:dyDescent="0.3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3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5">
        <f t="shared" si="8"/>
        <v>11.817514151625417</v>
      </c>
    </row>
    <row r="12" spans="2:20" s="25" customFormat="1" x14ac:dyDescent="0.3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3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5">
        <f t="shared" si="8"/>
        <v>14.025418058290539</v>
      </c>
    </row>
    <row r="13" spans="2:20" s="25" customFormat="1" ht="15" thickBot="1" x14ac:dyDescent="0.35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4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6">
        <f t="shared" si="8"/>
        <v>18.351635961132082</v>
      </c>
    </row>
    <row r="14" spans="2:20" s="25" customFormat="1" x14ac:dyDescent="0.3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3">
      <c r="B15" s="132"/>
      <c r="C15" s="135"/>
      <c r="D15" s="192">
        <f>+[1]IPCse!B$4</f>
        <v>0.44669999999999999</v>
      </c>
      <c r="E15" s="192">
        <f>+[1]IPCse!C$4</f>
        <v>0.34189999999999998</v>
      </c>
      <c r="F15" s="192">
        <f>+[1]IPCse!D$4</f>
        <v>6.88E-2</v>
      </c>
      <c r="G15" s="192">
        <f>+[1]IPCse!E$4</f>
        <v>4.5100000000000001E-2</v>
      </c>
      <c r="H15" s="192">
        <f>+[1]IPCse!F$4</f>
        <v>5.1799999999999999E-2</v>
      </c>
      <c r="I15" s="192">
        <f>+[1]IPCse!G$4</f>
        <v>4.5699999999999998E-2</v>
      </c>
      <c r="M15" s="156"/>
      <c r="N15" s="197">
        <f>+[1]IPCse!B$4</f>
        <v>0.44669999999999999</v>
      </c>
      <c r="O15" s="197">
        <f>+[1]IPCse!C$4</f>
        <v>0.34189999999999998</v>
      </c>
      <c r="P15" s="197">
        <f>+[1]IPCse!D$4</f>
        <v>6.88E-2</v>
      </c>
      <c r="Q15" s="197">
        <f>+[1]IPCse!E$4</f>
        <v>4.5100000000000001E-2</v>
      </c>
      <c r="R15" s="197">
        <f>+[1]IPCse!F$4</f>
        <v>5.1799999999999999E-2</v>
      </c>
      <c r="S15" s="197">
        <f>+[1]IPCse!G$4</f>
        <v>4.5699999999999998E-2</v>
      </c>
      <c r="T15" s="156"/>
    </row>
    <row r="16" spans="2:20" s="99" customFormat="1" ht="15" thickBot="1" x14ac:dyDescent="0.35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3">
      <c r="B17" s="145"/>
      <c r="C17" s="146"/>
      <c r="D17" s="239" t="s">
        <v>132</v>
      </c>
      <c r="E17" s="239"/>
      <c r="F17" s="239"/>
      <c r="G17" s="239"/>
      <c r="H17" s="239"/>
      <c r="I17" s="239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8" t="s">
        <v>138</v>
      </c>
      <c r="AB17" s="238"/>
      <c r="AD17" s="238" t="s">
        <v>137</v>
      </c>
      <c r="AE17" s="238"/>
      <c r="AG17" s="238" t="s">
        <v>137</v>
      </c>
      <c r="AH17" s="238"/>
      <c r="AJ17" s="150" t="s">
        <v>144</v>
      </c>
      <c r="AK17" s="150"/>
      <c r="AM17" s="238" t="s">
        <v>147</v>
      </c>
      <c r="AN17" s="238"/>
      <c r="AO17" s="238"/>
      <c r="AP17" s="238"/>
      <c r="AR17" s="150" t="s">
        <v>152</v>
      </c>
      <c r="AS17" s="150"/>
    </row>
    <row r="18" spans="2:45" s="142" customFormat="1" ht="15" thickBot="1" x14ac:dyDescent="0.35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3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3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3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3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3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3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3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3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3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3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3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3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3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0">
        <f ca="1">+W31-X31</f>
        <v>-3.7466738278584266E-3</v>
      </c>
      <c r="AH31" s="200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3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0">
        <f t="shared" ref="AG32:AG95" ca="1" si="38">+W32-X32</f>
        <v>-5.0029563910964914E-3</v>
      </c>
      <c r="AH32" s="200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3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0">
        <f ca="1">+W33-X33</f>
        <v>-5.0994944302682477E-3</v>
      </c>
      <c r="AH33" s="200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3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0">
        <f t="shared" ca="1" si="38"/>
        <v>-5.4122610028199958E-3</v>
      </c>
      <c r="AH34" s="200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3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0">
        <f t="shared" ca="1" si="38"/>
        <v>-5.0396736870477188E-3</v>
      </c>
      <c r="AH35" s="200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3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0">
        <f t="shared" ca="1" si="38"/>
        <v>-4.9778710058840936E-3</v>
      </c>
      <c r="AH36" s="200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3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0">
        <f t="shared" ca="1" si="38"/>
        <v>-5.8391251875493655E-3</v>
      </c>
      <c r="AH37" s="200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3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0">
        <f t="shared" ca="1" si="38"/>
        <v>-3.4610948898468052E-3</v>
      </c>
      <c r="AH38" s="200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3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0">
        <f t="shared" ca="1" si="38"/>
        <v>-1.7621265230001182E-3</v>
      </c>
      <c r="AH39" s="200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3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0">
        <f t="shared" ca="1" si="38"/>
        <v>-5.2477011675633456E-4</v>
      </c>
      <c r="AH40" s="200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3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0">
        <f t="shared" ca="1" si="38"/>
        <v>1.2096975562214674E-3</v>
      </c>
      <c r="AH41" s="200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3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0">
        <f t="shared" ca="1" si="38"/>
        <v>2.7362894706117746E-3</v>
      </c>
      <c r="AH42" s="200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3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0">
        <f t="shared" ca="1" si="38"/>
        <v>3.0033733077514668E-3</v>
      </c>
      <c r="AH43" s="200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3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0">
        <f t="shared" ca="1" si="38"/>
        <v>5.1832242756848501E-3</v>
      </c>
      <c r="AH44" s="200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3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0">
        <f t="shared" ca="1" si="38"/>
        <v>8.8841322413402146E-3</v>
      </c>
      <c r="AH45" s="200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3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0">
        <f t="shared" ca="1" si="38"/>
        <v>1.1427375037560417E-2</v>
      </c>
      <c r="AH46" s="200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3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0">
        <f t="shared" ca="1" si="38"/>
        <v>1.2142471704955415E-2</v>
      </c>
      <c r="AH47" s="200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3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0">
        <f t="shared" ca="1" si="38"/>
        <v>9.5532770981225923E-3</v>
      </c>
      <c r="AH48" s="200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3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0">
        <f t="shared" ca="1" si="38"/>
        <v>1.2835842816844023E-2</v>
      </c>
      <c r="AH49" s="200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3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0">
        <f t="shared" ca="1" si="38"/>
        <v>1.046136490916405E-2</v>
      </c>
      <c r="AH50" s="200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3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0">
        <f t="shared" ca="1" si="38"/>
        <v>9.7472548923791535E-3</v>
      </c>
      <c r="AH51" s="200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3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0">
        <f t="shared" ca="1" si="38"/>
        <v>1.1132678016418263E-2</v>
      </c>
      <c r="AH52" s="200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3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0">
        <f t="shared" ca="1" si="38"/>
        <v>6.9114382708859168E-3</v>
      </c>
      <c r="AH53" s="200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3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0">
        <f t="shared" ca="1" si="38"/>
        <v>8.5215096358648434E-3</v>
      </c>
      <c r="AH54" s="200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3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0">
        <f t="shared" ca="1" si="38"/>
        <v>8.8178283292199566E-3</v>
      </c>
      <c r="AH55" s="200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3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0">
        <f t="shared" ca="1" si="38"/>
        <v>1.0898223135549445E-2</v>
      </c>
      <c r="AH56" s="200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3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0">
        <f t="shared" ca="1" si="38"/>
        <v>1.0653522489987743E-2</v>
      </c>
      <c r="AH57" s="200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3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0">
        <f t="shared" ca="1" si="38"/>
        <v>6.8620016178380094E-3</v>
      </c>
      <c r="AH58" s="200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3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0">
        <f t="shared" ca="1" si="38"/>
        <v>1.0011571155119636E-2</v>
      </c>
      <c r="AH59" s="200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3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0">
        <f t="shared" ca="1" si="38"/>
        <v>1.3432095574882563E-2</v>
      </c>
      <c r="AH60" s="200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3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0">
        <f t="shared" ca="1" si="38"/>
        <v>1.1914429874925414E-2</v>
      </c>
      <c r="AH61" s="200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3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0">
        <f t="shared" ca="1" si="38"/>
        <v>1.2974480954545564E-2</v>
      </c>
      <c r="AH62" s="200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3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0">
        <f t="shared" ca="1" si="38"/>
        <v>1.048469721414258E-2</v>
      </c>
      <c r="AH63" s="200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3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0">
        <f t="shared" ca="1" si="38"/>
        <v>9.9762046304778806E-3</v>
      </c>
      <c r="AH64" s="200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3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0">
        <f t="shared" ca="1" si="38"/>
        <v>1.0601554920043998E-2</v>
      </c>
      <c r="AH65" s="200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3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0">
        <f t="shared" ca="1" si="38"/>
        <v>8.4715343528372067E-3</v>
      </c>
      <c r="AH66" s="200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3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0">
        <f t="shared" ca="1" si="38"/>
        <v>1.6791949605226009E-2</v>
      </c>
      <c r="AH67" s="200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3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0">
        <f t="shared" ca="1" si="38"/>
        <v>1.920502363995924E-2</v>
      </c>
      <c r="AH68" s="200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3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0">
        <f t="shared" ca="1" si="38"/>
        <v>1.6758621025481535E-2</v>
      </c>
      <c r="AH69" s="200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3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0">
        <f t="shared" ca="1" si="38"/>
        <v>1.5710902984053199E-2</v>
      </c>
      <c r="AH70" s="200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3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0">
        <f t="shared" ca="1" si="38"/>
        <v>1.0879084751988621E-2</v>
      </c>
      <c r="AH71" s="200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3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0">
        <f t="shared" ca="1" si="38"/>
        <v>8.2185505968166428E-3</v>
      </c>
      <c r="AH72" s="200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3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0">
        <f t="shared" ca="1" si="38"/>
        <v>8.8157662447758689E-3</v>
      </c>
      <c r="AH73" s="200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3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0">
        <f t="shared" ca="1" si="38"/>
        <v>5.8999878828083219E-3</v>
      </c>
      <c r="AH74" s="200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3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0">
        <f t="shared" ca="1" si="38"/>
        <v>7.6058172989499351E-3</v>
      </c>
      <c r="AH75" s="200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3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0">
        <f t="shared" ca="1" si="38"/>
        <v>3.8961008023616905E-3</v>
      </c>
      <c r="AH76" s="200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3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0">
        <f t="shared" ca="1" si="38"/>
        <v>3.6261704376292503E-3</v>
      </c>
      <c r="AH77" s="200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3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0">
        <f t="shared" ca="1" si="38"/>
        <v>3.3522151804559197E-3</v>
      </c>
      <c r="AH78" s="200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3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0">
        <f t="shared" ca="1" si="38"/>
        <v>-1.883636341441397E-3</v>
      </c>
      <c r="AH79" s="200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3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0">
        <f t="shared" ca="1" si="38"/>
        <v>-8.7266271437547172E-3</v>
      </c>
      <c r="AH80" s="200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3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0">
        <f t="shared" ca="1" si="38"/>
        <v>-6.9414672002034994E-3</v>
      </c>
      <c r="AH81" s="200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3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0">
        <f t="shared" ca="1" si="38"/>
        <v>-3.7211724345851405E-3</v>
      </c>
      <c r="AH82" s="200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3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0">
        <f t="shared" ca="1" si="38"/>
        <v>-4.2239542518764939E-3</v>
      </c>
      <c r="AH83" s="200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3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7" ca="1" si="40">+SUMPRODUCT($D$5:$I$5,$D84:$I84)/$J$5</f>
        <v>785.80884388654783</v>
      </c>
      <c r="N84" s="73">
        <f t="shared" ref="N84:N117" ca="1" si="41">+SUMPRODUCT($D$6:$I$6,$D84:$I84)/$J$6</f>
        <v>783.96923701344065</v>
      </c>
      <c r="O84" s="73">
        <f t="shared" ref="O84:O117" ca="1" si="42">+SUMPRODUCT($D$7:$I$7,$D84:$I84)/$J$7</f>
        <v>782.74499871981993</v>
      </c>
      <c r="P84" s="73">
        <f t="shared" ref="P84:P117" ca="1" si="43">+SUMPRODUCT($D$8:$I$8,$D84:$I84)/$J$8</f>
        <v>782.44814569381151</v>
      </c>
      <c r="Q84" s="73">
        <f t="shared" ref="Q84:Q117" ca="1" si="44">+SUMPRODUCT($D$9:$I$9,$D84:$I84)/$J$9</f>
        <v>780.80742761617728</v>
      </c>
      <c r="R84" s="73">
        <f t="shared" ref="R84:R117" ca="1" si="45">+SUMPRODUCT($D$10:$I$10,$D84:$I84)/$J$10</f>
        <v>779.87453245687061</v>
      </c>
      <c r="S84" s="73">
        <f t="shared" ref="S84:S117" ca="1" si="46">+SUMPRODUCT($D$11:$I$11,$D84:$I84)/$J$11</f>
        <v>778.74944631504707</v>
      </c>
      <c r="T84" s="73">
        <f t="shared" ref="T84:T117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0">
        <f t="shared" ca="1" si="38"/>
        <v>-3.8140458124846788E-4</v>
      </c>
      <c r="AH84" s="200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3">
      <c r="B85" s="71">
        <f t="shared" ref="B85:B117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0">
        <f t="shared" ca="1" si="38"/>
        <v>-2.2724380912908515E-3</v>
      </c>
      <c r="AH85" s="200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3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0">
        <f t="shared" ca="1" si="38"/>
        <v>-2.0768210849315683E-3</v>
      </c>
      <c r="AH86" s="200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3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0">
        <f t="shared" ca="1" si="38"/>
        <v>-7.7922906905802947E-4</v>
      </c>
      <c r="AH87" s="200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3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0">
        <f t="shared" ca="1" si="38"/>
        <v>1.0770569114708639E-3</v>
      </c>
      <c r="AH88" s="200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3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0">
        <f t="shared" ca="1" si="38"/>
        <v>-3.2122937556380293E-3</v>
      </c>
      <c r="AH89" s="200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3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0">
        <f t="shared" ca="1" si="38"/>
        <v>-5.213044321152438E-3</v>
      </c>
      <c r="AH90" s="200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3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0">
        <f t="shared" ca="1" si="38"/>
        <v>-1.1209920004150664E-2</v>
      </c>
      <c r="AH91" s="200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3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0">
        <f t="shared" ca="1" si="38"/>
        <v>-1.27181280839197E-2</v>
      </c>
      <c r="AH92" s="200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3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0">
        <f t="shared" ca="1" si="38"/>
        <v>-5.8654356590035484E-3</v>
      </c>
      <c r="AH93" s="200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3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0">
        <f t="shared" ca="1" si="38"/>
        <v>-4.3777729560909862E-3</v>
      </c>
      <c r="AH94" s="200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3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0">
        <f t="shared" ca="1" si="38"/>
        <v>-1.635055836971766E-3</v>
      </c>
      <c r="AH95" s="200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3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0">
        <f t="shared" ref="AG96:AG109" ca="1" si="61">+W96-X96</f>
        <v>-7.3736004385205334E-3</v>
      </c>
      <c r="AH96" s="200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3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0">
        <f t="shared" ca="1" si="61"/>
        <v>-6.7233961329251635E-3</v>
      </c>
      <c r="AH97" s="200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3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0">
        <f t="shared" ca="1" si="61"/>
        <v>-5.9742433233727077E-3</v>
      </c>
      <c r="AH98" s="200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3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0">
        <f t="shared" ca="1" si="61"/>
        <v>3.884099668876928E-3</v>
      </c>
      <c r="AH99" s="200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3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0">
        <f t="shared" ca="1" si="61"/>
        <v>1.2246342965041901E-2</v>
      </c>
      <c r="AH100" s="200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3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0">
        <f t="shared" ca="1" si="61"/>
        <v>1.1456250297735782E-2</v>
      </c>
      <c r="AH101" s="200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3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0">
        <f t="shared" ca="1" si="61"/>
        <v>9.7264214723762343E-3</v>
      </c>
      <c r="AH102" s="200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3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0">
        <f t="shared" ca="1" si="61"/>
        <v>2.1917274402178943E-2</v>
      </c>
      <c r="AH103" s="200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3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0">
        <f t="shared" ca="1" si="61"/>
        <v>4.1282482773896678E-2</v>
      </c>
      <c r="AH104" s="200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3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0">
        <f t="shared" ca="1" si="61"/>
        <v>5.9795550397225838E-3</v>
      </c>
      <c r="AH105" s="200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3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0">
        <f t="shared" ca="1" si="61"/>
        <v>-1.656078731605648E-2</v>
      </c>
      <c r="AH106" s="200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3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0">
        <f t="shared" ca="1" si="61"/>
        <v>-2.2885113073574992E-2</v>
      </c>
      <c r="AH107" s="200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3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0">
        <f t="shared" ca="1" si="61"/>
        <v>-2.6828461093953315E-2</v>
      </c>
      <c r="AH108" s="200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3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0">
        <f t="shared" ca="1" si="61"/>
        <v>-3.16133018861815E-2</v>
      </c>
      <c r="AH109" s="200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3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0">
        <f t="shared" ref="AG110" ca="1" si="69">+W110-X110</f>
        <v>-3.216642663818936E-2</v>
      </c>
      <c r="AH110" s="200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3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0">
        <f ca="1">+W111-X111</f>
        <v>-4.9236228377067537E-2</v>
      </c>
      <c r="AH111" s="200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3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0">
        <f ca="1">+W112-X112</f>
        <v>-5.7448775680664532E-2</v>
      </c>
      <c r="AH112" s="200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3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17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0">
        <f t="shared" ref="AG113:AG114" ca="1" si="99">+W113-X113</f>
        <v>-5.0216170094589785E-2</v>
      </c>
      <c r="AH113" s="200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3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0">
        <f t="shared" ca="1" si="99"/>
        <v>-4.2911251686409635E-2</v>
      </c>
      <c r="AH114" s="200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3">
      <c r="B115" s="71">
        <f t="shared" si="52"/>
        <v>101</v>
      </c>
      <c r="C115" s="159">
        <f>+NAC!A101</f>
        <v>45627</v>
      </c>
      <c r="D115" s="73" cm="1">
        <f t="array" aca="1" ref="D115" ca="1">INDIRECT(_xlfn.CONCAT(D$18,"!$P",$B115))</f>
        <v>7806.1018000000004</v>
      </c>
      <c r="E115" s="73" cm="1">
        <f t="array" aca="1" ref="E115" ca="1">INDIRECT(_xlfn.CONCAT(E$18,"!$P",$B115))</f>
        <v>7860.3392000000003</v>
      </c>
      <c r="F115" s="73" cm="1">
        <f t="array" aca="1" ref="F115" ca="1">INDIRECT(_xlfn.CONCAT(F$18,"!$P",$B115))</f>
        <v>7718.4291000000003</v>
      </c>
      <c r="G115" s="73" cm="1">
        <f t="array" aca="1" ref="G115" ca="1">INDIRECT(_xlfn.CONCAT(G$18,"!$P",$B115))</f>
        <v>7608.2974000000004</v>
      </c>
      <c r="H115" s="73" cm="1">
        <f t="array" aca="1" ref="H115" ca="1">INDIRECT(_xlfn.CONCAT(H$18,"!$P",$B115))</f>
        <v>7934.7347</v>
      </c>
      <c r="I115" s="73" cm="1">
        <f t="array" aca="1" ref="I115" ca="1">INDIRECT(_xlfn.CONCAT(I$18,"!$P",$B115))</f>
        <v>7643.2277000000004</v>
      </c>
      <c r="J115" s="73" cm="1">
        <f t="array" aca="1" ref="J115" ca="1">INDIRECT(_xlfn.CONCAT(J$18,"!$P",$B115))</f>
        <v>7808.7093999999997</v>
      </c>
      <c r="K115" s="73"/>
      <c r="L115" s="73">
        <f t="shared" ref="L115" ca="1" si="105">+SUMPRODUCT($D$4:$I$4,$D115:$I115)/J$4</f>
        <v>7784.2673701235344</v>
      </c>
      <c r="M115" s="73">
        <f t="shared" ca="1" si="40"/>
        <v>7794.4392687180152</v>
      </c>
      <c r="N115" s="73">
        <f t="shared" ca="1" si="41"/>
        <v>7802.6051078634327</v>
      </c>
      <c r="O115" s="73">
        <f t="shared" ca="1" si="42"/>
        <v>7806.9570947471821</v>
      </c>
      <c r="P115" s="73">
        <f t="shared" ca="1" si="43"/>
        <v>7815.3193318906206</v>
      </c>
      <c r="Q115" s="73">
        <f t="shared" ca="1" si="44"/>
        <v>7812.8001072812749</v>
      </c>
      <c r="R115" s="73">
        <f t="shared" ca="1" si="45"/>
        <v>7811.3196587891425</v>
      </c>
      <c r="S115" s="73">
        <f t="shared" ca="1" si="46"/>
        <v>7814.4990161506539</v>
      </c>
      <c r="T115" s="73">
        <f t="shared" ca="1" si="47"/>
        <v>7815.2672337819513</v>
      </c>
      <c r="U115" s="73">
        <f t="shared" ca="1" si="92"/>
        <v>7810.2552332162004</v>
      </c>
      <c r="V115" s="34" cm="1">
        <f t="array" aca="1" ref="V115" ca="1">+SUMPRODUCT(_xlfn.ANCHORARRAY($L$17)/100,L115:U115)</f>
        <v>7808.9125447099996</v>
      </c>
      <c r="W115" s="24">
        <f t="shared" ref="W115" ca="1" si="106">+L115/L103-1</f>
        <v>1.0283282184752185</v>
      </c>
      <c r="X115" s="24">
        <f t="shared" ref="X115" ca="1" si="107">+U115/U103-1</f>
        <v>1.0682284885954458</v>
      </c>
      <c r="Z115" s="19">
        <f t="shared" ref="Z115" ca="1" si="108">+L115/U115*100</f>
        <v>99.667259746107376</v>
      </c>
      <c r="AA115" s="24">
        <f t="shared" ref="AA115" ca="1" si="109">+Z115/Z114-1</f>
        <v>-1.4395419238475426E-3</v>
      </c>
      <c r="AB115" s="24">
        <f>+d1d10index!Q100</f>
        <v>-1.0384633812792199E-3</v>
      </c>
      <c r="AC115" s="35">
        <f t="shared" ref="AC115" si="110">+C115</f>
        <v>45627</v>
      </c>
      <c r="AD115" s="24">
        <f t="shared" ref="AD115" ca="1" si="111">+Z115/Z103-1</f>
        <v>-1.9292002958204879E-2</v>
      </c>
      <c r="AE115" s="24">
        <f>+d1d10index!Y100</f>
        <v>-3.049038012824401E-2</v>
      </c>
      <c r="AG115" s="200">
        <f t="shared" ref="AG115" ca="1" si="112">+W115-X115</f>
        <v>-3.9900270120227344E-2</v>
      </c>
      <c r="AH115" s="200">
        <f ca="1">+d1d10_y!AM100</f>
        <v>-6.7129790864944638E-2</v>
      </c>
      <c r="AJ115">
        <f>+d1d10index!I100</f>
        <v>99.961083039618586</v>
      </c>
      <c r="AK115" s="19">
        <f t="shared" ref="AK115" ca="1" si="113">+Z115</f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ref="AO115" ca="1" si="114">+L115/$L$19-1</f>
        <v>76.842673701235356</v>
      </c>
      <c r="AP115">
        <f t="shared" ref="AP115" ca="1" si="115">+U115/$U$19-1</f>
        <v>77.10255233216202</v>
      </c>
      <c r="AR115" s="24">
        <f t="shared" ref="AR115" ca="1" si="116">+AM115-AN115</f>
        <v>-3.0902632087858706E-2</v>
      </c>
      <c r="AS115" s="24">
        <f t="shared" ref="AS115" ca="1" si="117">+AO115-AP115</f>
        <v>-0.2598786309266643</v>
      </c>
    </row>
    <row r="116" spans="2:45" x14ac:dyDescent="0.3">
      <c r="B116" s="71">
        <f t="shared" si="52"/>
        <v>102</v>
      </c>
      <c r="C116" s="159">
        <f>+NAC!A102</f>
        <v>45658</v>
      </c>
      <c r="D116" s="73" cm="1">
        <f t="array" aca="1" ref="D116" ca="1">INDIRECT(_xlfn.CONCAT(D$18,"!$P",$B116))</f>
        <v>7982.0484999999999</v>
      </c>
      <c r="E116" s="73" cm="1">
        <f t="array" aca="1" ref="E116" ca="1">INDIRECT(_xlfn.CONCAT(E$18,"!$P",$B116))</f>
        <v>8047.6306000000004</v>
      </c>
      <c r="F116" s="73" cm="1">
        <f t="array" aca="1" ref="F116" ca="1">INDIRECT(_xlfn.CONCAT(F$18,"!$P",$B116))</f>
        <v>7934.7160000000003</v>
      </c>
      <c r="G116" s="73" cm="1">
        <f t="array" aca="1" ref="G116" ca="1">INDIRECT(_xlfn.CONCAT(G$18,"!$P",$B116))</f>
        <v>7815.1526000000003</v>
      </c>
      <c r="H116" s="73" cm="1">
        <f t="array" aca="1" ref="H116" ca="1">INDIRECT(_xlfn.CONCAT(H$18,"!$P",$B116))</f>
        <v>8120.7181</v>
      </c>
      <c r="I116" s="73" cm="1">
        <f t="array" aca="1" ref="I116" ca="1">INDIRECT(_xlfn.CONCAT(I$18,"!$P",$B116))</f>
        <v>7879.1752999999999</v>
      </c>
      <c r="J116" s="73" cm="1">
        <f t="array" aca="1" ref="J116" ca="1">INDIRECT(_xlfn.CONCAT(J$18,"!$P",$B116))</f>
        <v>7995.9380000000001</v>
      </c>
      <c r="K116" s="73"/>
      <c r="L116" s="73">
        <f t="shared" ref="L116" ca="1" si="118">+SUMPRODUCT($D$4:$I$4,$D116:$I116)/J$4</f>
        <v>7976.5596672673173</v>
      </c>
      <c r="M116" s="73">
        <f t="shared" ca="1" si="40"/>
        <v>7985.5998341629629</v>
      </c>
      <c r="N116" s="73">
        <f t="shared" ca="1" si="41"/>
        <v>7991.9154254999676</v>
      </c>
      <c r="O116" s="73">
        <f t="shared" ca="1" si="42"/>
        <v>7995.2045906804333</v>
      </c>
      <c r="P116" s="73">
        <f t="shared" ca="1" si="43"/>
        <v>8002.4559244518141</v>
      </c>
      <c r="Q116" s="73">
        <f t="shared" ca="1" si="44"/>
        <v>8000.3893638838317</v>
      </c>
      <c r="R116" s="73">
        <f t="shared" ca="1" si="45"/>
        <v>7998.6597381826796</v>
      </c>
      <c r="S116" s="73">
        <f t="shared" ca="1" si="46"/>
        <v>8000.6661725427311</v>
      </c>
      <c r="T116" s="73">
        <f t="shared" ca="1" si="47"/>
        <v>8000.8779637644411</v>
      </c>
      <c r="U116" s="73">
        <f t="shared" ca="1" si="92"/>
        <v>7995.1182494458226</v>
      </c>
      <c r="V116" s="34" cm="1">
        <f t="array" aca="1" ref="V116" ca="1">+SUMPRODUCT(_xlfn.ANCHORARRAY($L$17)/100,L116:U116)</f>
        <v>7996.1693189400012</v>
      </c>
      <c r="W116" s="24">
        <f t="shared" ref="W116" ca="1" si="119">+L116/L104-1</f>
        <v>0.72605716900171435</v>
      </c>
      <c r="X116" s="24">
        <f t="shared" ref="X116" ca="1" si="120">+U116/U104-1</f>
        <v>0.76404864873238232</v>
      </c>
      <c r="Z116" s="19">
        <f t="shared" ref="Z116" ca="1" si="121">+L116/U116*100</f>
        <v>99.767876076382095</v>
      </c>
      <c r="AA116" s="24">
        <f t="shared" ref="AA116" ca="1" si="122">+Z116/Z115-1</f>
        <v>1.009522390111206E-3</v>
      </c>
      <c r="AB116" s="24">
        <f>+d1d10index!Q101</f>
        <v>-2.5557938652597256E-3</v>
      </c>
      <c r="AC116" s="35">
        <f t="shared" ref="AC116" si="123">+C116</f>
        <v>45658</v>
      </c>
      <c r="AD116" s="24">
        <f t="shared" ref="AD116" ca="1" si="124">+Z116/Z104-1</f>
        <v>-2.1536526080484286E-2</v>
      </c>
      <c r="AE116" s="24">
        <f>+d1d10index!Y101</f>
        <v>-2.706990761735395E-2</v>
      </c>
      <c r="AG116" s="200">
        <f t="shared" ref="AG116" ca="1" si="125">+W116-X116</f>
        <v>-3.7991479730667965E-2</v>
      </c>
      <c r="AH116" s="200">
        <f ca="1">+d1d10_y!AM101</f>
        <v>-5.033779580364306E-2</v>
      </c>
      <c r="AJ116">
        <f>+d1d10index!I101</f>
        <v>99.705603116821209</v>
      </c>
      <c r="AK116" s="19">
        <f t="shared" ref="AK116" ca="1" si="126">+Z116</f>
        <v>99.767876076382095</v>
      </c>
      <c r="AM116">
        <f ca="1">+NAC_d!BV102/NAC_d!BV$5-1</f>
        <v>77.450144898543527</v>
      </c>
      <c r="AN116">
        <f ca="1">+NAC_d!CE102/NAC_d!CE$5-1</f>
        <v>77.683014663742938</v>
      </c>
      <c r="AO116">
        <f t="shared" ref="AO116" ca="1" si="127">+L116/$L$19-1</f>
        <v>78.765596672673183</v>
      </c>
      <c r="AP116">
        <f t="shared" ref="AP116" ca="1" si="128">+U116/$U$19-1</f>
        <v>78.951182494458237</v>
      </c>
      <c r="AR116" s="24">
        <f t="shared" ref="AR116" ca="1" si="129">+AM116-AN116</f>
        <v>-0.23286976519941049</v>
      </c>
      <c r="AS116" s="24">
        <f t="shared" ref="AS116" ca="1" si="130">+AO116-AP116</f>
        <v>-0.18558582178505389</v>
      </c>
    </row>
    <row r="117" spans="2:45" x14ac:dyDescent="0.3">
      <c r="B117" s="71">
        <f t="shared" si="52"/>
        <v>103</v>
      </c>
      <c r="C117" s="159">
        <f>+NAC!A103</f>
        <v>45689</v>
      </c>
      <c r="D117" s="73" cm="1">
        <f t="array" aca="1" ref="D117" ca="1">INDIRECT(_xlfn.CONCAT(D$18,"!$P",$B117))</f>
        <v>8201.6452000000008</v>
      </c>
      <c r="E117" s="73" cm="1">
        <f t="array" aca="1" ref="E117" ca="1">INDIRECT(_xlfn.CONCAT(E$18,"!$P",$B117))</f>
        <v>8295.8935000000001</v>
      </c>
      <c r="F117" s="73" cm="1">
        <f t="array" aca="1" ref="F117" ca="1">INDIRECT(_xlfn.CONCAT(F$18,"!$P",$B117))</f>
        <v>8168.4840000000004</v>
      </c>
      <c r="G117" s="73" cm="1">
        <f t="array" aca="1" ref="G117" ca="1">INDIRECT(_xlfn.CONCAT(G$18,"!$P",$B117))</f>
        <v>7988.4576999999999</v>
      </c>
      <c r="H117" s="73" cm="1">
        <f t="array" aca="1" ref="H117" ca="1">INDIRECT(_xlfn.CONCAT(H$18,"!$P",$B117))</f>
        <v>8391.5004000000008</v>
      </c>
      <c r="I117" s="73" cm="1">
        <f t="array" aca="1" ref="I117" ca="1">INDIRECT(_xlfn.CONCAT(I$18,"!$P",$B117))</f>
        <v>8157.7367999999997</v>
      </c>
      <c r="J117" s="73" cm="1">
        <f t="array" aca="1" ref="J117" ca="1">INDIRECT(_xlfn.CONCAT(J$18,"!$P",$B117))</f>
        <v>8229.4475999999995</v>
      </c>
      <c r="K117" s="73"/>
      <c r="L117" s="73">
        <f t="shared" ref="L117" ca="1" si="131">+SUMPRODUCT($D$4:$I$4,$D117:$I117)/J$4</f>
        <v>8205.1566906425032</v>
      </c>
      <c r="M117" s="73">
        <f t="shared" ca="1" si="40"/>
        <v>8217.2049925095671</v>
      </c>
      <c r="N117" s="73">
        <f t="shared" ca="1" si="41"/>
        <v>8224.4172385928377</v>
      </c>
      <c r="O117" s="73">
        <f t="shared" ca="1" si="42"/>
        <v>8228.5011834495635</v>
      </c>
      <c r="P117" s="73">
        <f t="shared" ca="1" si="43"/>
        <v>8236.9019886650913</v>
      </c>
      <c r="Q117" s="73">
        <f t="shared" ca="1" si="44"/>
        <v>8235.7010368526335</v>
      </c>
      <c r="R117" s="73">
        <f t="shared" ca="1" si="45"/>
        <v>8233.5640399628537</v>
      </c>
      <c r="S117" s="73">
        <f t="shared" ca="1" si="46"/>
        <v>8235.3376261507292</v>
      </c>
      <c r="T117" s="73">
        <f t="shared" ca="1" si="47"/>
        <v>8235.5701421668437</v>
      </c>
      <c r="U117" s="73">
        <f t="shared" ca="1" si="92"/>
        <v>8228.1576472300421</v>
      </c>
      <c r="V117" s="34" cm="1">
        <f t="array" aca="1" ref="V117" ca="1">+SUMPRODUCT(_xlfn.ANCHORARRAY($L$17)/100,L117:U117)</f>
        <v>8229.8003324399997</v>
      </c>
      <c r="W117" s="24">
        <f t="shared" ref="W117" ca="1" si="132">+L117/L105-1</f>
        <v>0.58676392051914328</v>
      </c>
      <c r="X117" s="24">
        <f t="shared" ref="X117" ca="1" si="133">+U117/U105-1</f>
        <v>0.6139749528085825</v>
      </c>
      <c r="Z117" s="19">
        <f t="shared" ref="Z117" ca="1" si="134">+L117/U117*100</f>
        <v>99.720460429008895</v>
      </c>
      <c r="AA117" s="24">
        <f t="shared" ref="AA117" ca="1" si="135">+Z117/Z116-1</f>
        <v>-4.7525966511408058E-4</v>
      </c>
      <c r="AB117" s="24">
        <f>+d1d10index!Q102</f>
        <v>2.9194552687807906E-3</v>
      </c>
      <c r="AC117" s="35">
        <f t="shared" ref="AC117" si="136">+C117</f>
        <v>45689</v>
      </c>
      <c r="AD117" s="24">
        <f t="shared" ref="AD117" ca="1" si="137">+Z117/Z105-1</f>
        <v>-1.6859637283767825E-2</v>
      </c>
      <c r="AE117" s="24">
        <f>+d1d10index!Y102</f>
        <v>-2.0800975570575364E-2</v>
      </c>
      <c r="AG117" s="200">
        <f t="shared" ref="AG117" ca="1" si="138">+W117-X117</f>
        <v>-2.7211032289439219E-2</v>
      </c>
      <c r="AH117" s="200">
        <f ca="1">+d1d10_y!AM102</f>
        <v>-3.4920343557748978E-2</v>
      </c>
      <c r="AJ117">
        <f>+d1d10index!I102</f>
        <v>99.996689165167581</v>
      </c>
      <c r="AK117" s="19">
        <f t="shared" ref="AK117" ca="1" si="139">+Z117</f>
        <v>99.720460429008895</v>
      </c>
      <c r="AM117">
        <f ca="1">+NAC_d!BV103/NAC_d!BV$5-1</f>
        <v>79.468509602205827</v>
      </c>
      <c r="AN117">
        <f ca="1">+NAC_d!CE103/NAC_d!CE$5-1</f>
        <v>79.47207923518927</v>
      </c>
      <c r="AO117">
        <f t="shared" ref="AO117" ca="1" si="140">+L117/$L$19-1</f>
        <v>81.051566906425037</v>
      </c>
      <c r="AP117">
        <f t="shared" ref="AP117" ca="1" si="141">+U117/$U$19-1</f>
        <v>81.281576472300429</v>
      </c>
      <c r="AR117" s="24">
        <f t="shared" ref="AR117" ca="1" si="142">+AM117-AN117</f>
        <v>-3.5696329834422613E-3</v>
      </c>
      <c r="AS117" s="24">
        <f t="shared" ref="AS117" ca="1" si="143">+AO117-AP117</f>
        <v>-0.23000956587539179</v>
      </c>
    </row>
    <row r="118" spans="2:45" x14ac:dyDescent="0.3">
      <c r="C118" s="72"/>
      <c r="D118" s="169"/>
      <c r="E118" s="169"/>
      <c r="F118" s="169"/>
      <c r="G118" s="169"/>
      <c r="H118" s="169"/>
      <c r="I118" s="169"/>
      <c r="J118" s="169"/>
    </row>
    <row r="119" spans="2:45" x14ac:dyDescent="0.3">
      <c r="C119" s="72"/>
      <c r="D119" s="169"/>
      <c r="E119" s="169"/>
      <c r="F119" s="169"/>
      <c r="G119" s="169"/>
      <c r="H119" s="169"/>
      <c r="I119" s="169"/>
      <c r="J119" s="169"/>
    </row>
    <row r="120" spans="2:45" x14ac:dyDescent="0.3">
      <c r="C120" s="72"/>
    </row>
    <row r="121" spans="2:45" x14ac:dyDescent="0.3">
      <c r="C121" s="72"/>
    </row>
    <row r="122" spans="2:45" x14ac:dyDescent="0.3">
      <c r="C122" s="72"/>
    </row>
    <row r="123" spans="2:45" x14ac:dyDescent="0.3">
      <c r="C123" s="72"/>
    </row>
    <row r="124" spans="2:45" x14ac:dyDescent="0.3">
      <c r="C124" s="72"/>
    </row>
    <row r="125" spans="2:45" x14ac:dyDescent="0.3">
      <c r="C125" s="72"/>
    </row>
    <row r="126" spans="2:45" x14ac:dyDescent="0.3">
      <c r="C126" s="72"/>
    </row>
    <row r="127" spans="2:45" x14ac:dyDescent="0.3">
      <c r="C127" s="72"/>
    </row>
    <row r="128" spans="2:45" x14ac:dyDescent="0.3">
      <c r="C128" s="72"/>
    </row>
    <row r="129" spans="3:3" x14ac:dyDescent="0.3">
      <c r="C129" s="72"/>
    </row>
    <row r="130" spans="3:3" x14ac:dyDescent="0.3">
      <c r="C130" s="72"/>
    </row>
    <row r="131" spans="3:3" x14ac:dyDescent="0.3">
      <c r="C131" s="72"/>
    </row>
    <row r="132" spans="3:3" x14ac:dyDescent="0.3">
      <c r="C132" s="72"/>
    </row>
    <row r="133" spans="3:3" x14ac:dyDescent="0.3">
      <c r="C133" s="72"/>
    </row>
    <row r="134" spans="3:3" x14ac:dyDescent="0.3">
      <c r="C134" s="72"/>
    </row>
    <row r="135" spans="3:3" x14ac:dyDescent="0.3">
      <c r="C135" s="72"/>
    </row>
    <row r="136" spans="3:3" x14ac:dyDescent="0.3">
      <c r="C136" s="72"/>
    </row>
    <row r="137" spans="3:3" x14ac:dyDescent="0.3">
      <c r="C137" s="72"/>
    </row>
    <row r="138" spans="3:3" x14ac:dyDescent="0.3">
      <c r="C138" s="72"/>
    </row>
    <row r="139" spans="3:3" x14ac:dyDescent="0.3">
      <c r="C139" s="72"/>
    </row>
    <row r="140" spans="3:3" x14ac:dyDescent="0.3">
      <c r="C140" s="72"/>
    </row>
    <row r="141" spans="3:3" x14ac:dyDescent="0.3">
      <c r="C141" s="72"/>
    </row>
    <row r="142" spans="3:3" x14ac:dyDescent="0.3">
      <c r="C142" s="72"/>
    </row>
    <row r="143" spans="3:3" x14ac:dyDescent="0.3">
      <c r="C143" s="72"/>
    </row>
    <row r="144" spans="3:3" x14ac:dyDescent="0.3">
      <c r="C144" s="72"/>
    </row>
    <row r="145" spans="3:3" x14ac:dyDescent="0.3">
      <c r="C145" s="72"/>
    </row>
    <row r="146" spans="3:3" x14ac:dyDescent="0.3">
      <c r="C146" s="72"/>
    </row>
    <row r="147" spans="3:3" x14ac:dyDescent="0.3">
      <c r="C147" s="72"/>
    </row>
    <row r="148" spans="3:3" x14ac:dyDescent="0.3">
      <c r="C148" s="72"/>
    </row>
    <row r="149" spans="3:3" x14ac:dyDescent="0.3">
      <c r="C149" s="72"/>
    </row>
    <row r="150" spans="3:3" x14ac:dyDescent="0.3">
      <c r="C150" s="72"/>
    </row>
    <row r="151" spans="3:3" x14ac:dyDescent="0.3">
      <c r="C151" s="72"/>
    </row>
    <row r="152" spans="3:3" x14ac:dyDescent="0.3">
      <c r="C152" s="72"/>
    </row>
    <row r="153" spans="3:3" x14ac:dyDescent="0.3">
      <c r="C153" s="72"/>
    </row>
    <row r="154" spans="3:3" x14ac:dyDescent="0.3">
      <c r="C154" s="72"/>
    </row>
    <row r="155" spans="3:3" x14ac:dyDescent="0.3">
      <c r="C155" s="72"/>
    </row>
    <row r="156" spans="3:3" x14ac:dyDescent="0.3">
      <c r="C156" s="72"/>
    </row>
    <row r="157" spans="3:3" x14ac:dyDescent="0.3">
      <c r="C157" s="72"/>
    </row>
    <row r="158" spans="3:3" x14ac:dyDescent="0.3">
      <c r="C158" s="72"/>
    </row>
    <row r="159" spans="3:3" x14ac:dyDescent="0.3">
      <c r="C159" s="72"/>
    </row>
    <row r="160" spans="3:3" x14ac:dyDescent="0.3">
      <c r="C160" s="72"/>
    </row>
    <row r="161" spans="3:3" x14ac:dyDescent="0.3">
      <c r="C161" s="72"/>
    </row>
    <row r="162" spans="3:3" x14ac:dyDescent="0.3">
      <c r="C162" s="72"/>
    </row>
    <row r="163" spans="3:3" x14ac:dyDescent="0.3">
      <c r="C163" s="72"/>
    </row>
    <row r="164" spans="3:3" x14ac:dyDescent="0.3">
      <c r="C164" s="72"/>
    </row>
    <row r="165" spans="3:3" x14ac:dyDescent="0.3">
      <c r="C165" s="72"/>
    </row>
    <row r="166" spans="3:3" x14ac:dyDescent="0.3">
      <c r="C166" s="72"/>
    </row>
    <row r="167" spans="3:3" x14ac:dyDescent="0.3">
      <c r="C167" s="72"/>
    </row>
    <row r="168" spans="3:3" x14ac:dyDescent="0.3">
      <c r="C168" s="72"/>
    </row>
    <row r="169" spans="3:3" x14ac:dyDescent="0.3">
      <c r="C169" s="72"/>
    </row>
    <row r="170" spans="3:3" x14ac:dyDescent="0.3">
      <c r="C170" s="72"/>
    </row>
    <row r="171" spans="3:3" x14ac:dyDescent="0.3">
      <c r="C171" s="72"/>
    </row>
    <row r="172" spans="3:3" x14ac:dyDescent="0.3">
      <c r="C172" s="72"/>
    </row>
    <row r="173" spans="3:3" x14ac:dyDescent="0.3">
      <c r="C173" s="72"/>
    </row>
    <row r="174" spans="3:3" x14ac:dyDescent="0.3">
      <c r="C174" s="72"/>
    </row>
    <row r="175" spans="3:3" x14ac:dyDescent="0.3">
      <c r="C175" s="72"/>
    </row>
    <row r="176" spans="3:3" x14ac:dyDescent="0.3">
      <c r="C176" s="72"/>
    </row>
    <row r="177" spans="3:3" x14ac:dyDescent="0.3">
      <c r="C177" s="72"/>
    </row>
    <row r="178" spans="3:3" x14ac:dyDescent="0.3">
      <c r="C178" s="72"/>
    </row>
    <row r="179" spans="3:3" x14ac:dyDescent="0.3">
      <c r="C179" s="72"/>
    </row>
    <row r="180" spans="3:3" x14ac:dyDescent="0.3">
      <c r="C180" s="72"/>
    </row>
    <row r="181" spans="3:3" x14ac:dyDescent="0.3">
      <c r="C181" s="72"/>
    </row>
    <row r="182" spans="3:3" x14ac:dyDescent="0.3">
      <c r="C182" s="72"/>
    </row>
    <row r="183" spans="3:3" x14ac:dyDescent="0.3">
      <c r="C183" s="72"/>
    </row>
    <row r="184" spans="3:3" x14ac:dyDescent="0.3">
      <c r="C184" s="72"/>
    </row>
    <row r="185" spans="3:3" x14ac:dyDescent="0.3">
      <c r="C185" s="72"/>
    </row>
    <row r="186" spans="3:3" x14ac:dyDescent="0.3">
      <c r="C186" s="72"/>
    </row>
    <row r="187" spans="3:3" x14ac:dyDescent="0.3">
      <c r="C187" s="72"/>
    </row>
    <row r="188" spans="3:3" x14ac:dyDescent="0.3">
      <c r="C188" s="72"/>
    </row>
    <row r="189" spans="3:3" x14ac:dyDescent="0.3">
      <c r="C189" s="72"/>
    </row>
    <row r="190" spans="3:3" x14ac:dyDescent="0.3">
      <c r="C190" s="72"/>
    </row>
    <row r="191" spans="3:3" x14ac:dyDescent="0.3">
      <c r="C191" s="72"/>
    </row>
    <row r="192" spans="3:3" x14ac:dyDescent="0.3">
      <c r="C192" s="72"/>
    </row>
    <row r="193" spans="3:3" x14ac:dyDescent="0.3">
      <c r="C193" s="72"/>
    </row>
    <row r="194" spans="3:3" x14ac:dyDescent="0.3">
      <c r="C194" s="72"/>
    </row>
    <row r="195" spans="3:3" x14ac:dyDescent="0.3">
      <c r="C195" s="72"/>
    </row>
    <row r="196" spans="3:3" x14ac:dyDescent="0.3">
      <c r="C196" s="72"/>
    </row>
    <row r="197" spans="3:3" x14ac:dyDescent="0.3">
      <c r="C197" s="72"/>
    </row>
    <row r="198" spans="3:3" x14ac:dyDescent="0.3">
      <c r="C198" s="72"/>
    </row>
    <row r="199" spans="3:3" x14ac:dyDescent="0.3">
      <c r="C199" s="72"/>
    </row>
    <row r="200" spans="3:3" x14ac:dyDescent="0.3">
      <c r="C200" s="72"/>
    </row>
    <row r="201" spans="3:3" x14ac:dyDescent="0.3">
      <c r="C201" s="72"/>
    </row>
    <row r="202" spans="3:3" x14ac:dyDescent="0.3">
      <c r="C202" s="72"/>
    </row>
    <row r="203" spans="3:3" x14ac:dyDescent="0.3">
      <c r="C203" s="72"/>
    </row>
    <row r="204" spans="3:3" x14ac:dyDescent="0.3">
      <c r="C204" s="72"/>
    </row>
    <row r="205" spans="3:3" x14ac:dyDescent="0.3">
      <c r="C205" s="72"/>
    </row>
    <row r="206" spans="3:3" x14ac:dyDescent="0.3">
      <c r="C206" s="72"/>
    </row>
    <row r="207" spans="3:3" x14ac:dyDescent="0.3">
      <c r="C207" s="72"/>
    </row>
    <row r="208" spans="3:3" x14ac:dyDescent="0.3">
      <c r="C208" s="72"/>
    </row>
    <row r="209" spans="3:3" x14ac:dyDescent="0.3">
      <c r="C209" s="72"/>
    </row>
    <row r="210" spans="3:3" x14ac:dyDescent="0.3">
      <c r="C210" s="72"/>
    </row>
    <row r="211" spans="3:3" x14ac:dyDescent="0.3">
      <c r="C211" s="72"/>
    </row>
    <row r="212" spans="3:3" x14ac:dyDescent="0.3">
      <c r="C212" s="72"/>
    </row>
    <row r="213" spans="3:3" x14ac:dyDescent="0.3">
      <c r="C213" s="72"/>
    </row>
    <row r="214" spans="3:3" x14ac:dyDescent="0.3">
      <c r="C214" s="72"/>
    </row>
    <row r="215" spans="3:3" x14ac:dyDescent="0.3">
      <c r="C215" s="72"/>
    </row>
    <row r="216" spans="3:3" x14ac:dyDescent="0.3">
      <c r="C216" s="72"/>
    </row>
    <row r="217" spans="3:3" x14ac:dyDescent="0.3">
      <c r="C217" s="72"/>
    </row>
    <row r="218" spans="3:3" x14ac:dyDescent="0.3">
      <c r="C218" s="72"/>
    </row>
    <row r="219" spans="3:3" x14ac:dyDescent="0.3">
      <c r="C219" s="72"/>
    </row>
    <row r="220" spans="3:3" x14ac:dyDescent="0.3">
      <c r="C220" s="72"/>
    </row>
    <row r="221" spans="3:3" x14ac:dyDescent="0.3">
      <c r="C221" s="72"/>
    </row>
    <row r="222" spans="3:3" x14ac:dyDescent="0.3">
      <c r="C222" s="72"/>
    </row>
    <row r="223" spans="3:3" x14ac:dyDescent="0.3">
      <c r="C223" s="72"/>
    </row>
    <row r="224" spans="3:3" x14ac:dyDescent="0.3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3"/>
  <sheetViews>
    <sheetView zoomScale="80" zoomScaleNormal="385" workbookViewId="0">
      <pane xSplit="1" ySplit="4" topLeftCell="B71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baseColWidth="10" defaultRowHeight="14.4" x14ac:dyDescent="0.3"/>
  <cols>
    <col min="16" max="16" width="11.33203125" style="7" customWidth="1"/>
    <col min="21" max="21" width="12.6640625" bestFit="1" customWidth="1"/>
  </cols>
  <sheetData>
    <row r="1" spans="1:24" x14ac:dyDescent="0.3">
      <c r="B1" s="229" t="s">
        <v>125</v>
      </c>
      <c r="C1" s="229"/>
      <c r="D1" s="229"/>
      <c r="E1" s="229"/>
      <c r="F1" s="229"/>
      <c r="G1" s="229"/>
      <c r="J1" s="229" t="s">
        <v>124</v>
      </c>
      <c r="K1" s="229"/>
      <c r="L1" s="229"/>
      <c r="M1" s="229"/>
      <c r="N1" s="229"/>
      <c r="O1" s="229"/>
    </row>
    <row r="2" spans="1:24" x14ac:dyDescent="0.3">
      <c r="B2" s="229" t="s">
        <v>119</v>
      </c>
      <c r="C2" s="229"/>
      <c r="D2" s="229"/>
      <c r="E2" s="229"/>
      <c r="F2" s="229"/>
      <c r="G2" s="229"/>
      <c r="J2" s="229" t="s">
        <v>120</v>
      </c>
      <c r="K2" s="229"/>
      <c r="L2" s="229"/>
      <c r="M2" s="229"/>
      <c r="N2" s="229"/>
      <c r="O2" s="229"/>
      <c r="S2" t="s">
        <v>22</v>
      </c>
      <c r="U2" s="229" t="s">
        <v>132</v>
      </c>
      <c r="V2" s="229"/>
      <c r="W2" s="229"/>
    </row>
    <row r="3" spans="1:24" ht="15" thickBot="1" x14ac:dyDescent="0.35">
      <c r="B3" s="240" t="s">
        <v>111</v>
      </c>
      <c r="C3" s="240"/>
      <c r="D3" s="240"/>
      <c r="E3" s="240"/>
      <c r="F3" s="240"/>
      <c r="G3" s="240"/>
      <c r="J3" s="240" t="s">
        <v>111</v>
      </c>
      <c r="K3" s="240"/>
      <c r="L3" s="240"/>
      <c r="M3" s="240"/>
      <c r="N3" s="240"/>
      <c r="O3" s="240"/>
      <c r="S3" t="s">
        <v>167</v>
      </c>
      <c r="T3" t="s">
        <v>107</v>
      </c>
      <c r="V3" t="s">
        <v>167</v>
      </c>
      <c r="W3" t="s">
        <v>107</v>
      </c>
    </row>
    <row r="4" spans="1:24" ht="15" thickBot="1" x14ac:dyDescent="0.35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3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3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3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3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3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3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3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3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3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3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3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3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3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3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3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3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3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3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3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3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3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3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3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3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3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3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3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3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3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3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3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3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3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3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3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3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3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3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3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3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3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3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3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3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3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3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3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3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3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3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3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3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3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3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3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3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3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3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3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3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3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3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3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3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3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3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3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3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3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3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3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3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3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3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3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3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3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3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3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3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3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3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3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3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3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3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3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3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3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3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3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3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3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3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3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3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 x14ac:dyDescent="0.3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ref="I101" si="56">+A101</f>
        <v>45627</v>
      </c>
      <c r="J101" s="19">
        <f t="shared" ref="J101" si="57">+B101/B$55*100</f>
        <v>1903.1054242196894</v>
      </c>
      <c r="K101" s="19">
        <f t="shared" ref="K101" si="58">+C101/C$55*100</f>
        <v>1811.1561318933539</v>
      </c>
      <c r="L101" s="19">
        <f t="shared" ref="L101" si="59">+D101/D$55*100</f>
        <v>1794.0997669865496</v>
      </c>
      <c r="M101" s="19">
        <f t="shared" ref="M101" si="60">+E101/E$55*100</f>
        <v>1764.0923529897718</v>
      </c>
      <c r="N101" s="19">
        <f t="shared" ref="N101" si="61">+F101/F$55*100</f>
        <v>1790.1827463158149</v>
      </c>
      <c r="O101" s="19">
        <f t="shared" ref="O101" si="62">+G101/G$55*100</f>
        <v>1883.8452784258529</v>
      </c>
      <c r="R101" s="35">
        <f t="shared" ref="R101" si="63">+A101</f>
        <v>45627</v>
      </c>
      <c r="S101">
        <f t="shared" ref="S101" si="64">+F101/G101</f>
        <v>1.0092626167712393</v>
      </c>
      <c r="T101">
        <f>+d1d10index!I100/100</f>
        <v>0.99961083039618581</v>
      </c>
      <c r="U101" s="35">
        <f t="shared" ref="U101" si="65">+R101</f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  <row r="102" spans="1:24" x14ac:dyDescent="0.3">
      <c r="A102" s="35">
        <f>+NAC!A102</f>
        <v>45658</v>
      </c>
      <c r="B102" s="19">
        <f>+GBA_d!$O129</f>
        <v>7834.0876912299991</v>
      </c>
      <c r="C102" s="19">
        <f>+PAM_d!$O129</f>
        <v>7867.7274492799997</v>
      </c>
      <c r="D102" s="19">
        <f>+NOA_d!$O129</f>
        <v>7912.5932622400014</v>
      </c>
      <c r="E102" s="19">
        <f>+NEA_d!$O129</f>
        <v>7928.9020627899999</v>
      </c>
      <c r="F102" s="19">
        <f>+CUY_d!$O129</f>
        <v>7941.7320003099985</v>
      </c>
      <c r="G102" s="19">
        <f>+PAT_d!$O129</f>
        <v>7910.4688973700004</v>
      </c>
      <c r="I102" s="35">
        <f t="shared" ref="I102" si="66">+A102</f>
        <v>45658</v>
      </c>
      <c r="J102" s="19">
        <f t="shared" ref="J102" si="67">+B102/B$55*100</f>
        <v>1941.6049073909178</v>
      </c>
      <c r="K102" s="19">
        <f t="shared" ref="K102" si="68">+C102/C$55*100</f>
        <v>1853.679117416782</v>
      </c>
      <c r="L102" s="19">
        <f t="shared" ref="L102" si="69">+D102/D$55*100</f>
        <v>1840.4787410764645</v>
      </c>
      <c r="M102" s="19">
        <f t="shared" ref="M102" si="70">+E102/E$55*100</f>
        <v>1807.8331463227344</v>
      </c>
      <c r="N102" s="19">
        <f t="shared" ref="N102" si="71">+F102/F$55*100</f>
        <v>1825.3924814345505</v>
      </c>
      <c r="O102" s="19">
        <f t="shared" ref="O102" si="72">+G102/G$55*100</f>
        <v>1931.0579567394843</v>
      </c>
      <c r="R102" s="35">
        <f t="shared" ref="R102" si="73">+A102</f>
        <v>45658</v>
      </c>
      <c r="S102">
        <f t="shared" ref="S102" si="74">+F102/G102</f>
        <v>1.0039521175477211</v>
      </c>
      <c r="T102">
        <f>+d1d10index!I101/100</f>
        <v>0.99705603116821206</v>
      </c>
      <c r="U102" s="35">
        <f t="shared" ref="U102" si="75">+R102</f>
        <v>45658</v>
      </c>
      <c r="V102">
        <f ca="1">+W_nucleo!H116/W_nucleo!I116</f>
        <v>1.0306558479540366</v>
      </c>
      <c r="W102">
        <f ca="1">+W_nucleo!Z116/100</f>
        <v>0.99767876076382089</v>
      </c>
      <c r="X102" s="34"/>
    </row>
    <row r="103" spans="1:24" x14ac:dyDescent="0.3">
      <c r="A103" s="35">
        <f>+NAC!A103</f>
        <v>45689</v>
      </c>
      <c r="B103" s="19">
        <f>+GBA_d!$O130</f>
        <v>8009.1573069600017</v>
      </c>
      <c r="C103" s="19">
        <f>+PAM_d!$O130</f>
        <v>8064.8075689200014</v>
      </c>
      <c r="D103" s="19">
        <f>+NOA_d!$O130</f>
        <v>8116.3517275800023</v>
      </c>
      <c r="E103" s="19">
        <f>+NEA_d!$O130</f>
        <v>8080.4751421700003</v>
      </c>
      <c r="F103" s="19">
        <f>+CUY_d!$O130</f>
        <v>8153.882131049998</v>
      </c>
      <c r="G103" s="19">
        <f>+PAT_d!$O130</f>
        <v>8164.2892277499996</v>
      </c>
      <c r="I103" s="35">
        <f t="shared" ref="I103" si="76">+A103</f>
        <v>45689</v>
      </c>
      <c r="J103" s="19">
        <f t="shared" ref="J103" si="77">+B103/B$55*100</f>
        <v>1984.9942640631618</v>
      </c>
      <c r="K103" s="19">
        <f t="shared" ref="K103" si="78">+C103/C$55*100</f>
        <v>1900.1122589547624</v>
      </c>
      <c r="L103" s="19">
        <f t="shared" ref="L103" si="79">+D103/D$55*100</f>
        <v>1887.8732059938322</v>
      </c>
      <c r="M103" s="19">
        <f t="shared" ref="M103" si="80">+E103/E$55*100</f>
        <v>1842.392639531678</v>
      </c>
      <c r="N103" s="19">
        <f t="shared" ref="N103" si="81">+F103/F$55*100</f>
        <v>1874.1547984672882</v>
      </c>
      <c r="O103" s="19">
        <f t="shared" ref="O103" si="82">+G103/G$55*100</f>
        <v>1993.0191090961416</v>
      </c>
      <c r="R103" s="35">
        <f t="shared" ref="R103" si="83">+A103</f>
        <v>45689</v>
      </c>
      <c r="S103">
        <f t="shared" ref="S103" si="84">+F103/G103</f>
        <v>0.99872529054156622</v>
      </c>
      <c r="T103">
        <f>+d1d10index!I102/100</f>
        <v>0.99996689165167585</v>
      </c>
      <c r="U103" s="35">
        <f t="shared" ref="U103" si="85">+R103</f>
        <v>45689</v>
      </c>
      <c r="V103">
        <f ca="1">+W_nucleo!H117/W_nucleo!I117</f>
        <v>1.0286554476726928</v>
      </c>
      <c r="W103">
        <f ca="1">+W_nucleo!Z117/100</f>
        <v>0.99720460429008895</v>
      </c>
      <c r="X103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G10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G10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2:O10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3:O10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J20" sqref="J20"/>
    </sheetView>
  </sheetViews>
  <sheetFormatPr baseColWidth="10" defaultRowHeight="14.4" x14ac:dyDescent="0.3"/>
  <cols>
    <col min="2" max="2" width="15.109375" bestFit="1" customWidth="1"/>
    <col min="3" max="8" width="12" customWidth="1"/>
    <col min="9" max="9" width="3.33203125" customWidth="1"/>
    <col min="11" max="11" width="3.5546875" customWidth="1"/>
    <col min="12" max="12" width="5.6640625" bestFit="1" customWidth="1"/>
    <col min="13" max="13" width="4.33203125" style="6" customWidth="1"/>
  </cols>
  <sheetData>
    <row r="2" spans="1:14" ht="15" thickBot="1" x14ac:dyDescent="0.35">
      <c r="J2" t="s">
        <v>230</v>
      </c>
    </row>
    <row r="3" spans="1:14" ht="15" thickBot="1" x14ac:dyDescent="0.35">
      <c r="A3" s="66" t="s">
        <v>64</v>
      </c>
      <c r="B3" s="67"/>
      <c r="C3" s="67"/>
      <c r="D3" s="67"/>
      <c r="E3" s="67"/>
      <c r="F3" s="67"/>
      <c r="G3" s="67"/>
      <c r="H3" s="68"/>
      <c r="J3" s="213" t="s">
        <v>203</v>
      </c>
      <c r="N3" s="55" t="s">
        <v>180</v>
      </c>
    </row>
    <row r="4" spans="1:14" ht="15" thickBot="1" x14ac:dyDescent="0.35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2" t="str">
        <f>+F9data!G4</f>
        <v>PAT</v>
      </c>
      <c r="I4" s="176"/>
      <c r="J4" s="214">
        <f>+MAX(d1d10_m!A:A)</f>
        <v>102</v>
      </c>
      <c r="K4" s="176"/>
    </row>
    <row r="5" spans="1:14" ht="15" thickBot="1" x14ac:dyDescent="0.35">
      <c r="A5" s="69" t="s">
        <v>127</v>
      </c>
      <c r="B5" s="58"/>
      <c r="C5" s="202">
        <f>+AVERAGE(d1d10_m!AN5:AN100000)</f>
        <v>3.4635374052148077E-5</v>
      </c>
      <c r="D5" s="202">
        <f>+AVERAGE(d1d10_m!AO5:AO100000)</f>
        <v>1.5712971995470431E-5</v>
      </c>
      <c r="E5" s="202">
        <f>+AVERAGE(d1d10_m!AP5:AP100000)</f>
        <v>-2.7597362741344286E-5</v>
      </c>
      <c r="F5" s="202">
        <f>+AVERAGE(d1d10_m!AQ5:AQ100000)</f>
        <v>-4.0492940002371539E-5</v>
      </c>
      <c r="G5" s="202">
        <f>+AVERAGE(d1d10_m!AR5:AR100000)</f>
        <v>-1.1617715710728372E-4</v>
      </c>
      <c r="H5" s="203">
        <f>+AVERAGE(d1d10_m!AS5:AS100000)</f>
        <v>7.7425565171835084E-5</v>
      </c>
      <c r="I5" s="49"/>
      <c r="K5" s="49"/>
      <c r="N5" t="s">
        <v>181</v>
      </c>
    </row>
    <row r="6" spans="1:14" ht="15" thickBot="1" x14ac:dyDescent="0.35">
      <c r="C6" s="53"/>
      <c r="D6" s="53"/>
      <c r="E6" s="53"/>
      <c r="F6" s="53"/>
      <c r="G6" s="53"/>
      <c r="H6" s="53"/>
    </row>
    <row r="7" spans="1:14" x14ac:dyDescent="0.3">
      <c r="A7" s="66" t="s">
        <v>65</v>
      </c>
      <c r="B7" s="67"/>
      <c r="C7" s="204" t="s">
        <v>129</v>
      </c>
      <c r="D7" s="204"/>
      <c r="E7" s="204"/>
      <c r="F7" s="204"/>
      <c r="G7" s="204"/>
      <c r="H7" s="205"/>
    </row>
    <row r="8" spans="1:14" x14ac:dyDescent="0.3">
      <c r="A8" s="177" t="str">
        <f>+A4</f>
        <v>Fecha</v>
      </c>
      <c r="B8" s="38"/>
      <c r="C8" s="206" t="str">
        <f t="shared" ref="C8:H8" si="0">+C4</f>
        <v>GBA</v>
      </c>
      <c r="D8" s="206" t="str">
        <f t="shared" si="0"/>
        <v>PAM</v>
      </c>
      <c r="E8" s="206" t="str">
        <f t="shared" si="0"/>
        <v>NOA</v>
      </c>
      <c r="F8" s="206" t="str">
        <f t="shared" si="0"/>
        <v>NEA</v>
      </c>
      <c r="G8" s="206" t="str">
        <f t="shared" si="0"/>
        <v>CUY</v>
      </c>
      <c r="H8" s="207" t="str">
        <f t="shared" si="0"/>
        <v>PAT</v>
      </c>
      <c r="I8" s="38"/>
      <c r="J8" s="38"/>
      <c r="K8" s="38"/>
      <c r="L8" t="s">
        <v>131</v>
      </c>
    </row>
    <row r="9" spans="1:14" x14ac:dyDescent="0.3">
      <c r="A9" s="179" t="str">
        <f t="shared" ref="A9" si="1">+A5</f>
        <v>Promedio</v>
      </c>
      <c r="B9" s="178" t="s">
        <v>176</v>
      </c>
      <c r="C9" s="208">
        <f>+AVERAGE(d1d10_y!AN$16:AN$100000)</f>
        <v>3.4832074646467541E-3</v>
      </c>
      <c r="D9" s="208">
        <f>+AVERAGE(d1d10_y!AO$16:AO$100000)</f>
        <v>2.1629706562066348E-3</v>
      </c>
      <c r="E9" s="208">
        <f>+AVERAGE(d1d10_y!AP$16:AP$100000)</f>
        <v>2.0188831723340047E-3</v>
      </c>
      <c r="F9" s="208">
        <f>+AVERAGE(d1d10_y!AQ$16:AQ$100000)</f>
        <v>-9.2354885623089787E-4</v>
      </c>
      <c r="G9" s="208">
        <f>+AVERAGE(d1d10_y!AR$16:AR$100000)</f>
        <v>-8.1409057385147435E-5</v>
      </c>
      <c r="H9" s="209">
        <f>+AVERAGE(d1d10_y!AS$16:AS$100000)</f>
        <v>5.5325101110711948E-3</v>
      </c>
      <c r="I9" s="49"/>
      <c r="J9" t="s">
        <v>204</v>
      </c>
      <c r="K9" s="49"/>
      <c r="N9" t="s">
        <v>182</v>
      </c>
    </row>
    <row r="10" spans="1:14" x14ac:dyDescent="0.3">
      <c r="A10" s="70"/>
      <c r="C10" s="53"/>
      <c r="D10" s="53"/>
      <c r="E10" s="53"/>
      <c r="F10" s="53"/>
      <c r="G10" s="53"/>
      <c r="H10" s="210"/>
    </row>
    <row r="11" spans="1:14" x14ac:dyDescent="0.3">
      <c r="A11" s="70" t="s">
        <v>65</v>
      </c>
      <c r="C11" s="53" t="s">
        <v>130</v>
      </c>
      <c r="D11" s="53"/>
      <c r="E11" s="53"/>
      <c r="F11" s="53"/>
      <c r="G11" s="53"/>
      <c r="H11" s="210"/>
    </row>
    <row r="12" spans="1:14" x14ac:dyDescent="0.3">
      <c r="A12" s="177" t="str">
        <f t="shared" ref="A12:H12" si="2">+A8</f>
        <v>Fecha</v>
      </c>
      <c r="B12" s="38"/>
      <c r="C12" s="206" t="str">
        <f t="shared" si="2"/>
        <v>GBA</v>
      </c>
      <c r="D12" s="206" t="str">
        <f t="shared" si="2"/>
        <v>PAM</v>
      </c>
      <c r="E12" s="206" t="str">
        <f t="shared" si="2"/>
        <v>NOA</v>
      </c>
      <c r="F12" s="206" t="str">
        <f t="shared" si="2"/>
        <v>NEA</v>
      </c>
      <c r="G12" s="206" t="str">
        <f t="shared" si="2"/>
        <v>CUY</v>
      </c>
      <c r="H12" s="207" t="str">
        <f t="shared" si="2"/>
        <v>PAT</v>
      </c>
      <c r="I12" s="38"/>
      <c r="J12" s="38"/>
      <c r="K12" s="38"/>
    </row>
    <row r="13" spans="1:14" x14ac:dyDescent="0.3">
      <c r="A13" s="179" t="str">
        <f>+A9</f>
        <v>Promedio</v>
      </c>
      <c r="B13" s="178" t="s">
        <v>177</v>
      </c>
      <c r="C13" s="208">
        <f>+AVERAGE(d1d10_y!AN$54:AN$100000)</f>
        <v>1.892435639131712E-3</v>
      </c>
      <c r="D13" s="208">
        <f>+AVERAGE(d1d10_y!AO$54:AO$100000)</f>
        <v>3.0035041023112573E-3</v>
      </c>
      <c r="E13" s="208">
        <f>+AVERAGE(d1d10_y!AP$54:AP$100000)</f>
        <v>-1.9185590823157629E-3</v>
      </c>
      <c r="F13" s="208">
        <f>+AVERAGE(d1d10_y!AQ$54:AQ$100000)</f>
        <v>-6.3112202600024824E-3</v>
      </c>
      <c r="G13" s="208">
        <f>+AVERAGE(d1d10_y!AR$54:AR$100000)</f>
        <v>-3.2204474913261308E-3</v>
      </c>
      <c r="H13" s="209">
        <f>+AVERAGE(d1d10_y!AS$54:AS$100000)</f>
        <v>1.2159685101453698E-2</v>
      </c>
      <c r="I13" s="49"/>
      <c r="J13" t="s">
        <v>205</v>
      </c>
      <c r="K13" s="49"/>
      <c r="N13" t="s">
        <v>183</v>
      </c>
    </row>
    <row r="14" spans="1:14" x14ac:dyDescent="0.3">
      <c r="A14" s="70"/>
      <c r="C14" s="53"/>
      <c r="D14" s="53"/>
      <c r="E14" s="53"/>
      <c r="F14" s="53"/>
      <c r="G14" s="53"/>
      <c r="H14" s="210"/>
    </row>
    <row r="15" spans="1:14" x14ac:dyDescent="0.3">
      <c r="A15" s="70" t="s">
        <v>65</v>
      </c>
      <c r="C15" s="53" t="s">
        <v>221</v>
      </c>
      <c r="D15" s="53"/>
      <c r="E15" s="53"/>
      <c r="F15" s="53"/>
      <c r="G15" s="53"/>
      <c r="H15" s="210"/>
    </row>
    <row r="16" spans="1:14" x14ac:dyDescent="0.3">
      <c r="A16" s="177" t="str">
        <f t="shared" ref="A16" si="3">+A12</f>
        <v>Fecha</v>
      </c>
      <c r="B16" s="38"/>
      <c r="C16" s="206" t="str">
        <f t="shared" ref="C16:H16" si="4">+C12</f>
        <v>GBA</v>
      </c>
      <c r="D16" s="206" t="str">
        <f t="shared" si="4"/>
        <v>PAM</v>
      </c>
      <c r="E16" s="206" t="str">
        <f t="shared" si="4"/>
        <v>NOA</v>
      </c>
      <c r="F16" s="206" t="str">
        <f t="shared" si="4"/>
        <v>NEA</v>
      </c>
      <c r="G16" s="206" t="str">
        <f t="shared" si="4"/>
        <v>CUY</v>
      </c>
      <c r="H16" s="207" t="str">
        <f t="shared" si="4"/>
        <v>PAT</v>
      </c>
    </row>
    <row r="17" spans="1:14" ht="15" thickBot="1" x14ac:dyDescent="0.35">
      <c r="A17" s="180" t="s">
        <v>222</v>
      </c>
      <c r="B17" s="181" t="s">
        <v>219</v>
      </c>
      <c r="C17" s="211">
        <f>+HLOOKUP(F19data!C$16,d1d10_y!$AL$3:$AS$100000,F19data!$J$4-3+1,FALSE)</f>
        <v>-3.7912506968338366E-2</v>
      </c>
      <c r="D17" s="211">
        <f>+HLOOKUP(F19data!D$16,d1d10_y!$AL$3:$AS$100000,F19data!$J$4-3+1,FALSE)</f>
        <v>-2.7235507111963209E-2</v>
      </c>
      <c r="E17" s="211">
        <f>+HLOOKUP(F19data!E$16,d1d10_y!$AL$3:$AS$100000,F19data!$J$4-3+1,FALSE)</f>
        <v>-6.0929933723482765E-2</v>
      </c>
      <c r="F17" s="211">
        <f>+HLOOKUP(F19data!F$16,d1d10_y!$AL$3:$AS$100000,F19data!$J$4-3+1,FALSE)</f>
        <v>-4.1163220632379316E-2</v>
      </c>
      <c r="G17" s="211">
        <f>+HLOOKUP(F19data!G$16,d1d10_y!$AL$3:$AS$100000,F19data!$J$4-3+1,FALSE)</f>
        <v>-4.7262319765723815E-2</v>
      </c>
      <c r="H17" s="212">
        <f>+HLOOKUP(F19data!H$16,d1d10_y!$AL$3:$AS$100000,F19data!$J$4-3+1,FALSE)</f>
        <v>-2.5455068387121305E-3</v>
      </c>
      <c r="J17" t="s">
        <v>220</v>
      </c>
    </row>
    <row r="18" spans="1:14" ht="15" thickBot="1" x14ac:dyDescent="0.35">
      <c r="C18" s="53"/>
      <c r="D18" s="53"/>
      <c r="E18" s="53"/>
      <c r="F18" s="53"/>
      <c r="G18" s="53"/>
      <c r="H18" s="53"/>
    </row>
    <row r="19" spans="1:14" ht="15" thickBot="1" x14ac:dyDescent="0.35">
      <c r="A19" s="66" t="s">
        <v>228</v>
      </c>
      <c r="B19" s="67"/>
      <c r="C19" s="204"/>
      <c r="D19" s="204"/>
      <c r="E19" s="204"/>
      <c r="F19" s="204"/>
      <c r="G19" s="204"/>
      <c r="H19" s="205"/>
      <c r="J19" s="213" t="s">
        <v>203</v>
      </c>
    </row>
    <row r="20" spans="1:14" x14ac:dyDescent="0.3">
      <c r="A20" s="177" t="str">
        <f t="shared" ref="A20:H20" si="5">+A8</f>
        <v>Fecha</v>
      </c>
      <c r="B20" s="38"/>
      <c r="C20" s="206" t="str">
        <f t="shared" si="5"/>
        <v>GBA</v>
      </c>
      <c r="D20" s="206" t="str">
        <f t="shared" si="5"/>
        <v>PAM</v>
      </c>
      <c r="E20" s="206" t="str">
        <f t="shared" si="5"/>
        <v>NOA</v>
      </c>
      <c r="F20" s="206" t="str">
        <f t="shared" si="5"/>
        <v>NEA</v>
      </c>
      <c r="G20" s="206" t="str">
        <f t="shared" si="5"/>
        <v>CUY</v>
      </c>
      <c r="H20" s="207" t="str">
        <f t="shared" si="5"/>
        <v>PAT</v>
      </c>
      <c r="I20" s="38"/>
      <c r="J20" s="214">
        <f>+MAX(GBA_d!B32:B100000)</f>
        <v>130</v>
      </c>
      <c r="K20" s="38"/>
      <c r="L20" t="s">
        <v>131</v>
      </c>
    </row>
    <row r="21" spans="1:14" x14ac:dyDescent="0.3">
      <c r="A21" s="179" t="s">
        <v>128</v>
      </c>
      <c r="B21" s="178" t="s">
        <v>178</v>
      </c>
      <c r="C21" s="208" cm="1">
        <f t="array" aca="1" ref="C21" ca="1">INDIRECT(_xlfn.CONCAT(C$20,"_d!$E$",$J$20))/100-INDIRECT(_xlfn.CONCAT(C$20,"_d!$N$",$J$20))/100</f>
        <v>0.13192408960247803</v>
      </c>
      <c r="D21" s="208" cm="1">
        <f t="array" aca="1" ref="D21" ca="1">INDIRECT(_xlfn.CONCAT(D$20,"_d!$E$",$J$20))/100-INDIRECT(_xlfn.CONCAT(D$20,"_d!$N$",$J$20))/100</f>
        <v>1.9683082266993779E-2</v>
      </c>
      <c r="E21" s="208" cm="1">
        <f t="array" aca="1" ref="E21" ca="1">INDIRECT(_xlfn.CONCAT(E$20,"_d!$E$",$J$20))/100-INDIRECT(_xlfn.CONCAT(E$20,"_d!$N$",$J$20))/100</f>
        <v>-0.37816294656055049</v>
      </c>
      <c r="F21" s="208" cm="1">
        <f t="array" aca="1" ref="F21" ca="1">INDIRECT(_xlfn.CONCAT(F$20,"_d!$E$",$J$20))/100-INDIRECT(_xlfn.CONCAT(F$20,"_d!$N$",$J$20))/100</f>
        <v>-0.38937728599383092</v>
      </c>
      <c r="G21" s="208" cm="1">
        <f t="array" aca="1" ref="G21" ca="1">INDIRECT(_xlfn.CONCAT(G$20,"_d!$E$",$J$20))/100-INDIRECT(_xlfn.CONCAT(G$20,"_d!$N$",$J$20))/100</f>
        <v>-0.86638226502860505</v>
      </c>
      <c r="H21" s="209" cm="1">
        <f t="array" aca="1" ref="H21" ca="1">INDIRECT(_xlfn.CONCAT(H$20,"_d!$E$",$J$20))/100-INDIRECT(_xlfn.CONCAT(H$20,"_d!$N$",$J$20))/100</f>
        <v>0.42072993466560149</v>
      </c>
      <c r="I21" s="49"/>
      <c r="J21" t="s">
        <v>206</v>
      </c>
      <c r="K21" s="49"/>
      <c r="N21" t="s">
        <v>184</v>
      </c>
    </row>
    <row r="22" spans="1:14" x14ac:dyDescent="0.3">
      <c r="A22" s="70"/>
      <c r="C22" s="53"/>
      <c r="D22" s="53"/>
      <c r="E22" s="53"/>
      <c r="F22" s="53"/>
      <c r="G22" s="53"/>
      <c r="H22" s="210"/>
    </row>
    <row r="23" spans="1:14" x14ac:dyDescent="0.3">
      <c r="A23" s="70" t="s">
        <v>229</v>
      </c>
      <c r="C23" s="53"/>
      <c r="D23" s="53"/>
      <c r="E23" s="53"/>
      <c r="F23" s="53"/>
      <c r="G23" s="53"/>
      <c r="H23" s="210"/>
    </row>
    <row r="24" spans="1:14" x14ac:dyDescent="0.3">
      <c r="A24" s="177" t="str">
        <f t="shared" ref="A24:H24" si="6">+A12</f>
        <v>Fecha</v>
      </c>
      <c r="B24" s="38"/>
      <c r="C24" s="206" t="str">
        <f t="shared" si="6"/>
        <v>GBA</v>
      </c>
      <c r="D24" s="206" t="str">
        <f t="shared" si="6"/>
        <v>PAM</v>
      </c>
      <c r="E24" s="206" t="str">
        <f t="shared" si="6"/>
        <v>NOA</v>
      </c>
      <c r="F24" s="206" t="str">
        <f t="shared" si="6"/>
        <v>NEA</v>
      </c>
      <c r="G24" s="206" t="str">
        <f t="shared" si="6"/>
        <v>CUY</v>
      </c>
      <c r="H24" s="207" t="str">
        <f t="shared" si="6"/>
        <v>PAT</v>
      </c>
      <c r="I24" s="38"/>
      <c r="J24" s="38"/>
      <c r="K24" s="38"/>
    </row>
    <row r="25" spans="1:14" ht="15" thickBot="1" x14ac:dyDescent="0.35">
      <c r="A25" s="180" t="s">
        <v>128</v>
      </c>
      <c r="B25" s="181" t="s">
        <v>179</v>
      </c>
      <c r="C25" s="211" cm="1">
        <f t="array" aca="1" ref="C25" ca="1">INDIRECT(_xlfn.CONCAT(C$20,"_d!$E$",$J$20))/INDIRECT(_xlfn.CONCAT(C$20,"_d!$E$82"))-INDIRECT(_xlfn.CONCAT(C$20,"_d!$N$",$J$20))/INDIRECT(_xlfn.CONCAT(C$20,"_d!$N$82"))</f>
        <v>-0.16913597957825388</v>
      </c>
      <c r="D25" s="211" cm="1">
        <f t="array" aca="1" ref="D25" ca="1">INDIRECT(_xlfn.CONCAT(D$20,"_d!$E$",$J$20))/INDIRECT(_xlfn.CONCAT(D$20,"_d!$E$82"))-INDIRECT(_xlfn.CONCAT(D$20,"_d!$N$",$J$20))/INDIRECT(_xlfn.CONCAT(D$20,"_d!$N$82"))</f>
        <v>-7.5726850607765073E-2</v>
      </c>
      <c r="E25" s="211" cm="1">
        <f t="array" aca="1" ref="E25" ca="1">INDIRECT(_xlfn.CONCAT(E$20,"_d!$E$",$J$20))/INDIRECT(_xlfn.CONCAT(E$20,"_d!$E$82"))-INDIRECT(_xlfn.CONCAT(E$20,"_d!$N$",$J$20))/INDIRECT(_xlfn.CONCAT(E$20,"_d!$N$82"))</f>
        <v>-0.46295641794782583</v>
      </c>
      <c r="F25" s="211" cm="1">
        <f t="array" aca="1" ref="F25" ca="1">INDIRECT(_xlfn.CONCAT(F$20,"_d!$E$",$J$20))/INDIRECT(_xlfn.CONCAT(F$20,"_d!$E$82"))-INDIRECT(_xlfn.CONCAT(F$20,"_d!$N$",$J$20))/INDIRECT(_xlfn.CONCAT(F$20,"_d!$N$82"))</f>
        <v>-0.5402274361483137</v>
      </c>
      <c r="G25" s="211" cm="1">
        <f t="array" aca="1" ref="G25" ca="1">INDIRECT(_xlfn.CONCAT(G$20,"_d!$E$",$J$20))/INDIRECT(_xlfn.CONCAT(G$20,"_d!$E$82"))-INDIRECT(_xlfn.CONCAT(G$20,"_d!$N$",$J$20))/INDIRECT(_xlfn.CONCAT(G$20,"_d!$N$82"))</f>
        <v>-0.36598811752349647</v>
      </c>
      <c r="H25" s="211" cm="1">
        <f t="array" aca="1" ref="H25" ca="1">INDIRECT(_xlfn.CONCAT(H$20,"_d!$E$",$J$20))/INDIRECT(_xlfn.CONCAT(H$20,"_d!$E$82"))-INDIRECT(_xlfn.CONCAT(H$20,"_d!$N$",$J$20))/INDIRECT(_xlfn.CONCAT(H$20,"_d!$N$82"))</f>
        <v>0.42763474728305084</v>
      </c>
      <c r="I25" s="49"/>
      <c r="J25" t="s">
        <v>207</v>
      </c>
      <c r="K25" s="49"/>
      <c r="N25" t="s">
        <v>185</v>
      </c>
    </row>
    <row r="26" spans="1:14" x14ac:dyDescent="0.3">
      <c r="C26" s="53"/>
      <c r="D26" s="53"/>
      <c r="E26" s="53"/>
      <c r="F26" s="53"/>
      <c r="G26" s="53"/>
      <c r="H26" s="53"/>
    </row>
    <row r="28" spans="1:14" x14ac:dyDescent="0.3">
      <c r="C28" s="49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 K5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3"/>
  <sheetViews>
    <sheetView zoomScale="85" zoomScaleNormal="85" workbookViewId="0">
      <pane xSplit="1" ySplit="4" topLeftCell="E73" activePane="bottomRight" state="frozen"/>
      <selection pane="topRight" activeCell="B1" sqref="B1"/>
      <selection pane="bottomLeft" activeCell="A5" sqref="A5"/>
      <selection pane="bottomRight" activeCell="G103" sqref="G103"/>
    </sheetView>
  </sheetViews>
  <sheetFormatPr baseColWidth="10" defaultRowHeight="14.4" x14ac:dyDescent="0.3"/>
  <cols>
    <col min="12" max="12" width="2.44140625" customWidth="1"/>
    <col min="28" max="30" width="11.5546875" style="75"/>
    <col min="62" max="63" width="22" style="36" customWidth="1"/>
    <col min="64" max="64" width="13.88671875" bestFit="1" customWidth="1"/>
  </cols>
  <sheetData>
    <row r="1" spans="1:64" hidden="1" x14ac:dyDescent="0.3"/>
    <row r="2" spans="1:64" s="114" customFormat="1" x14ac:dyDescent="0.3">
      <c r="BJ2" s="167"/>
      <c r="BK2" s="167"/>
    </row>
    <row r="3" spans="1:64" s="161" customFormat="1" ht="15" thickBot="1" x14ac:dyDescent="0.35">
      <c r="B3" s="241" t="s">
        <v>111</v>
      </c>
      <c r="C3" s="241"/>
      <c r="D3" s="241"/>
      <c r="E3" s="241"/>
      <c r="F3" s="241"/>
      <c r="G3" s="241"/>
      <c r="H3" s="241"/>
      <c r="I3" s="241"/>
      <c r="J3" s="241"/>
      <c r="K3" s="241"/>
      <c r="M3" s="241" t="s">
        <v>56</v>
      </c>
      <c r="N3" s="241"/>
      <c r="O3" s="241"/>
      <c r="P3" s="241"/>
      <c r="Q3" s="241"/>
      <c r="R3" s="241"/>
      <c r="S3" s="241"/>
      <c r="T3" s="241"/>
      <c r="U3" s="241"/>
      <c r="V3" s="241"/>
      <c r="AI3" s="241" t="s">
        <v>111</v>
      </c>
      <c r="AJ3" s="241"/>
      <c r="AK3" s="241"/>
      <c r="AL3" s="241"/>
      <c r="AM3" s="241"/>
      <c r="AN3" s="241"/>
      <c r="AO3" s="241"/>
      <c r="AP3" s="241"/>
      <c r="AQ3" s="241"/>
      <c r="AR3" s="241"/>
      <c r="AT3" s="241" t="s">
        <v>56</v>
      </c>
      <c r="AU3" s="241"/>
      <c r="AV3" s="241"/>
      <c r="AW3" s="241"/>
      <c r="AX3" s="241"/>
      <c r="AY3" s="241"/>
      <c r="AZ3" s="241"/>
      <c r="BA3" s="241"/>
      <c r="BB3" s="241"/>
      <c r="BC3" s="241"/>
      <c r="BJ3" s="168"/>
      <c r="BK3" s="168"/>
    </row>
    <row r="4" spans="1:64" s="164" customFormat="1" ht="29.4" thickBot="1" x14ac:dyDescent="0.35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3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3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3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3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3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3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3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3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3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3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3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3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3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3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3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3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3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3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3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3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3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3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3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3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3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3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3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3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3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3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3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3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3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3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3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3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3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3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3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3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3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3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3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3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3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3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3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3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3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3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3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3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3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3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3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3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3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3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3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3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3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3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3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3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3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3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3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3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3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3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3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3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3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3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3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3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3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3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3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3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3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3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3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3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3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3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3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3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3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3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3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3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3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3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3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3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  <row r="101" spans="1:64" x14ac:dyDescent="0.3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ref="H101" si="144">+MAX(B101:G101)</f>
        <v>2.9304465777675537E-2</v>
      </c>
      <c r="I101" s="24">
        <f t="shared" ref="I101" si="145">+MIN(B101:G101)</f>
        <v>2.3063569634063974E-2</v>
      </c>
      <c r="J101" s="24">
        <f t="shared" ref="J101" si="146">+H101-I101</f>
        <v>6.2408961436115629E-3</v>
      </c>
      <c r="K101" s="24">
        <f t="shared" ref="K101" si="147">+AVERAGE(J90:J101)</f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ref="W101" ca="1" si="148">+MAX(M101:V101)</f>
        <v>2.7549381672530737E-2</v>
      </c>
      <c r="X101" s="24">
        <f t="shared" ref="X101" ca="1" si="149">+MIN(M101:V101)</f>
        <v>2.6200935402001191E-2</v>
      </c>
      <c r="Y101" s="24">
        <f t="shared" ref="Y101" ca="1" si="150">+W101-X101</f>
        <v>1.3484462705295464E-3</v>
      </c>
      <c r="Z101" s="24">
        <f t="shared" ref="Z101" ca="1" si="151">+AVERAGE(Y90:Y101)</f>
        <v>3.9012898480586164E-3</v>
      </c>
      <c r="AB101" s="76">
        <f t="shared" ref="AB101" si="152">+A101</f>
        <v>45627</v>
      </c>
      <c r="AC101" s="77">
        <f t="shared" ref="AC101" si="153">+K101</f>
        <v>1.8251111280151128E-2</v>
      </c>
      <c r="AD101" s="77">
        <f t="shared" ref="AD101" ca="1" si="154">+Z101</f>
        <v>3.9012898480586164E-3</v>
      </c>
      <c r="AH101" s="35">
        <f t="shared" ref="AH101" si="155">+A101</f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ref="AO101" si="156">+MAX(AI101:AN101)</f>
        <v>1.2474324380653039</v>
      </c>
      <c r="AP101" s="24">
        <f t="shared" ref="AP101" si="157">+MIN(AI101:AN101)</f>
        <v>1.0384979850259581</v>
      </c>
      <c r="AQ101" s="24">
        <f t="shared" ref="AQ101" si="158">+AO101-AP101</f>
        <v>0.20893445303934577</v>
      </c>
      <c r="AR101" s="24">
        <f t="shared" ref="AR101" si="159">+AVERAGE(AQ89:AQ101)</f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ref="BD101" ca="1" si="160">+MAX(AT101:BC101)</f>
        <v>1.2015117882148623</v>
      </c>
      <c r="BE101" s="24">
        <f t="shared" ref="BE101" ca="1" si="161">+MIN(AT101:BC101)</f>
        <v>1.1343819973499176</v>
      </c>
      <c r="BF101" s="24">
        <f t="shared" ref="BF101" ca="1" si="162">+BD101-BE101</f>
        <v>6.7129790864944638E-2</v>
      </c>
      <c r="BG101" s="24">
        <f t="shared" ref="BG101" ca="1" si="163">+AVERAGE(BF89:BF101)</f>
        <v>4.0600256223071035E-2</v>
      </c>
      <c r="BI101" s="35">
        <f t="shared" ref="BI101" si="164">+AH101</f>
        <v>45627</v>
      </c>
      <c r="BJ101" s="169">
        <f t="shared" ref="BJ101" si="165">+AR101</f>
        <v>0.15413704815849052</v>
      </c>
      <c r="BK101" s="169">
        <f t="shared" ref="BK101" ca="1" si="166">+BG101</f>
        <v>4.0600256223071035E-2</v>
      </c>
      <c r="BL101" t="b">
        <f t="shared" ref="BL101" ca="1" si="167">+BJ101&gt;BK101</f>
        <v>1</v>
      </c>
    </row>
    <row r="102" spans="1:64" x14ac:dyDescent="0.3">
      <c r="A102" s="35">
        <f>+NAC!A102</f>
        <v>45658</v>
      </c>
      <c r="B102" s="24">
        <f>+GBA_d!AA129</f>
        <v>2.0229821575446394E-2</v>
      </c>
      <c r="C102" s="24">
        <f>+PAM_d!$AA129</f>
        <v>2.3478365434445037E-2</v>
      </c>
      <c r="D102" s="24">
        <f>+NOA_d!$AA129</f>
        <v>2.5850833350151259E-2</v>
      </c>
      <c r="E102" s="24">
        <f>+NEA_d!$AA129</f>
        <v>2.4795069973990058E-2</v>
      </c>
      <c r="F102" s="24">
        <f>+CUY_d!$AA129</f>
        <v>1.966823509566118E-2</v>
      </c>
      <c r="G102" s="24">
        <f>+PAT_d!$AA129</f>
        <v>2.5061866202240379E-2</v>
      </c>
      <c r="H102" s="24">
        <f t="shared" ref="H102" si="168">+MAX(B102:G102)</f>
        <v>2.5850833350151259E-2</v>
      </c>
      <c r="I102" s="24">
        <f t="shared" ref="I102" si="169">+MIN(B102:G102)</f>
        <v>1.966823509566118E-2</v>
      </c>
      <c r="J102" s="24">
        <f t="shared" ref="J102" si="170">+H102-I102</f>
        <v>6.1825982544900793E-3</v>
      </c>
      <c r="K102" s="24">
        <f t="shared" ref="K102" si="171">+AVERAGE(J91:J102)</f>
        <v>1.4860867012209678E-2</v>
      </c>
      <c r="M102" s="24">
        <f ca="1">+NAC_d!CH102</f>
        <v>2.0716565381459606E-2</v>
      </c>
      <c r="N102" s="24">
        <f ca="1">+NAC_d!CI102</f>
        <v>2.0592706558548723E-2</v>
      </c>
      <c r="O102" s="24">
        <f ca="1">+NAC_d!CJ102</f>
        <v>2.1189691036412661E-2</v>
      </c>
      <c r="P102" s="24">
        <f ca="1">+NAC_d!CK102</f>
        <v>2.1297810047558929E-2</v>
      </c>
      <c r="Q102" s="24">
        <f ca="1">+NAC_d!CL102</f>
        <v>2.1806369953873972E-2</v>
      </c>
      <c r="R102" s="24">
        <f ca="1">+NAC_d!CM102</f>
        <v>2.1641120299676686E-2</v>
      </c>
      <c r="S102" s="24">
        <f ca="1">+NAC_d!CN102</f>
        <v>2.1968934843344501E-2</v>
      </c>
      <c r="T102" s="24">
        <f ca="1">+NAC_d!CO102</f>
        <v>2.2227509677041901E-2</v>
      </c>
      <c r="U102" s="24">
        <f ca="1">+NAC_d!CP102</f>
        <v>2.321464362560488E-2</v>
      </c>
      <c r="V102" s="24">
        <f ca="1">+NAC_d!CQ102</f>
        <v>2.333498179568938E-2</v>
      </c>
      <c r="W102" s="24">
        <f t="shared" ref="W102" ca="1" si="172">+MAX(M102:V102)</f>
        <v>2.333498179568938E-2</v>
      </c>
      <c r="X102" s="24">
        <f t="shared" ref="X102" ca="1" si="173">+MIN(M102:V102)</f>
        <v>2.0592706558548723E-2</v>
      </c>
      <c r="Y102" s="24">
        <f t="shared" ref="Y102" ca="1" si="174">+W102-X102</f>
        <v>2.7422752371406567E-3</v>
      </c>
      <c r="Z102" s="24">
        <f t="shared" ref="Z102" ca="1" si="175">+AVERAGE(Y91:Y102)</f>
        <v>3.5151124679500914E-3</v>
      </c>
      <c r="AB102" s="76">
        <f t="shared" ref="AB102" si="176">+A102</f>
        <v>45658</v>
      </c>
      <c r="AC102" s="77">
        <f t="shared" ref="AC102" si="177">+K102</f>
        <v>1.4860867012209678E-2</v>
      </c>
      <c r="AD102" s="77">
        <f t="shared" ref="AD102" ca="1" si="178">+Z102</f>
        <v>3.5151124679500914E-3</v>
      </c>
      <c r="AH102" s="35">
        <f t="shared" ref="AH102" si="179">+A102</f>
        <v>45658</v>
      </c>
      <c r="AI102" s="24">
        <f>+GBA_d!$AN129</f>
        <v>0.89573504710424845</v>
      </c>
      <c r="AJ102" s="24">
        <f>+PAM_d!$AN129</f>
        <v>0.81076178431585677</v>
      </c>
      <c r="AK102" s="24">
        <f>+NOA_d!$AN129</f>
        <v>0.79275535103674799</v>
      </c>
      <c r="AL102" s="24">
        <f>+NEA_d!$AN129</f>
        <v>0.74810940469401976</v>
      </c>
      <c r="AM102" s="24">
        <f>+CUY_d!$AN129</f>
        <v>0.80407094855747552</v>
      </c>
      <c r="AN102" s="24">
        <f>+PAT_d!$AN129</f>
        <v>0.85503350444882487</v>
      </c>
      <c r="AO102" s="24">
        <f t="shared" ref="AO102" si="180">+MAX(AI102:AN102)</f>
        <v>0.89573504710424845</v>
      </c>
      <c r="AP102" s="24">
        <f t="shared" ref="AP102" si="181">+MIN(AI102:AN102)</f>
        <v>0.74810940469401976</v>
      </c>
      <c r="AQ102" s="24">
        <f t="shared" ref="AQ102" si="182">+AO102-AP102</f>
        <v>0.14762564241022869</v>
      </c>
      <c r="AR102" s="24">
        <f t="shared" ref="AR102" si="183">+AVERAGE(AQ90:AQ102)</f>
        <v>0.15606789143727634</v>
      </c>
      <c r="AT102" s="24">
        <f ca="1">+NAC_d!CT102</f>
        <v>0.81101688475911926</v>
      </c>
      <c r="AU102" s="24">
        <f ca="1">+NAC_d!CU102</f>
        <v>0.81141770034774252</v>
      </c>
      <c r="AV102" s="24">
        <f ca="1">+NAC_d!CV102</f>
        <v>0.83859187929040013</v>
      </c>
      <c r="AW102" s="24">
        <f ca="1">+NAC_d!CW102</f>
        <v>0.8309834847916191</v>
      </c>
      <c r="AX102" s="24">
        <f ca="1">+NAC_d!CX102</f>
        <v>0.83816840958066763</v>
      </c>
      <c r="AY102" s="24">
        <f ca="1">+NAC_d!CY102</f>
        <v>0.84325503554465775</v>
      </c>
      <c r="AZ102" s="24">
        <f ca="1">+NAC_d!CZ102</f>
        <v>0.84978512538406004</v>
      </c>
      <c r="BA102" s="24">
        <f ca="1">+NAC_d!DA102</f>
        <v>0.85200035485224546</v>
      </c>
      <c r="BB102" s="24">
        <f ca="1">+NAC_d!DB102</f>
        <v>0.86562973756052219</v>
      </c>
      <c r="BC102" s="24">
        <f ca="1">+NAC_d!DC102</f>
        <v>0.86135468056276232</v>
      </c>
      <c r="BD102" s="24">
        <f t="shared" ref="BD102" ca="1" si="184">+MAX(AT102:BC102)</f>
        <v>0.86562973756052219</v>
      </c>
      <c r="BE102" s="24">
        <f t="shared" ref="BE102" ca="1" si="185">+MIN(AT102:BC102)</f>
        <v>0.81101688475911926</v>
      </c>
      <c r="BF102" s="24">
        <f t="shared" ref="BF102" ca="1" si="186">+BD102-BE102</f>
        <v>5.4612852801402934E-2</v>
      </c>
      <c r="BG102" s="24">
        <f t="shared" ref="BG102" ca="1" si="187">+AVERAGE(BF90:BF102)</f>
        <v>3.8722664789854713E-2</v>
      </c>
      <c r="BI102" s="35">
        <f t="shared" ref="BI102" si="188">+AH102</f>
        <v>45658</v>
      </c>
      <c r="BJ102" s="169">
        <f t="shared" ref="BJ102" si="189">+AR102</f>
        <v>0.15606789143727634</v>
      </c>
      <c r="BK102" s="169">
        <f t="shared" ref="BK102" ca="1" si="190">+BG102</f>
        <v>3.8722664789854713E-2</v>
      </c>
      <c r="BL102" t="b">
        <f t="shared" ref="BL102" ca="1" si="191">+BJ102&gt;BK102</f>
        <v>1</v>
      </c>
    </row>
    <row r="103" spans="1:64" x14ac:dyDescent="0.3">
      <c r="A103" s="35">
        <f>+NAC!A103</f>
        <v>45689</v>
      </c>
      <c r="B103" s="24">
        <f>+GBA_d!AA130</f>
        <v>2.2347160592290471E-2</v>
      </c>
      <c r="C103" s="24">
        <f>+PAM_d!$AA130</f>
        <v>2.5049179818504852E-2</v>
      </c>
      <c r="D103" s="24">
        <f>+NOA_d!$AA130</f>
        <v>2.5751161292766556E-2</v>
      </c>
      <c r="E103" s="24">
        <f>+NEA_d!$AA130</f>
        <v>1.9116528137146149E-2</v>
      </c>
      <c r="F103" s="24">
        <f>+CUY_d!$AA130</f>
        <v>2.6713332901654008E-2</v>
      </c>
      <c r="G103" s="24">
        <f>+PAT_d!$AA130</f>
        <v>3.2086635277004394E-2</v>
      </c>
      <c r="H103" s="24">
        <f t="shared" ref="H103" si="192">+MAX(B103:G103)</f>
        <v>3.2086635277004394E-2</v>
      </c>
      <c r="I103" s="24">
        <f t="shared" ref="I103" si="193">+MIN(B103:G103)</f>
        <v>1.9116528137146149E-2</v>
      </c>
      <c r="J103" s="24">
        <f t="shared" ref="J103" si="194">+H103-I103</f>
        <v>1.2970107139858245E-2</v>
      </c>
      <c r="K103" s="24">
        <f t="shared" ref="K103" si="195">+AVERAGE(J92:J103)</f>
        <v>1.2543524308444612E-2</v>
      </c>
      <c r="M103" s="24">
        <f ca="1">+NAC_d!CH103</f>
        <v>2.5727992042239967E-2</v>
      </c>
      <c r="N103" s="24">
        <f ca="1">+NAC_d!CI103</f>
        <v>2.5208226367382736E-2</v>
      </c>
      <c r="O103" s="24">
        <f ca="1">+NAC_d!CJ103</f>
        <v>2.5018652099232819E-2</v>
      </c>
      <c r="P103" s="24">
        <f ca="1">+NAC_d!CK103</f>
        <v>2.43431378153669E-2</v>
      </c>
      <c r="Q103" s="24">
        <f ca="1">+NAC_d!CL103</f>
        <v>2.4571247654706196E-2</v>
      </c>
      <c r="R103" s="24">
        <f ca="1">+NAC_d!CM103</f>
        <v>2.4331465744313219E-2</v>
      </c>
      <c r="S103" s="24">
        <f ca="1">+NAC_d!CN103</f>
        <v>2.3991261464491931E-2</v>
      </c>
      <c r="T103" s="24">
        <f ca="1">+NAC_d!CO103</f>
        <v>2.3564016615062133E-2</v>
      </c>
      <c r="U103" s="24">
        <f ca="1">+NAC_d!CP103</f>
        <v>2.3597805139984551E-2</v>
      </c>
      <c r="V103" s="24">
        <f ca="1">+NAC_d!CQ103</f>
        <v>2.2737621062080882E-2</v>
      </c>
      <c r="W103" s="24">
        <f t="shared" ref="W103" ca="1" si="196">+MAX(M103:V103)</f>
        <v>2.5727992042239967E-2</v>
      </c>
      <c r="X103" s="24">
        <f t="shared" ref="X103" ca="1" si="197">+MIN(M103:V103)</f>
        <v>2.2737621062080882E-2</v>
      </c>
      <c r="Y103" s="24">
        <f t="shared" ref="Y103" ca="1" si="198">+W103-X103</f>
        <v>2.990370980159085E-3</v>
      </c>
      <c r="Z103" s="24">
        <f t="shared" ref="Z103" ca="1" si="199">+AVERAGE(Y92:Y103)</f>
        <v>3.3364631571790779E-3</v>
      </c>
      <c r="AB103" s="76">
        <f t="shared" ref="AB103" si="200">+A103</f>
        <v>45689</v>
      </c>
      <c r="AC103" s="77">
        <f t="shared" ref="AC103" si="201">+K103</f>
        <v>1.2543524308444612E-2</v>
      </c>
      <c r="AD103" s="77">
        <f t="shared" ref="AD103" ca="1" si="202">+Z103</f>
        <v>3.3364631571790779E-3</v>
      </c>
      <c r="AH103" s="35">
        <f t="shared" ref="AH103" si="203">+A103</f>
        <v>45689</v>
      </c>
      <c r="AI103" s="24">
        <f>+GBA_d!$AN130</f>
        <v>0.68569157364444688</v>
      </c>
      <c r="AJ103" s="24">
        <f>+PAM_d!$AN130</f>
        <v>0.65888559039370231</v>
      </c>
      <c r="AK103" s="24">
        <f>+NOA_d!$AN130</f>
        <v>0.64643797486108689</v>
      </c>
      <c r="AL103" s="24">
        <f>+NEA_d!$AN130</f>
        <v>0.60648864986177209</v>
      </c>
      <c r="AM103" s="24">
        <f>+CUY_d!$AN130</f>
        <v>0.63144158195563582</v>
      </c>
      <c r="AN103" s="24">
        <f>+PAT_d!$AN130</f>
        <v>0.72002601811989853</v>
      </c>
      <c r="AO103" s="24">
        <f t="shared" ref="AO103" si="204">+MAX(AI103:AN103)</f>
        <v>0.72002601811989853</v>
      </c>
      <c r="AP103" s="24">
        <f t="shared" ref="AP103" si="205">+MIN(AI103:AN103)</f>
        <v>0.60648864986177209</v>
      </c>
      <c r="AQ103" s="24">
        <f t="shared" ref="AQ103" si="206">+AO103-AP103</f>
        <v>0.11353736825812644</v>
      </c>
      <c r="AR103" s="24">
        <f t="shared" ref="AR103" si="207">+AVERAGE(AQ91:AQ103)</f>
        <v>0.15598912270619905</v>
      </c>
      <c r="AT103" s="24">
        <f ca="1">+NAC_d!CT103</f>
        <v>0.64493590652098498</v>
      </c>
      <c r="AU103" s="24">
        <f ca="1">+NAC_d!CU103</f>
        <v>0.64456856527833239</v>
      </c>
      <c r="AV103" s="24">
        <f ca="1">+NAC_d!CV103</f>
        <v>0.66590734822182562</v>
      </c>
      <c r="AW103" s="24">
        <f ca="1">+NAC_d!CW103</f>
        <v>0.65543843278873881</v>
      </c>
      <c r="AX103" s="24">
        <f ca="1">+NAC_d!CX103</f>
        <v>0.66460630022614886</v>
      </c>
      <c r="AY103" s="24">
        <f ca="1">+NAC_d!CY103</f>
        <v>0.66853343779546281</v>
      </c>
      <c r="AZ103" s="24">
        <f ca="1">+NAC_d!CZ103</f>
        <v>0.66981639803957127</v>
      </c>
      <c r="BA103" s="24">
        <f ca="1">+NAC_d!DA103</f>
        <v>0.67216580400114734</v>
      </c>
      <c r="BB103" s="24">
        <f ca="1">+NAC_d!DB103</f>
        <v>0.68491238642949859</v>
      </c>
      <c r="BC103" s="24">
        <f ca="1">+NAC_d!DC103</f>
        <v>0.67985625007873396</v>
      </c>
      <c r="BD103" s="24">
        <f t="shared" ref="BD103" ca="1" si="208">+MAX(AT103:BC103)</f>
        <v>0.68491238642949859</v>
      </c>
      <c r="BE103" s="24">
        <f t="shared" ref="BE103" ca="1" si="209">+MIN(AT103:BC103)</f>
        <v>0.64456856527833239</v>
      </c>
      <c r="BF103" s="24">
        <f t="shared" ref="BF103" ca="1" si="210">+BD103-BE103</f>
        <v>4.0343821151166193E-2</v>
      </c>
      <c r="BG103" s="24">
        <f t="shared" ref="BG103" ca="1" si="211">+AVERAGE(BF91:BF103)</f>
        <v>3.7032646572574685E-2</v>
      </c>
      <c r="BI103" s="35">
        <f t="shared" ref="BI103" si="212">+AH103</f>
        <v>45689</v>
      </c>
      <c r="BJ103" s="169">
        <f t="shared" ref="BJ103" si="213">+AR103</f>
        <v>0.15598912270619905</v>
      </c>
      <c r="BK103" s="169">
        <f t="shared" ref="BK103" ca="1" si="214">+BG103</f>
        <v>3.7032646572574685E-2</v>
      </c>
      <c r="BL103" t="b">
        <f t="shared" ref="BL103" ca="1" si="215">+BJ103&gt;BK103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4.4" x14ac:dyDescent="0.3"/>
  <cols>
    <col min="1" max="1" width="47.6640625" style="61" bestFit="1" customWidth="1"/>
  </cols>
  <sheetData>
    <row r="2" spans="1:13" ht="15" thickBot="1" x14ac:dyDescent="0.35">
      <c r="A2" s="60" t="s">
        <v>123</v>
      </c>
    </row>
    <row r="3" spans="1:13" x14ac:dyDescent="0.3">
      <c r="A3" s="62"/>
    </row>
    <row r="4" spans="1:13" x14ac:dyDescent="0.3">
      <c r="A4" s="62"/>
    </row>
    <row r="5" spans="1:13" s="64" customFormat="1" ht="40.799999999999997" x14ac:dyDescent="0.3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3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3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3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3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3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3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3">
      <c r="A12" s="62"/>
    </row>
    <row r="13" spans="1:13" x14ac:dyDescent="0.3">
      <c r="A13" s="62"/>
    </row>
    <row r="14" spans="1:13" x14ac:dyDescent="0.3">
      <c r="A14" s="62"/>
    </row>
    <row r="15" spans="1:13" x14ac:dyDescent="0.3">
      <c r="A15" s="62"/>
    </row>
    <row r="16" spans="1:13" x14ac:dyDescent="0.3">
      <c r="A16" s="62"/>
    </row>
    <row r="17" spans="1:1" x14ac:dyDescent="0.3">
      <c r="A17" s="62"/>
    </row>
    <row r="18" spans="1:1" x14ac:dyDescent="0.3">
      <c r="A18" s="62"/>
    </row>
    <row r="19" spans="1:1" x14ac:dyDescent="0.3">
      <c r="A19" s="62"/>
    </row>
    <row r="20" spans="1:1" x14ac:dyDescent="0.3">
      <c r="A20" s="62"/>
    </row>
    <row r="21" spans="1:1" x14ac:dyDescent="0.3">
      <c r="A21" s="62"/>
    </row>
    <row r="22" spans="1:1" x14ac:dyDescent="0.3">
      <c r="A22" s="62"/>
    </row>
    <row r="23" spans="1:1" x14ac:dyDescent="0.3">
      <c r="A23" s="62"/>
    </row>
    <row r="24" spans="1:1" x14ac:dyDescent="0.3">
      <c r="A24" s="62"/>
    </row>
    <row r="25" spans="1:1" x14ac:dyDescent="0.3">
      <c r="A25" s="62"/>
    </row>
    <row r="26" spans="1:1" x14ac:dyDescent="0.3">
      <c r="A26" s="62"/>
    </row>
    <row r="27" spans="1:1" x14ac:dyDescent="0.3">
      <c r="A27" s="62"/>
    </row>
    <row r="28" spans="1:1" x14ac:dyDescent="0.3">
      <c r="A28" s="62"/>
    </row>
    <row r="29" spans="1:1" x14ac:dyDescent="0.3">
      <c r="A29" s="62"/>
    </row>
    <row r="30" spans="1:1" x14ac:dyDescent="0.3">
      <c r="A30" s="62"/>
    </row>
    <row r="31" spans="1:1" x14ac:dyDescent="0.3">
      <c r="A31" s="62"/>
    </row>
    <row r="32" spans="1:1" x14ac:dyDescent="0.3">
      <c r="A32" s="62"/>
    </row>
    <row r="33" spans="1:1" x14ac:dyDescent="0.3">
      <c r="A33" s="62"/>
    </row>
    <row r="34" spans="1:1" x14ac:dyDescent="0.3">
      <c r="A34" s="62"/>
    </row>
    <row r="35" spans="1:1" x14ac:dyDescent="0.3">
      <c r="A35" s="62"/>
    </row>
    <row r="36" spans="1:1" x14ac:dyDescent="0.3">
      <c r="A36" s="62"/>
    </row>
    <row r="37" spans="1:1" x14ac:dyDescent="0.3">
      <c r="A37" s="62"/>
    </row>
    <row r="38" spans="1:1" x14ac:dyDescent="0.3">
      <c r="A38" s="62"/>
    </row>
    <row r="39" spans="1:1" x14ac:dyDescent="0.3">
      <c r="A39" s="62"/>
    </row>
    <row r="40" spans="1:1" x14ac:dyDescent="0.3">
      <c r="A40" s="62"/>
    </row>
    <row r="41" spans="1:1" x14ac:dyDescent="0.3">
      <c r="A41" s="62"/>
    </row>
    <row r="42" spans="1:1" x14ac:dyDescent="0.3">
      <c r="A42" s="62"/>
    </row>
    <row r="43" spans="1:1" x14ac:dyDescent="0.3">
      <c r="A43" s="62"/>
    </row>
    <row r="44" spans="1:1" x14ac:dyDescent="0.3">
      <c r="A44" s="62"/>
    </row>
    <row r="45" spans="1:1" x14ac:dyDescent="0.3">
      <c r="A45" s="62"/>
    </row>
    <row r="46" spans="1:1" x14ac:dyDescent="0.3">
      <c r="A46" s="62"/>
    </row>
    <row r="47" spans="1:1" x14ac:dyDescent="0.3">
      <c r="A47" s="62"/>
    </row>
    <row r="48" spans="1:1" x14ac:dyDescent="0.3">
      <c r="A48" s="62"/>
    </row>
    <row r="49" spans="1:1" x14ac:dyDescent="0.3">
      <c r="A49" s="62"/>
    </row>
    <row r="50" spans="1:1" x14ac:dyDescent="0.3">
      <c r="A50" s="62"/>
    </row>
    <row r="51" spans="1:1" x14ac:dyDescent="0.3">
      <c r="A51" s="62"/>
    </row>
    <row r="52" spans="1:1" x14ac:dyDescent="0.3">
      <c r="A52" s="62"/>
    </row>
    <row r="53" spans="1:1" x14ac:dyDescent="0.3">
      <c r="A53" s="62"/>
    </row>
    <row r="54" spans="1:1" x14ac:dyDescent="0.3">
      <c r="A54" s="62"/>
    </row>
    <row r="55" spans="1:1" x14ac:dyDescent="0.3">
      <c r="A55" s="62"/>
    </row>
    <row r="56" spans="1:1" x14ac:dyDescent="0.3">
      <c r="A56" s="62"/>
    </row>
    <row r="57" spans="1:1" x14ac:dyDescent="0.3">
      <c r="A57" s="62"/>
    </row>
    <row r="58" spans="1:1" x14ac:dyDescent="0.3">
      <c r="A58" s="62"/>
    </row>
    <row r="59" spans="1:1" x14ac:dyDescent="0.3">
      <c r="A59" s="62"/>
    </row>
    <row r="60" spans="1:1" x14ac:dyDescent="0.3">
      <c r="A60" s="62"/>
    </row>
    <row r="61" spans="1:1" x14ac:dyDescent="0.3">
      <c r="A61" s="62"/>
    </row>
    <row r="62" spans="1:1" x14ac:dyDescent="0.3">
      <c r="A62" s="62"/>
    </row>
    <row r="63" spans="1:1" x14ac:dyDescent="0.3">
      <c r="A63" s="62"/>
    </row>
    <row r="64" spans="1:1" x14ac:dyDescent="0.3">
      <c r="A64" s="62"/>
    </row>
    <row r="65" spans="1:1" x14ac:dyDescent="0.3">
      <c r="A65" s="62"/>
    </row>
    <row r="66" spans="1:1" x14ac:dyDescent="0.3">
      <c r="A66" s="62"/>
    </row>
    <row r="67" spans="1:1" x14ac:dyDescent="0.3">
      <c r="A67" s="62"/>
    </row>
    <row r="68" spans="1:1" x14ac:dyDescent="0.3">
      <c r="A68" s="62"/>
    </row>
    <row r="69" spans="1:1" x14ac:dyDescent="0.3">
      <c r="A69" s="62"/>
    </row>
    <row r="70" spans="1:1" x14ac:dyDescent="0.3">
      <c r="A70" s="62"/>
    </row>
    <row r="71" spans="1:1" x14ac:dyDescent="0.3">
      <c r="A71" s="62"/>
    </row>
    <row r="72" spans="1:1" x14ac:dyDescent="0.3">
      <c r="A72" s="62"/>
    </row>
    <row r="73" spans="1:1" x14ac:dyDescent="0.3">
      <c r="A73" s="62"/>
    </row>
    <row r="74" spans="1:1" x14ac:dyDescent="0.3">
      <c r="A74" s="62"/>
    </row>
    <row r="75" spans="1:1" x14ac:dyDescent="0.3">
      <c r="A75" s="62"/>
    </row>
    <row r="76" spans="1:1" x14ac:dyDescent="0.3">
      <c r="A76" s="62"/>
    </row>
    <row r="77" spans="1:1" x14ac:dyDescent="0.3">
      <c r="A77" s="62"/>
    </row>
    <row r="78" spans="1:1" x14ac:dyDescent="0.3">
      <c r="A78" s="62"/>
    </row>
    <row r="79" spans="1:1" x14ac:dyDescent="0.3">
      <c r="A79" s="62"/>
    </row>
    <row r="80" spans="1:1" x14ac:dyDescent="0.3">
      <c r="A80" s="62"/>
    </row>
    <row r="81" spans="1:1" x14ac:dyDescent="0.3">
      <c r="A81" s="62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abSelected="1" topLeftCell="O1" zoomScale="87" workbookViewId="0">
      <pane ySplit="5" topLeftCell="A6" activePane="bottomLeft" state="frozen"/>
      <selection pane="bottomLeft" activeCell="AL8" sqref="AL8"/>
    </sheetView>
  </sheetViews>
  <sheetFormatPr baseColWidth="10" defaultRowHeight="14.4" x14ac:dyDescent="0.3"/>
  <cols>
    <col min="2" max="2" width="7.44140625" bestFit="1" customWidth="1"/>
    <col min="3" max="3" width="12" bestFit="1" customWidth="1"/>
    <col min="4" max="4" width="10" bestFit="1" customWidth="1"/>
    <col min="5" max="5" width="3.6640625" customWidth="1"/>
    <col min="6" max="6" width="7.44140625" bestFit="1" customWidth="1"/>
    <col min="7" max="7" width="12.6640625" bestFit="1" customWidth="1"/>
    <col min="8" max="8" width="9.88671875" bestFit="1" customWidth="1"/>
    <col min="9" max="9" width="3.6640625" customWidth="1"/>
    <col min="10" max="10" width="7.44140625" bestFit="1" customWidth="1"/>
    <col min="11" max="11" width="12.6640625" bestFit="1" customWidth="1"/>
    <col min="12" max="12" width="10.6640625" bestFit="1" customWidth="1"/>
    <col min="13" max="13" width="3.6640625" customWidth="1"/>
    <col min="14" max="15" width="7.6640625" style="36" customWidth="1"/>
    <col min="16" max="16" width="3.6640625" customWidth="1"/>
    <col min="18" max="18" width="12" bestFit="1" customWidth="1"/>
    <col min="19" max="19" width="11.88671875" bestFit="1" customWidth="1"/>
    <col min="20" max="20" width="3.6640625" customWidth="1"/>
    <col min="21" max="21" width="7.44140625" bestFit="1" customWidth="1"/>
    <col min="22" max="22" width="13.6640625" bestFit="1" customWidth="1"/>
    <col min="23" max="23" width="12.6640625" bestFit="1" customWidth="1"/>
    <col min="24" max="24" width="14.88671875" bestFit="1" customWidth="1"/>
    <col min="25" max="25" width="13.88671875" bestFit="1" customWidth="1"/>
    <col min="28" max="28" width="11.88671875" bestFit="1" customWidth="1"/>
  </cols>
  <sheetData>
    <row r="1" spans="2:38" ht="15" thickBot="1" x14ac:dyDescent="0.35">
      <c r="B1" s="219" t="s">
        <v>153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37"/>
      <c r="Q1" s="219" t="s">
        <v>157</v>
      </c>
      <c r="R1" s="219"/>
      <c r="S1" s="219"/>
      <c r="T1" s="219"/>
      <c r="U1" s="219"/>
      <c r="V1" s="219"/>
      <c r="W1" s="219"/>
      <c r="X1" s="219"/>
      <c r="Y1" s="219"/>
      <c r="AA1" s="222" t="s">
        <v>158</v>
      </c>
      <c r="AB1" s="222"/>
      <c r="AC1" s="222"/>
      <c r="AD1" s="222"/>
      <c r="AE1" s="222"/>
      <c r="AF1" s="222"/>
    </row>
    <row r="2" spans="2:38" ht="15" thickBot="1" x14ac:dyDescent="0.35">
      <c r="B2" s="242" t="s">
        <v>159</v>
      </c>
      <c r="C2" s="242"/>
      <c r="D2" s="242"/>
      <c r="F2" s="242" t="s">
        <v>160</v>
      </c>
      <c r="G2" s="242"/>
      <c r="H2" s="242"/>
      <c r="J2" s="242" t="s">
        <v>161</v>
      </c>
      <c r="K2" s="242"/>
      <c r="L2" s="242"/>
      <c r="M2" s="36"/>
      <c r="N2" s="79" t="s">
        <v>165</v>
      </c>
      <c r="O2" s="80">
        <f>+MAX('F10.12.17data'!$A$5:$A$4000)</f>
        <v>45689</v>
      </c>
      <c r="P2" s="35"/>
      <c r="R2" t="s">
        <v>166</v>
      </c>
      <c r="S2" t="s">
        <v>175</v>
      </c>
      <c r="U2" s="243" t="s">
        <v>173</v>
      </c>
      <c r="V2" s="243"/>
      <c r="W2" s="243"/>
      <c r="X2" s="243"/>
      <c r="Y2" s="243"/>
      <c r="AA2" s="33"/>
      <c r="AB2" s="33"/>
    </row>
    <row r="3" spans="2:38" ht="15" thickBot="1" x14ac:dyDescent="0.35">
      <c r="B3" s="219" t="s">
        <v>141</v>
      </c>
      <c r="C3" s="219"/>
      <c r="D3" s="219"/>
      <c r="F3" s="219" t="s">
        <v>146</v>
      </c>
      <c r="G3" s="219"/>
      <c r="H3" s="219"/>
      <c r="J3" s="219" t="s">
        <v>174</v>
      </c>
      <c r="K3" s="219"/>
      <c r="L3" s="219"/>
      <c r="M3" s="37"/>
      <c r="Q3" s="55"/>
      <c r="R3" s="55" t="s">
        <v>154</v>
      </c>
      <c r="S3" s="55" t="s">
        <v>155</v>
      </c>
      <c r="U3" s="219" t="s">
        <v>156</v>
      </c>
      <c r="V3" s="219"/>
      <c r="W3" s="219"/>
      <c r="X3" s="219"/>
      <c r="Y3" s="219"/>
      <c r="AA3" s="219" t="s">
        <v>172</v>
      </c>
      <c r="AB3" s="219"/>
      <c r="AC3" s="219"/>
      <c r="AD3" s="219"/>
      <c r="AE3" s="219"/>
      <c r="AF3" s="219"/>
      <c r="AH3" s="219" t="s">
        <v>218</v>
      </c>
      <c r="AI3" s="219"/>
      <c r="AJ3" s="219"/>
      <c r="AK3" s="219"/>
      <c r="AL3" s="219"/>
    </row>
    <row r="5" spans="2:38" s="54" customFormat="1" ht="15" thickBot="1" x14ac:dyDescent="0.35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3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8009.1573069600017</v>
      </c>
      <c r="S6" cm="1">
        <f t="array" ref="S6">+INDEX('F10.12.17data'!$I$4:$O$4000,MATCH('Para R'!$O$2,'F10.12.17data'!$A$4:$A$4000,0),1+MATCH('Para R'!$Q6,'F10.12.17data'!$B$4:$G$4,0))</f>
        <v>1984.9942640631618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3.4832074646467541E-3</v>
      </c>
      <c r="AC6" s="53">
        <f>+HLOOKUP('Para R'!$AA6,F19data!$C$12:$H$13,2,FALSE)</f>
        <v>1.892435639131712E-3</v>
      </c>
      <c r="AD6" s="53">
        <f ca="1">+HLOOKUP('Para R'!$AA6,F19data!$C$20:$H$21,2,FALSE)</f>
        <v>0.13192408960247803</v>
      </c>
      <c r="AE6" s="53">
        <f ca="1">+HLOOKUP('Para R'!$AA6,F19data!$C$24:$H$25,2,FALSE)</f>
        <v>-0.16913597957825388</v>
      </c>
      <c r="AF6" s="53">
        <f>+HLOOKUP('Para R'!$AA6,F19data!$C$16:$H$17,2,FALSE)</f>
        <v>-3.7912506968338366E-2</v>
      </c>
      <c r="AH6" s="201">
        <f>+O2</f>
        <v>45689</v>
      </c>
      <c r="AI6" t="s">
        <v>215</v>
      </c>
      <c r="AJ6">
        <v>1</v>
      </c>
      <c r="AK6">
        <f ca="1">+VLOOKUP($AH$6,NAC_d!$CG:$CQ,1+$AJ6,FALSE)*100</f>
        <v>2.5727992042239967</v>
      </c>
      <c r="AL6">
        <f ca="1">+VLOOKUP($AH$6,NAC_d!$CS:$DC,1+$AJ6,FALSE)*100</f>
        <v>64.493590652098504</v>
      </c>
    </row>
    <row r="7" spans="2:38" x14ac:dyDescent="0.3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8064.8075689200014</v>
      </c>
      <c r="S7" cm="1">
        <f t="array" ref="S7">+INDEX('F10.12.17data'!$I$4:$O$4000,MATCH('Para R'!$O$2,'F10.12.17data'!$A$4:$A$4000,0),1+MATCH('Para R'!$Q7,'F10.12.17data'!$B$4:$G$4,0))</f>
        <v>1900.1122589547624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2.1629706562066348E-3</v>
      </c>
      <c r="AC7" s="53">
        <f>+HLOOKUP('Para R'!$AA7,F19data!$C$12:$H$13,2,FALSE)</f>
        <v>3.0035041023112573E-3</v>
      </c>
      <c r="AD7" s="53">
        <f ca="1">+HLOOKUP('Para R'!$AA7,F19data!$C$20:$H$21,2,FALSE)</f>
        <v>1.9683082266993779E-2</v>
      </c>
      <c r="AE7" s="53">
        <f ca="1">+HLOOKUP('Para R'!$AA7,F19data!$C$24:$H$25,2,FALSE)</f>
        <v>-7.5726850607765073E-2</v>
      </c>
      <c r="AF7" s="53">
        <f>+HLOOKUP('Para R'!$AA7,F19data!$C$16:$H$17,2,FALSE)</f>
        <v>-2.7235507111963209E-2</v>
      </c>
      <c r="AH7" s="201">
        <f>+AH6</f>
        <v>45689</v>
      </c>
      <c r="AJ7">
        <f>+AJ6+1</f>
        <v>2</v>
      </c>
      <c r="AK7">
        <f ca="1">+VLOOKUP($AH$6,NAC_d!$CG:$CQ,1+$AJ7,FALSE)*100</f>
        <v>2.5208226367382736</v>
      </c>
      <c r="AL7">
        <f ca="1">+VLOOKUP($AH$6,NAC_d!$CS:$DC,1+$AJ7,FALSE)*100</f>
        <v>64.456856527833239</v>
      </c>
    </row>
    <row r="8" spans="2:38" x14ac:dyDescent="0.3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8116.3517275800023</v>
      </c>
      <c r="S8" cm="1">
        <f t="array" ref="S8">+INDEX('F10.12.17data'!$I$4:$O$4000,MATCH('Para R'!$O$2,'F10.12.17data'!$A$4:$A$4000,0),1+MATCH('Para R'!$Q8,'F10.12.17data'!$B$4:$G$4,0))</f>
        <v>1887.8732059938322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2.0188831723340047E-3</v>
      </c>
      <c r="AC8" s="53">
        <f>+HLOOKUP('Para R'!$AA8,F19data!$C$12:$H$13,2,FALSE)</f>
        <v>-1.9185590823157629E-3</v>
      </c>
      <c r="AD8" s="53">
        <f ca="1">+HLOOKUP('Para R'!$AA8,F19data!$C$20:$H$21,2,FALSE)</f>
        <v>-0.37816294656055049</v>
      </c>
      <c r="AE8" s="53">
        <f ca="1">+HLOOKUP('Para R'!$AA8,F19data!$C$24:$H$25,2,FALSE)</f>
        <v>-0.46295641794782583</v>
      </c>
      <c r="AF8" s="53">
        <f>+HLOOKUP('Para R'!$AA8,F19data!$C$16:$H$17,2,FALSE)</f>
        <v>-6.0929933723482765E-2</v>
      </c>
      <c r="AH8" s="201">
        <f t="shared" ref="AH8:AH15" si="2">+AH7</f>
        <v>45689</v>
      </c>
      <c r="AJ8">
        <f t="shared" ref="AJ8:AJ15" si="3">+AJ7+1</f>
        <v>3</v>
      </c>
      <c r="AK8">
        <f ca="1">+VLOOKUP($AH$6,NAC_d!$CG:$CQ,1+$AJ8,FALSE)*100</f>
        <v>2.5018652099232819</v>
      </c>
      <c r="AL8">
        <f ca="1">+VLOOKUP($AH$6,NAC_d!$CS:$DC,1+$AJ8,FALSE)*100</f>
        <v>66.590734822182569</v>
      </c>
    </row>
    <row r="9" spans="2:38" x14ac:dyDescent="0.3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8080.4751421700003</v>
      </c>
      <c r="S9" cm="1">
        <f t="array" ref="S9">+INDEX('F10.12.17data'!$I$4:$O$4000,MATCH('Para R'!$O$2,'F10.12.17data'!$A$4:$A$4000,0),1+MATCH('Para R'!$Q9,'F10.12.17data'!$B$4:$G$4,0))</f>
        <v>1842.392639531678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-9.2354885623089787E-4</v>
      </c>
      <c r="AC9" s="53">
        <f>+HLOOKUP('Para R'!$AA9,F19data!$C$12:$H$13,2,FALSE)</f>
        <v>-6.3112202600024824E-3</v>
      </c>
      <c r="AD9" s="53">
        <f ca="1">+HLOOKUP('Para R'!$AA9,F19data!$C$20:$H$21,2,FALSE)</f>
        <v>-0.38937728599383092</v>
      </c>
      <c r="AE9" s="53">
        <f ca="1">+HLOOKUP('Para R'!$AA9,F19data!$C$24:$H$25,2,FALSE)</f>
        <v>-0.5402274361483137</v>
      </c>
      <c r="AF9" s="53">
        <f>+HLOOKUP('Para R'!$AA9,F19data!$C$16:$H$17,2,FALSE)</f>
        <v>-4.1163220632379316E-2</v>
      </c>
      <c r="AH9" s="201">
        <f t="shared" si="2"/>
        <v>45689</v>
      </c>
      <c r="AJ9">
        <f t="shared" si="3"/>
        <v>4</v>
      </c>
      <c r="AK9">
        <f ca="1">+VLOOKUP($AH$6,NAC_d!$CG:$CQ,1+$AJ9,FALSE)*100</f>
        <v>2.43431378153669</v>
      </c>
      <c r="AL9">
        <f ca="1">+VLOOKUP($AH$6,NAC_d!$CS:$DC,1+$AJ9,FALSE)*100</f>
        <v>65.543843278873879</v>
      </c>
    </row>
    <row r="10" spans="2:38" x14ac:dyDescent="0.3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8153.882131049998</v>
      </c>
      <c r="S10" cm="1">
        <f t="array" ref="S10">+INDEX('F10.12.17data'!$I$4:$O$4000,MATCH('Para R'!$O$2,'F10.12.17data'!$A$4:$A$4000,0),1+MATCH('Para R'!$Q10,'F10.12.17data'!$B$4:$G$4,0))</f>
        <v>1874.1547984672882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-8.1409057385147435E-5</v>
      </c>
      <c r="AC10" s="53">
        <f>+HLOOKUP('Para R'!$AA10,F19data!$C$12:$H$13,2,FALSE)</f>
        <v>-3.2204474913261308E-3</v>
      </c>
      <c r="AD10" s="53">
        <f ca="1">+HLOOKUP('Para R'!$AA10,F19data!$C$20:$H$21,2,FALSE)</f>
        <v>-0.86638226502860505</v>
      </c>
      <c r="AE10" s="53">
        <f ca="1">+HLOOKUP('Para R'!$AA10,F19data!$C$24:$H$25,2,FALSE)</f>
        <v>-0.36598811752349647</v>
      </c>
      <c r="AF10" s="53">
        <f>+HLOOKUP('Para R'!$AA10,F19data!$C$16:$H$17,2,FALSE)</f>
        <v>-4.7262319765723815E-2</v>
      </c>
      <c r="AH10" s="201">
        <f t="shared" si="2"/>
        <v>45689</v>
      </c>
      <c r="AJ10">
        <f t="shared" si="3"/>
        <v>5</v>
      </c>
      <c r="AK10">
        <f ca="1">+VLOOKUP($AH$6,NAC_d!$CG:$CQ,1+$AJ10,FALSE)*100</f>
        <v>2.4571247654706196</v>
      </c>
      <c r="AL10">
        <f ca="1">+VLOOKUP($AH$6,NAC_d!$CS:$DC,1+$AJ10,FALSE)*100</f>
        <v>66.460630022614879</v>
      </c>
    </row>
    <row r="11" spans="2:38" x14ac:dyDescent="0.3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8164.2892277499996</v>
      </c>
      <c r="S11" cm="1">
        <f t="array" ref="S11">+INDEX('F10.12.17data'!$I$4:$O$4000,MATCH('Para R'!$O$2,'F10.12.17data'!$A$4:$A$4000,0),1+MATCH('Para R'!$Q11,'F10.12.17data'!$B$4:$G$4,0))</f>
        <v>1993.0191090961416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5.5325101110711948E-3</v>
      </c>
      <c r="AC11" s="53">
        <f>+HLOOKUP('Para R'!$AA11,F19data!$C$12:$H$13,2,FALSE)</f>
        <v>1.2159685101453698E-2</v>
      </c>
      <c r="AD11" s="53">
        <f ca="1">+HLOOKUP('Para R'!$AA11,F19data!$C$20:$H$21,2,FALSE)</f>
        <v>0.42072993466560149</v>
      </c>
      <c r="AE11" s="53">
        <f ca="1">+HLOOKUP('Para R'!$AA11,F19data!$C$24:$H$25,2,FALSE)</f>
        <v>0.42763474728305084</v>
      </c>
      <c r="AF11" s="53">
        <f>+HLOOKUP('Para R'!$AA11,F19data!$C$16:$H$17,2,FALSE)</f>
        <v>-2.5455068387121305E-3</v>
      </c>
      <c r="AH11" s="201">
        <f t="shared" si="2"/>
        <v>45689</v>
      </c>
      <c r="AJ11">
        <f t="shared" si="3"/>
        <v>6</v>
      </c>
      <c r="AK11">
        <f ca="1">+VLOOKUP($AH$6,NAC_d!$CG:$CQ,1+$AJ11,FALSE)*100</f>
        <v>2.4331465744313219</v>
      </c>
      <c r="AL11">
        <f ca="1">+VLOOKUP($AH$6,NAC_d!$CS:$DC,1+$AJ11,FALSE)*100</f>
        <v>66.853343779546279</v>
      </c>
    </row>
    <row r="12" spans="2:38" x14ac:dyDescent="0.3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1">
        <f t="shared" si="2"/>
        <v>45689</v>
      </c>
      <c r="AJ12">
        <f t="shared" si="3"/>
        <v>7</v>
      </c>
      <c r="AK12">
        <f ca="1">+VLOOKUP($AH$6,NAC_d!$CG:$CQ,1+$AJ12,FALSE)*100</f>
        <v>2.3991261464491931</v>
      </c>
      <c r="AL12">
        <f ca="1">+VLOOKUP($AH$6,NAC_d!$CS:$DC,1+$AJ12,FALSE)*100</f>
        <v>66.981639803957123</v>
      </c>
    </row>
    <row r="13" spans="2:38" x14ac:dyDescent="0.3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1">
        <f t="shared" si="2"/>
        <v>45689</v>
      </c>
      <c r="AJ13">
        <f t="shared" si="3"/>
        <v>8</v>
      </c>
      <c r="AK13">
        <f ca="1">+VLOOKUP($AH$6,NAC_d!$CG:$CQ,1+$AJ13,FALSE)*100</f>
        <v>2.3564016615062133</v>
      </c>
      <c r="AL13">
        <f ca="1">+VLOOKUP($AH$6,NAC_d!$CS:$DC,1+$AJ13,FALSE)*100</f>
        <v>67.216580400114736</v>
      </c>
    </row>
    <row r="14" spans="2:38" x14ac:dyDescent="0.3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1">
        <f t="shared" si="2"/>
        <v>45689</v>
      </c>
      <c r="AJ14">
        <f t="shared" si="3"/>
        <v>9</v>
      </c>
      <c r="AK14">
        <f ca="1">+VLOOKUP($AH$6,NAC_d!$CG:$CQ,1+$AJ14,FALSE)*100</f>
        <v>2.3597805139984551</v>
      </c>
      <c r="AL14">
        <f ca="1">+VLOOKUP($AH$6,NAC_d!$CS:$DC,1+$AJ14,FALSE)*100</f>
        <v>68.491238642949853</v>
      </c>
    </row>
    <row r="15" spans="2:38" x14ac:dyDescent="0.3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1">
        <f t="shared" si="2"/>
        <v>45689</v>
      </c>
      <c r="AI15" t="s">
        <v>216</v>
      </c>
      <c r="AJ15">
        <f t="shared" si="3"/>
        <v>10</v>
      </c>
      <c r="AK15">
        <f ca="1">+VLOOKUP($AH$6,NAC_d!$CG:$CQ,1+$AJ15,FALSE)*100</f>
        <v>2.2737621062080882</v>
      </c>
      <c r="AL15">
        <f ca="1">+VLOOKUP($AH$6,NAC_d!$CS:$DC,1+$AJ15,FALSE)*100</f>
        <v>67.985625007873395</v>
      </c>
    </row>
    <row r="16" spans="2:38" x14ac:dyDescent="0.3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3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0.2990370980159085</v>
      </c>
      <c r="AL17">
        <f t="shared" ref="AL17" ca="1" si="4">+AL6-AL15</f>
        <v>-3.4920343557748907</v>
      </c>
    </row>
    <row r="18" spans="2:38" x14ac:dyDescent="0.3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3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3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3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3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3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3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3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3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3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3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199"/>
    </row>
    <row r="29" spans="2:38" x14ac:dyDescent="0.3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3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3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3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3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3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3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3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3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3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3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3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3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3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3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3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3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3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3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3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3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3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3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3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3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3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3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3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3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3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3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3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3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3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3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3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3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3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3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3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3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3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3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3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3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3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3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3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3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3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3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3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3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3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3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3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3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3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3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3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3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3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3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3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3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3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3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3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3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3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3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3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3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3">
      <c r="B102" s="35">
        <f>+F9data!AB101</f>
        <v>45627</v>
      </c>
      <c r="C102" s="78">
        <f>+F9data!AC101</f>
        <v>1.8251111280151128E-2</v>
      </c>
      <c r="D102" s="78">
        <f ca="1">+F9data!AD101</f>
        <v>3.9012898480586164E-3</v>
      </c>
      <c r="F102" s="35">
        <f t="shared" ref="F102" si="16">+B102</f>
        <v>45627</v>
      </c>
      <c r="G102" s="78">
        <f ca="1">+W_nucleo!AH115</f>
        <v>-6.7129790864944638E-2</v>
      </c>
      <c r="H102" s="78">
        <f ca="1">+W_nucleo!AG115</f>
        <v>-3.9900270120227344E-2</v>
      </c>
      <c r="J102" s="35">
        <f t="shared" ref="J102" si="17">+F102</f>
        <v>45627</v>
      </c>
      <c r="K102" s="78">
        <f ca="1">+W_nucleo!AR115</f>
        <v>-3.0902632087858706E-2</v>
      </c>
      <c r="L102" s="78">
        <f ca="1">+W_nucleo!AS115</f>
        <v>-0.2598786309266643</v>
      </c>
      <c r="U102" s="35">
        <f>+'F10.12.17data'!R101</f>
        <v>45627</v>
      </c>
      <c r="V102" s="65">
        <f>+'F10.12.17data'!S101</f>
        <v>1.0092626167712393</v>
      </c>
      <c r="W102" s="65">
        <f>+'F10.12.17data'!T101</f>
        <v>0.99961083039618581</v>
      </c>
      <c r="X102" s="65">
        <f ca="1">+'F10.12.17data'!V101</f>
        <v>1.0381392536558867</v>
      </c>
      <c r="Y102" s="65">
        <f ca="1">+'F10.12.17data'!W101</f>
        <v>0.99667259746107373</v>
      </c>
    </row>
    <row r="103" spans="2:25" x14ac:dyDescent="0.3">
      <c r="B103" s="35">
        <f>+F9data!AB102</f>
        <v>45658</v>
      </c>
      <c r="C103" s="78">
        <f>+F9data!AC102</f>
        <v>1.4860867012209678E-2</v>
      </c>
      <c r="D103" s="78">
        <f ca="1">+F9data!AD102</f>
        <v>3.5151124679500914E-3</v>
      </c>
      <c r="F103" s="35">
        <f t="shared" ref="F103" si="18">+B103</f>
        <v>45658</v>
      </c>
      <c r="G103" s="78">
        <f ca="1">+W_nucleo!AH116</f>
        <v>-5.033779580364306E-2</v>
      </c>
      <c r="H103" s="78">
        <f ca="1">+W_nucleo!AG116</f>
        <v>-3.7991479730667965E-2</v>
      </c>
      <c r="J103" s="35">
        <f t="shared" ref="J103" si="19">+F103</f>
        <v>45658</v>
      </c>
      <c r="K103" s="78">
        <f ca="1">+W_nucleo!AR116</f>
        <v>-0.23286976519941049</v>
      </c>
      <c r="L103" s="78">
        <f ca="1">+W_nucleo!AS116</f>
        <v>-0.18558582178505389</v>
      </c>
      <c r="U103" s="35">
        <f>+'F10.12.17data'!R102</f>
        <v>45658</v>
      </c>
      <c r="V103" s="65">
        <f>+'F10.12.17data'!S102</f>
        <v>1.0039521175477211</v>
      </c>
      <c r="W103" s="65">
        <f>+'F10.12.17data'!T102</f>
        <v>0.99705603116821206</v>
      </c>
      <c r="X103" s="65">
        <f ca="1">+'F10.12.17data'!V102</f>
        <v>1.0306558479540366</v>
      </c>
      <c r="Y103" s="65">
        <f ca="1">+'F10.12.17data'!W102</f>
        <v>0.99767876076382089</v>
      </c>
    </row>
    <row r="104" spans="2:25" x14ac:dyDescent="0.3">
      <c r="B104" s="35">
        <f>+F9data!AB103</f>
        <v>45689</v>
      </c>
      <c r="C104" s="78">
        <f>+F9data!AC103</f>
        <v>1.2543524308444612E-2</v>
      </c>
      <c r="D104" s="78">
        <f ca="1">+F9data!AD103</f>
        <v>3.3364631571790779E-3</v>
      </c>
      <c r="F104" s="35">
        <f t="shared" ref="F104" si="20">+B104</f>
        <v>45689</v>
      </c>
      <c r="G104" s="78">
        <f ca="1">+W_nucleo!AH117</f>
        <v>-3.4920343557748978E-2</v>
      </c>
      <c r="H104" s="78">
        <f ca="1">+W_nucleo!AG117</f>
        <v>-2.7211032289439219E-2</v>
      </c>
      <c r="J104" s="35">
        <f t="shared" ref="J104" si="21">+F104</f>
        <v>45689</v>
      </c>
      <c r="K104" s="78">
        <f ca="1">+W_nucleo!AR117</f>
        <v>-3.5696329834422613E-3</v>
      </c>
      <c r="L104" s="78">
        <f ca="1">+W_nucleo!AS117</f>
        <v>-0.23000956587539179</v>
      </c>
      <c r="U104" s="35">
        <f>+'F10.12.17data'!R103</f>
        <v>45689</v>
      </c>
      <c r="V104" s="65">
        <f>+'F10.12.17data'!S103</f>
        <v>0.99872529054156622</v>
      </c>
      <c r="W104" s="65">
        <f>+'F10.12.17data'!T103</f>
        <v>0.99996689165167585</v>
      </c>
      <c r="X104" s="65">
        <f ca="1">+'F10.12.17data'!V103</f>
        <v>1.0286554476726928</v>
      </c>
      <c r="Y104" s="65">
        <f ca="1">+'F10.12.17data'!W103</f>
        <v>0.99720460429008895</v>
      </c>
    </row>
    <row r="105" spans="2:25" x14ac:dyDescent="0.3">
      <c r="B105" s="35"/>
      <c r="C105" s="78"/>
      <c r="D105" s="78"/>
      <c r="U105" s="35"/>
      <c r="V105" s="65"/>
      <c r="W105" s="65"/>
      <c r="X105" s="65"/>
      <c r="Y105" s="65"/>
    </row>
    <row r="106" spans="2:25" x14ac:dyDescent="0.3">
      <c r="B106" s="35"/>
      <c r="C106" s="53"/>
      <c r="D106" s="53"/>
      <c r="U106" s="35"/>
      <c r="V106" s="65"/>
      <c r="W106" s="65"/>
      <c r="X106" s="65"/>
      <c r="Y106" s="65"/>
    </row>
    <row r="107" spans="2:25" x14ac:dyDescent="0.3">
      <c r="B107" s="35"/>
      <c r="C107" s="215"/>
      <c r="D107" s="78"/>
      <c r="U107" s="35"/>
      <c r="V107" s="65"/>
      <c r="W107" s="65"/>
      <c r="X107" s="65"/>
      <c r="Y107" s="65"/>
    </row>
    <row r="108" spans="2:25" x14ac:dyDescent="0.3">
      <c r="B108" s="35"/>
      <c r="C108" s="78"/>
      <c r="D108" s="78"/>
      <c r="U108" s="35"/>
      <c r="V108" s="65"/>
      <c r="W108" s="65"/>
      <c r="X108" s="65"/>
      <c r="Y108" s="65"/>
    </row>
    <row r="109" spans="2:25" x14ac:dyDescent="0.3">
      <c r="B109" s="35"/>
      <c r="C109" s="78"/>
      <c r="D109" s="78"/>
    </row>
    <row r="110" spans="2:25" x14ac:dyDescent="0.3">
      <c r="B110" s="35"/>
      <c r="C110" s="78"/>
      <c r="D110" s="78"/>
    </row>
    <row r="111" spans="2:25" x14ac:dyDescent="0.3">
      <c r="B111" s="35"/>
      <c r="C111" s="78"/>
      <c r="D111" s="78"/>
    </row>
    <row r="112" spans="2:25" x14ac:dyDescent="0.3">
      <c r="B112" s="35"/>
      <c r="C112" s="78"/>
      <c r="D112" s="78"/>
    </row>
    <row r="113" spans="2:4" x14ac:dyDescent="0.3">
      <c r="B113" s="35"/>
      <c r="C113" s="78"/>
      <c r="D113" s="78"/>
    </row>
    <row r="114" spans="2:4" x14ac:dyDescent="0.3">
      <c r="B114" s="35"/>
      <c r="C114" s="78"/>
      <c r="D114" s="78"/>
    </row>
  </sheetData>
  <mergeCells count="13">
    <mergeCell ref="B3:D3"/>
    <mergeCell ref="F3:H3"/>
    <mergeCell ref="J3:L3"/>
    <mergeCell ref="B2:D2"/>
    <mergeCell ref="B1:L1"/>
    <mergeCell ref="AH3:AL3"/>
    <mergeCell ref="AA3:AF3"/>
    <mergeCell ref="AA1:AF1"/>
    <mergeCell ref="Q1:Y1"/>
    <mergeCell ref="F2:H2"/>
    <mergeCell ref="J2:L2"/>
    <mergeCell ref="U3:Y3"/>
    <mergeCell ref="U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F19data</vt:lpstr>
      <vt:lpstr>F9data</vt:lpstr>
      <vt:lpstr>F14incidenciageo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2025-03-20T15:00:19Z</dcterms:modified>
</cp:coreProperties>
</file>