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aral\Dropbox\IPC seasonal adjustment\Ponderadores\Tables\"/>
    </mc:Choice>
  </mc:AlternateContent>
  <xr:revisionPtr revIDLastSave="0" documentId="13_ncr:1_{E39008AB-C7BF-4501-8570-2F15A7627124}" xr6:coauthVersionLast="47" xr6:coauthVersionMax="47" xr10:uidLastSave="{00000000-0000-0000-0000-000000000000}"/>
  <bookViews>
    <workbookView xWindow="-120" yWindow="-120" windowWidth="20730" windowHeight="11040" tabRatio="880" firstSheet="8" activeTab="9" xr2:uid="{00000000-000D-0000-FFFF-FFFF00000000}"/>
  </bookViews>
  <sheets>
    <sheet name="Indice PondENGHO" sheetId="1" r:id="rId1"/>
    <sheet name="Infla Mensual PondENGHO" sheetId="2" r:id="rId2"/>
    <sheet name="incidencia mensual" sheetId="14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mensual'!$BU$95:$BV$107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3" l="1"/>
  <c r="C107" i="3" s="1"/>
  <c r="A107" i="3" s="1"/>
  <c r="AG108" i="14"/>
  <c r="C108" i="14"/>
  <c r="CD107" i="2"/>
  <c r="BO107" i="2"/>
  <c r="AY107" i="2"/>
  <c r="AX107" i="2"/>
  <c r="AI107" i="2"/>
  <c r="S107" i="2"/>
  <c r="R107" i="2"/>
  <c r="C107" i="2"/>
  <c r="B107" i="2"/>
  <c r="CD105" i="1"/>
  <c r="CC105" i="1"/>
  <c r="CC107" i="2" s="1"/>
  <c r="CB105" i="1"/>
  <c r="CB107" i="2" s="1"/>
  <c r="CA105" i="1"/>
  <c r="CA107" i="2" s="1"/>
  <c r="BZ105" i="1"/>
  <c r="BY105" i="1"/>
  <c r="BX105" i="1"/>
  <c r="BX107" i="2" s="1"/>
  <c r="BW105" i="1"/>
  <c r="BW107" i="3" s="1"/>
  <c r="BV105" i="1"/>
  <c r="BU105" i="1"/>
  <c r="BU107" i="2" s="1"/>
  <c r="BT105" i="1"/>
  <c r="BT107" i="2" s="1"/>
  <c r="BS105" i="1"/>
  <c r="BS107" i="2" s="1"/>
  <c r="BR105" i="1"/>
  <c r="BQ105" i="1"/>
  <c r="BP105" i="1"/>
  <c r="AQ108" i="14" s="1"/>
  <c r="AR108" i="14" s="1"/>
  <c r="BO105" i="1"/>
  <c r="BO107" i="3" s="1"/>
  <c r="BN105" i="1"/>
  <c r="BM105" i="1"/>
  <c r="BM107" i="2" s="1"/>
  <c r="BL105" i="1"/>
  <c r="BL107" i="2" s="1"/>
  <c r="BK105" i="1"/>
  <c r="BK107" i="2" s="1"/>
  <c r="BJ105" i="1"/>
  <c r="BI105" i="1"/>
  <c r="AN108" i="14" s="1"/>
  <c r="BH105" i="1"/>
  <c r="AM108" i="14" s="1"/>
  <c r="BA108" i="14" s="1"/>
  <c r="BG105" i="1"/>
  <c r="AL108" i="14" s="1"/>
  <c r="BF105" i="1"/>
  <c r="BE105" i="1"/>
  <c r="BE107" i="2" s="1"/>
  <c r="BD105" i="1"/>
  <c r="BD107" i="2" s="1"/>
  <c r="BC105" i="1"/>
  <c r="BC107" i="2" s="1"/>
  <c r="BB105" i="1"/>
  <c r="BA105" i="1"/>
  <c r="AF108" i="14" s="1"/>
  <c r="AZ105" i="1"/>
  <c r="AE108" i="14" s="1"/>
  <c r="AS108" i="14" s="1"/>
  <c r="AY105" i="1"/>
  <c r="AY107" i="3" s="1"/>
  <c r="AX105" i="1"/>
  <c r="AW105" i="1"/>
  <c r="AW107" i="2" s="1"/>
  <c r="AV105" i="1"/>
  <c r="AV107" i="2" s="1"/>
  <c r="AU105" i="1"/>
  <c r="AU107" i="2" s="1"/>
  <c r="AT105" i="1"/>
  <c r="AS105" i="1"/>
  <c r="AR105" i="1"/>
  <c r="AR107" i="2" s="1"/>
  <c r="AQ105" i="1"/>
  <c r="AQ107" i="2" s="1"/>
  <c r="AP105" i="1"/>
  <c r="AO105" i="1"/>
  <c r="AO107" i="2" s="1"/>
  <c r="AN105" i="1"/>
  <c r="AN107" i="2" s="1"/>
  <c r="AM105" i="1"/>
  <c r="AM107" i="2" s="1"/>
  <c r="AL105" i="1"/>
  <c r="AK105" i="1"/>
  <c r="AJ105" i="1"/>
  <c r="AJ107" i="2" s="1"/>
  <c r="AI105" i="1"/>
  <c r="AI107" i="3" s="1"/>
  <c r="AH105" i="1"/>
  <c r="AG105" i="1"/>
  <c r="AG107" i="2" s="1"/>
  <c r="AF105" i="1"/>
  <c r="AF107" i="2" s="1"/>
  <c r="AE105" i="1"/>
  <c r="AE107" i="2" s="1"/>
  <c r="AD105" i="1"/>
  <c r="AC105" i="1"/>
  <c r="AB105" i="1"/>
  <c r="AB107" i="2" s="1"/>
  <c r="AA105" i="1"/>
  <c r="AA107" i="3" s="1"/>
  <c r="Z105" i="1"/>
  <c r="Y105" i="1"/>
  <c r="Y107" i="2" s="1"/>
  <c r="X105" i="1"/>
  <c r="X107" i="2" s="1"/>
  <c r="W105" i="1"/>
  <c r="W107" i="2" s="1"/>
  <c r="V105" i="1"/>
  <c r="U105" i="1"/>
  <c r="T105" i="1"/>
  <c r="T107" i="2" s="1"/>
  <c r="S105" i="1"/>
  <c r="S107" i="3" s="1"/>
  <c r="R105" i="1"/>
  <c r="Q105" i="1"/>
  <c r="Q107" i="2" s="1"/>
  <c r="P105" i="1"/>
  <c r="P107" i="2" s="1"/>
  <c r="O105" i="1"/>
  <c r="O108" i="14" s="1"/>
  <c r="AC108" i="14" s="1"/>
  <c r="N105" i="1"/>
  <c r="N108" i="14" s="1"/>
  <c r="M105" i="1"/>
  <c r="M108" i="14" s="1"/>
  <c r="L105" i="1"/>
  <c r="L108" i="14" s="1"/>
  <c r="Z108" i="14" s="1"/>
  <c r="BN108" i="14" s="1"/>
  <c r="K105" i="1"/>
  <c r="K108" i="14" s="1"/>
  <c r="J105" i="1"/>
  <c r="I105" i="1"/>
  <c r="I107" i="2" s="1"/>
  <c r="H105" i="1"/>
  <c r="H107" i="2" s="1"/>
  <c r="G105" i="1"/>
  <c r="G108" i="14" s="1"/>
  <c r="U108" i="14" s="1"/>
  <c r="F105" i="1"/>
  <c r="F108" i="14" s="1"/>
  <c r="E105" i="1"/>
  <c r="E108" i="14" s="1"/>
  <c r="D105" i="1"/>
  <c r="D108" i="14" s="1"/>
  <c r="R108" i="14" s="1"/>
  <c r="BF108" i="14" s="1"/>
  <c r="C105" i="1"/>
  <c r="B105" i="1"/>
  <c r="A105" i="1"/>
  <c r="A107" i="2" s="1"/>
  <c r="B106" i="3"/>
  <c r="C106" i="3" s="1"/>
  <c r="A106" i="3" s="1"/>
  <c r="D106" i="2"/>
  <c r="C106" i="2"/>
  <c r="B106" i="2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AQ107" i="14" s="1"/>
  <c r="BO104" i="1"/>
  <c r="BN104" i="1"/>
  <c r="BM104" i="1"/>
  <c r="BL104" i="1"/>
  <c r="BK104" i="1"/>
  <c r="BJ104" i="1"/>
  <c r="BI104" i="1"/>
  <c r="AN107" i="14" s="1"/>
  <c r="BH104" i="1"/>
  <c r="AM107" i="14" s="1"/>
  <c r="BG104" i="1"/>
  <c r="AL107" i="14" s="1"/>
  <c r="BF104" i="1"/>
  <c r="AK107" i="14" s="1"/>
  <c r="BE104" i="1"/>
  <c r="AJ107" i="14" s="1"/>
  <c r="BD104" i="1"/>
  <c r="AI107" i="14" s="1"/>
  <c r="BC104" i="1"/>
  <c r="AH107" i="14" s="1"/>
  <c r="BB104" i="1"/>
  <c r="AG107" i="14" s="1"/>
  <c r="BA104" i="1"/>
  <c r="AF107" i="14" s="1"/>
  <c r="AZ104" i="1"/>
  <c r="AE107" i="14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AA107" i="2" s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L107" i="14" s="1"/>
  <c r="K104" i="1"/>
  <c r="K107" i="14" s="1"/>
  <c r="J104" i="1"/>
  <c r="J107" i="14" s="1"/>
  <c r="I104" i="1"/>
  <c r="I107" i="14" s="1"/>
  <c r="H104" i="1"/>
  <c r="H107" i="14" s="1"/>
  <c r="G104" i="1"/>
  <c r="G107" i="14" s="1"/>
  <c r="F104" i="1"/>
  <c r="F107" i="14" s="1"/>
  <c r="E104" i="1"/>
  <c r="E107" i="14" s="1"/>
  <c r="D104" i="1"/>
  <c r="D107" i="14" s="1"/>
  <c r="C104" i="1"/>
  <c r="B104" i="1"/>
  <c r="A104" i="1"/>
  <c r="A106" i="2" s="1"/>
  <c r="P107" i="14"/>
  <c r="O107" i="14"/>
  <c r="N107" i="14"/>
  <c r="M107" i="14"/>
  <c r="C107" i="14"/>
  <c r="A107" i="14"/>
  <c r="B105" i="3"/>
  <c r="C105" i="3" s="1"/>
  <c r="A105" i="3" s="1"/>
  <c r="C106" i="14"/>
  <c r="C105" i="2"/>
  <c r="B105" i="2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AQ106" i="14" s="1"/>
  <c r="BO103" i="1"/>
  <c r="BN103" i="1"/>
  <c r="BM103" i="1"/>
  <c r="BL103" i="1"/>
  <c r="P106" i="14" s="1"/>
  <c r="BK103" i="1"/>
  <c r="BJ103" i="1"/>
  <c r="BI103" i="1"/>
  <c r="BH103" i="1"/>
  <c r="BG103" i="1"/>
  <c r="BF103" i="1"/>
  <c r="BE103" i="1"/>
  <c r="BD103" i="1"/>
  <c r="BC103" i="1"/>
  <c r="BB103" i="1"/>
  <c r="BA103" i="1"/>
  <c r="AF106" i="14" s="1"/>
  <c r="AZ103" i="1"/>
  <c r="AE106" i="14" s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N106" i="14" s="1"/>
  <c r="M103" i="1"/>
  <c r="M106" i="14" s="1"/>
  <c r="L103" i="1"/>
  <c r="K103" i="1"/>
  <c r="K106" i="14" s="1"/>
  <c r="J103" i="1"/>
  <c r="J106" i="14" s="1"/>
  <c r="I103" i="1"/>
  <c r="I106" i="14" s="1"/>
  <c r="H103" i="1"/>
  <c r="H106" i="14" s="1"/>
  <c r="G103" i="1"/>
  <c r="G106" i="14" s="1"/>
  <c r="F103" i="1"/>
  <c r="F106" i="14" s="1"/>
  <c r="E103" i="1"/>
  <c r="E106" i="14" s="1"/>
  <c r="D103" i="1"/>
  <c r="D106" i="14" s="1"/>
  <c r="C103" i="1"/>
  <c r="B103" i="1"/>
  <c r="A103" i="1"/>
  <c r="A106" i="14" s="1"/>
  <c r="B104" i="3"/>
  <c r="C104" i="3" s="1"/>
  <c r="A104" i="3" s="1"/>
  <c r="C105" i="14"/>
  <c r="C104" i="2"/>
  <c r="B104" i="2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AQ105" i="14" s="1"/>
  <c r="BO102" i="1"/>
  <c r="BN102" i="1"/>
  <c r="BM102" i="1"/>
  <c r="BL102" i="1"/>
  <c r="BK102" i="1"/>
  <c r="BJ102" i="1"/>
  <c r="BI102" i="1"/>
  <c r="BH102" i="1"/>
  <c r="BG102" i="1"/>
  <c r="BF102" i="1"/>
  <c r="BE102" i="1"/>
  <c r="AJ105" i="14" s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L105" i="14" s="1"/>
  <c r="K102" i="1"/>
  <c r="K105" i="14" s="1"/>
  <c r="J102" i="1"/>
  <c r="J105" i="14" s="1"/>
  <c r="I102" i="1"/>
  <c r="I105" i="14" s="1"/>
  <c r="H102" i="1"/>
  <c r="G102" i="1"/>
  <c r="F102" i="1"/>
  <c r="F105" i="14" s="1"/>
  <c r="E102" i="1"/>
  <c r="E105" i="14" s="1"/>
  <c r="D102" i="1"/>
  <c r="D105" i="14" s="1"/>
  <c r="C102" i="1"/>
  <c r="B102" i="1"/>
  <c r="A102" i="1"/>
  <c r="A105" i="14" s="1"/>
  <c r="B103" i="3"/>
  <c r="C103" i="3" s="1"/>
  <c r="A103" i="3" s="1"/>
  <c r="C104" i="14"/>
  <c r="C103" i="2"/>
  <c r="B103" i="2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AP104" i="14" s="1"/>
  <c r="BJ101" i="1"/>
  <c r="BJ104" i="2" s="1"/>
  <c r="BI101" i="1"/>
  <c r="AN104" i="14" s="1"/>
  <c r="BH101" i="1"/>
  <c r="BG101" i="1"/>
  <c r="BF101" i="1"/>
  <c r="AK104" i="14" s="1"/>
  <c r="BE101" i="1"/>
  <c r="AJ104" i="14" s="1"/>
  <c r="BD101" i="1"/>
  <c r="AI104" i="14" s="1"/>
  <c r="BC101" i="1"/>
  <c r="AH104" i="14" s="1"/>
  <c r="BB101" i="1"/>
  <c r="AG104" i="14" s="1"/>
  <c r="BA101" i="1"/>
  <c r="AF104" i="14" s="1"/>
  <c r="AZ101" i="1"/>
  <c r="AE104" i="14" s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104" i="14" s="1"/>
  <c r="BQ3" i="14"/>
  <c r="BP3" i="14"/>
  <c r="BO3" i="14"/>
  <c r="BN3" i="14"/>
  <c r="BM3" i="14"/>
  <c r="BL3" i="14"/>
  <c r="BK3" i="14"/>
  <c r="BJ3" i="14"/>
  <c r="BI3" i="14"/>
  <c r="BH3" i="14"/>
  <c r="BG3" i="14"/>
  <c r="BF3" i="14"/>
  <c r="C103" i="14"/>
  <c r="C102" i="14"/>
  <c r="B102" i="3"/>
  <c r="C102" i="3" s="1"/>
  <c r="A102" i="3" s="1"/>
  <c r="C102" i="2"/>
  <c r="B102" i="2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AQ103" i="14" s="1"/>
  <c r="BO100" i="1"/>
  <c r="BN100" i="1"/>
  <c r="BM100" i="1"/>
  <c r="BL100" i="1"/>
  <c r="P103" i="14" s="1"/>
  <c r="BK100" i="1"/>
  <c r="AP103" i="14" s="1"/>
  <c r="BJ100" i="1"/>
  <c r="AO103" i="14" s="1"/>
  <c r="BI100" i="1"/>
  <c r="AN103" i="14" s="1"/>
  <c r="BH100" i="1"/>
  <c r="AM103" i="14" s="1"/>
  <c r="BG100" i="1"/>
  <c r="AL103" i="14" s="1"/>
  <c r="BF100" i="1"/>
  <c r="AK103" i="14" s="1"/>
  <c r="BE100" i="1"/>
  <c r="AJ103" i="14" s="1"/>
  <c r="BD100" i="1"/>
  <c r="AI103" i="14" s="1"/>
  <c r="BC100" i="1"/>
  <c r="AH103" i="14" s="1"/>
  <c r="BB100" i="1"/>
  <c r="AG103" i="14" s="1"/>
  <c r="BA100" i="1"/>
  <c r="AF103" i="14" s="1"/>
  <c r="AZ100" i="1"/>
  <c r="AE103" i="14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O103" i="14" s="1"/>
  <c r="N100" i="1"/>
  <c r="N103" i="14" s="1"/>
  <c r="M100" i="1"/>
  <c r="M103" i="14" s="1"/>
  <c r="L100" i="1"/>
  <c r="L103" i="14" s="1"/>
  <c r="K100" i="1"/>
  <c r="K103" i="14" s="1"/>
  <c r="J100" i="1"/>
  <c r="J103" i="14" s="1"/>
  <c r="I100" i="1"/>
  <c r="I103" i="14" s="1"/>
  <c r="H100" i="1"/>
  <c r="H103" i="14" s="1"/>
  <c r="G100" i="1"/>
  <c r="G103" i="14" s="1"/>
  <c r="F100" i="1"/>
  <c r="F103" i="14" s="1"/>
  <c r="E100" i="1"/>
  <c r="E103" i="14" s="1"/>
  <c r="D100" i="1"/>
  <c r="D103" i="14" s="1"/>
  <c r="C100" i="1"/>
  <c r="B100" i="1"/>
  <c r="A100" i="1"/>
  <c r="A102" i="2" s="1"/>
  <c r="B101" i="3"/>
  <c r="C101" i="3" s="1"/>
  <c r="A101" i="3" s="1"/>
  <c r="C101" i="2"/>
  <c r="B101" i="2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P102" i="14" s="1"/>
  <c r="BK99" i="1"/>
  <c r="AP102" i="14" s="1"/>
  <c r="BJ99" i="1"/>
  <c r="AO102" i="14" s="1"/>
  <c r="BI99" i="1"/>
  <c r="AN102" i="14" s="1"/>
  <c r="BH99" i="1"/>
  <c r="AM102" i="14" s="1"/>
  <c r="BG99" i="1"/>
  <c r="AL102" i="14" s="1"/>
  <c r="BF99" i="1"/>
  <c r="AK102" i="14" s="1"/>
  <c r="BE99" i="1"/>
  <c r="AJ102" i="14" s="1"/>
  <c r="BD99" i="1"/>
  <c r="AI102" i="14" s="1"/>
  <c r="BC99" i="1"/>
  <c r="AH102" i="14" s="1"/>
  <c r="BB99" i="1"/>
  <c r="AG102" i="14" s="1"/>
  <c r="BA99" i="1"/>
  <c r="AF102" i="14" s="1"/>
  <c r="AZ99" i="1"/>
  <c r="AE102" i="14" s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O102" i="14" s="1"/>
  <c r="N99" i="1"/>
  <c r="N102" i="14" s="1"/>
  <c r="M99" i="1"/>
  <c r="M102" i="14" s="1"/>
  <c r="L99" i="1"/>
  <c r="L102" i="14" s="1"/>
  <c r="K99" i="1"/>
  <c r="K102" i="14" s="1"/>
  <c r="J99" i="1"/>
  <c r="J102" i="14" s="1"/>
  <c r="I99" i="1"/>
  <c r="I102" i="14" s="1"/>
  <c r="H99" i="1"/>
  <c r="H102" i="14" s="1"/>
  <c r="G99" i="1"/>
  <c r="G102" i="14" s="1"/>
  <c r="F99" i="1"/>
  <c r="F102" i="14" s="1"/>
  <c r="E99" i="1"/>
  <c r="E102" i="14" s="1"/>
  <c r="D99" i="1"/>
  <c r="D102" i="14" s="1"/>
  <c r="C99" i="1"/>
  <c r="B99" i="1"/>
  <c r="A99" i="1"/>
  <c r="A101" i="2" s="1"/>
  <c r="B100" i="3"/>
  <c r="C100" i="3" s="1"/>
  <c r="A100" i="3" s="1"/>
  <c r="C100" i="2"/>
  <c r="B100" i="2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AQ101" i="14" s="1"/>
  <c r="BO98" i="1"/>
  <c r="BN98" i="1"/>
  <c r="BM98" i="1"/>
  <c r="BL98" i="1"/>
  <c r="P101" i="14" s="1"/>
  <c r="BK98" i="1"/>
  <c r="AP101" i="14" s="1"/>
  <c r="BJ98" i="1"/>
  <c r="AO101" i="14" s="1"/>
  <c r="BI98" i="1"/>
  <c r="AN101" i="14" s="1"/>
  <c r="BH98" i="1"/>
  <c r="AM101" i="14" s="1"/>
  <c r="BG98" i="1"/>
  <c r="AL101" i="14" s="1"/>
  <c r="BF98" i="1"/>
  <c r="AK101" i="14" s="1"/>
  <c r="BE98" i="1"/>
  <c r="AJ101" i="14" s="1"/>
  <c r="BD98" i="1"/>
  <c r="AI101" i="14" s="1"/>
  <c r="BC98" i="1"/>
  <c r="AH101" i="14" s="1"/>
  <c r="BB98" i="1"/>
  <c r="AG101" i="14" s="1"/>
  <c r="BA98" i="1"/>
  <c r="AF101" i="14" s="1"/>
  <c r="AZ98" i="1"/>
  <c r="AE101" i="14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O101" i="14" s="1"/>
  <c r="N98" i="1"/>
  <c r="N101" i="14" s="1"/>
  <c r="M98" i="1"/>
  <c r="M101" i="14" s="1"/>
  <c r="L98" i="1"/>
  <c r="L101" i="14" s="1"/>
  <c r="K98" i="1"/>
  <c r="K101" i="14" s="1"/>
  <c r="J98" i="1"/>
  <c r="J101" i="14" s="1"/>
  <c r="I98" i="1"/>
  <c r="I101" i="14" s="1"/>
  <c r="H98" i="1"/>
  <c r="H101" i="14" s="1"/>
  <c r="G98" i="1"/>
  <c r="G101" i="14" s="1"/>
  <c r="F98" i="1"/>
  <c r="F101" i="14" s="1"/>
  <c r="E98" i="1"/>
  <c r="E101" i="14" s="1"/>
  <c r="D98" i="1"/>
  <c r="D101" i="14" s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AQ100" i="14" s="1"/>
  <c r="BO97" i="1"/>
  <c r="BN97" i="1"/>
  <c r="BM97" i="1"/>
  <c r="BL97" i="1"/>
  <c r="P100" i="14" s="1"/>
  <c r="BK97" i="1"/>
  <c r="AP100" i="14" s="1"/>
  <c r="BJ97" i="1"/>
  <c r="AO100" i="14" s="1"/>
  <c r="BI97" i="1"/>
  <c r="AN100" i="14" s="1"/>
  <c r="BH97" i="1"/>
  <c r="AM100" i="14" s="1"/>
  <c r="BG97" i="1"/>
  <c r="AL100" i="14" s="1"/>
  <c r="BF97" i="1"/>
  <c r="AK100" i="14" s="1"/>
  <c r="BE97" i="1"/>
  <c r="AJ100" i="14" s="1"/>
  <c r="BD97" i="1"/>
  <c r="AI100" i="14" s="1"/>
  <c r="BC97" i="1"/>
  <c r="AH100" i="14" s="1"/>
  <c r="BB97" i="1"/>
  <c r="AG100" i="14" s="1"/>
  <c r="BA97" i="1"/>
  <c r="AF100" i="14" s="1"/>
  <c r="AZ97" i="1"/>
  <c r="AE100" i="14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O100" i="14" s="1"/>
  <c r="N97" i="1"/>
  <c r="N100" i="14" s="1"/>
  <c r="M97" i="1"/>
  <c r="M100" i="14" s="1"/>
  <c r="L97" i="1"/>
  <c r="L100" i="14" s="1"/>
  <c r="K97" i="1"/>
  <c r="K100" i="14" s="1"/>
  <c r="J97" i="1"/>
  <c r="J100" i="14" s="1"/>
  <c r="I97" i="1"/>
  <c r="I100" i="14" s="1"/>
  <c r="H97" i="1"/>
  <c r="H100" i="14" s="1"/>
  <c r="G97" i="1"/>
  <c r="G100" i="14" s="1"/>
  <c r="F97" i="1"/>
  <c r="F100" i="14" s="1"/>
  <c r="E97" i="1"/>
  <c r="E100" i="14" s="1"/>
  <c r="D97" i="1"/>
  <c r="D100" i="14" s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AQ99" i="14" s="1"/>
  <c r="BO96" i="1"/>
  <c r="BN96" i="1"/>
  <c r="BM96" i="1"/>
  <c r="BL96" i="1"/>
  <c r="P99" i="14" s="1"/>
  <c r="BK96" i="1"/>
  <c r="AP99" i="14" s="1"/>
  <c r="BJ96" i="1"/>
  <c r="AO99" i="14" s="1"/>
  <c r="BI96" i="1"/>
  <c r="AN99" i="14" s="1"/>
  <c r="BH96" i="1"/>
  <c r="AM99" i="14" s="1"/>
  <c r="BG96" i="1"/>
  <c r="AL99" i="14" s="1"/>
  <c r="BF96" i="1"/>
  <c r="AK99" i="14" s="1"/>
  <c r="BE96" i="1"/>
  <c r="AJ99" i="14" s="1"/>
  <c r="BD96" i="1"/>
  <c r="AI99" i="14" s="1"/>
  <c r="BC96" i="1"/>
  <c r="AH99" i="14" s="1"/>
  <c r="BB96" i="1"/>
  <c r="AG99" i="14" s="1"/>
  <c r="BA96" i="1"/>
  <c r="AF99" i="14" s="1"/>
  <c r="AZ96" i="1"/>
  <c r="AE99" i="14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O99" i="14" s="1"/>
  <c r="N96" i="1"/>
  <c r="N99" i="14" s="1"/>
  <c r="M96" i="1"/>
  <c r="M99" i="14" s="1"/>
  <c r="L96" i="1"/>
  <c r="L99" i="14" s="1"/>
  <c r="K96" i="1"/>
  <c r="K99" i="14" s="1"/>
  <c r="J96" i="1"/>
  <c r="J99" i="14" s="1"/>
  <c r="I96" i="1"/>
  <c r="I99" i="14" s="1"/>
  <c r="H96" i="1"/>
  <c r="H99" i="14" s="1"/>
  <c r="G96" i="1"/>
  <c r="G99" i="14" s="1"/>
  <c r="F96" i="1"/>
  <c r="F99" i="14" s="1"/>
  <c r="E96" i="1"/>
  <c r="E99" i="14" s="1"/>
  <c r="D96" i="1"/>
  <c r="D99" i="14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AQ98" i="14" s="1"/>
  <c r="BO95" i="1"/>
  <c r="BN95" i="1"/>
  <c r="BM95" i="1"/>
  <c r="BL95" i="1"/>
  <c r="P98" i="14" s="1"/>
  <c r="BK95" i="1"/>
  <c r="AP98" i="14" s="1"/>
  <c r="BJ95" i="1"/>
  <c r="AO98" i="14" s="1"/>
  <c r="BI95" i="1"/>
  <c r="AN98" i="14" s="1"/>
  <c r="BH95" i="1"/>
  <c r="AM98" i="14" s="1"/>
  <c r="BG95" i="1"/>
  <c r="AL98" i="14" s="1"/>
  <c r="BF95" i="1"/>
  <c r="AK98" i="14" s="1"/>
  <c r="BE95" i="1"/>
  <c r="AJ98" i="14" s="1"/>
  <c r="BD95" i="1"/>
  <c r="AI98" i="14" s="1"/>
  <c r="BC95" i="1"/>
  <c r="AH98" i="14" s="1"/>
  <c r="BB95" i="1"/>
  <c r="AG98" i="14" s="1"/>
  <c r="BA95" i="1"/>
  <c r="AF98" i="14" s="1"/>
  <c r="AZ95" i="1"/>
  <c r="AE98" i="14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O98" i="14" s="1"/>
  <c r="N95" i="1"/>
  <c r="N98" i="14" s="1"/>
  <c r="M95" i="1"/>
  <c r="M98" i="14" s="1"/>
  <c r="L95" i="1"/>
  <c r="L98" i="14" s="1"/>
  <c r="K95" i="1"/>
  <c r="K98" i="14" s="1"/>
  <c r="J95" i="1"/>
  <c r="J98" i="14" s="1"/>
  <c r="I95" i="1"/>
  <c r="I98" i="14" s="1"/>
  <c r="H95" i="1"/>
  <c r="H98" i="14" s="1"/>
  <c r="G95" i="1"/>
  <c r="G98" i="14" s="1"/>
  <c r="F95" i="1"/>
  <c r="F98" i="14" s="1"/>
  <c r="E95" i="1"/>
  <c r="E98" i="14" s="1"/>
  <c r="D95" i="1"/>
  <c r="D98" i="14" s="1"/>
  <c r="C95" i="1"/>
  <c r="B95" i="1"/>
  <c r="A95" i="1"/>
  <c r="A97" i="2" s="1"/>
  <c r="DX89" i="1"/>
  <c r="DT89" i="1"/>
  <c r="DP89" i="1"/>
  <c r="DE89" i="1"/>
  <c r="CZ89" i="1"/>
  <c r="CX89" i="1"/>
  <c r="DK89" i="1" s="1"/>
  <c r="CW89" i="1"/>
  <c r="DJ89" i="1" s="1"/>
  <c r="CV89" i="1"/>
  <c r="DI89" i="1" s="1"/>
  <c r="CU89" i="1"/>
  <c r="DH89" i="1" s="1"/>
  <c r="CT89" i="1"/>
  <c r="DG89" i="1" s="1"/>
  <c r="CS89" i="1"/>
  <c r="DS89" i="1" s="1"/>
  <c r="CR89" i="1"/>
  <c r="DR89" i="1" s="1"/>
  <c r="CQ89" i="1"/>
  <c r="DQ89" i="1" s="1"/>
  <c r="CP89" i="1"/>
  <c r="DC89" i="1" s="1"/>
  <c r="CO89" i="1"/>
  <c r="DB89" i="1" s="1"/>
  <c r="CN89" i="1"/>
  <c r="DA89" i="1" s="1"/>
  <c r="CM89" i="1"/>
  <c r="DM89" i="1" s="1"/>
  <c r="CL89" i="1"/>
  <c r="CY89" i="1" s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AQ97" i="14" s="1"/>
  <c r="BO94" i="1"/>
  <c r="BN94" i="1"/>
  <c r="BM94" i="1"/>
  <c r="BL94" i="1"/>
  <c r="P97" i="14" s="1"/>
  <c r="BK94" i="1"/>
  <c r="AP97" i="14" s="1"/>
  <c r="BJ94" i="1"/>
  <c r="AO97" i="14" s="1"/>
  <c r="BI94" i="1"/>
  <c r="AN97" i="14" s="1"/>
  <c r="BH94" i="1"/>
  <c r="AM97" i="14" s="1"/>
  <c r="BG94" i="1"/>
  <c r="AL97" i="14" s="1"/>
  <c r="BF94" i="1"/>
  <c r="AK97" i="14" s="1"/>
  <c r="BE94" i="1"/>
  <c r="AJ97" i="14" s="1"/>
  <c r="BD94" i="1"/>
  <c r="AI97" i="14" s="1"/>
  <c r="BC94" i="1"/>
  <c r="AH97" i="14" s="1"/>
  <c r="BB94" i="1"/>
  <c r="AG97" i="14" s="1"/>
  <c r="BA94" i="1"/>
  <c r="AF97" i="14" s="1"/>
  <c r="AZ94" i="1"/>
  <c r="AE97" i="14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O97" i="14" s="1"/>
  <c r="N94" i="1"/>
  <c r="N97" i="14" s="1"/>
  <c r="M94" i="1"/>
  <c r="M97" i="14" s="1"/>
  <c r="L94" i="1"/>
  <c r="L97" i="14" s="1"/>
  <c r="K94" i="1"/>
  <c r="K97" i="14" s="1"/>
  <c r="J94" i="1"/>
  <c r="J97" i="14" s="1"/>
  <c r="I94" i="1"/>
  <c r="I97" i="14" s="1"/>
  <c r="H94" i="1"/>
  <c r="H97" i="14" s="1"/>
  <c r="G94" i="1"/>
  <c r="G97" i="14" s="1"/>
  <c r="F94" i="1"/>
  <c r="F97" i="14" s="1"/>
  <c r="E94" i="1"/>
  <c r="E97" i="14" s="1"/>
  <c r="D94" i="1"/>
  <c r="D97" i="14" s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AQ96" i="14" s="1"/>
  <c r="BO93" i="1"/>
  <c r="BN93" i="1"/>
  <c r="BM93" i="1"/>
  <c r="BL93" i="1"/>
  <c r="P96" i="14" s="1"/>
  <c r="BK93" i="1"/>
  <c r="AP96" i="14" s="1"/>
  <c r="BJ93" i="1"/>
  <c r="AO96" i="14" s="1"/>
  <c r="BI93" i="1"/>
  <c r="AN96" i="14" s="1"/>
  <c r="BH93" i="1"/>
  <c r="AM96" i="14" s="1"/>
  <c r="BG93" i="1"/>
  <c r="AL96" i="14" s="1"/>
  <c r="BF93" i="1"/>
  <c r="AK96" i="14" s="1"/>
  <c r="BE93" i="1"/>
  <c r="AJ96" i="14" s="1"/>
  <c r="BD93" i="1"/>
  <c r="AI96" i="14" s="1"/>
  <c r="BC93" i="1"/>
  <c r="AH96" i="14" s="1"/>
  <c r="BB93" i="1"/>
  <c r="AG96" i="14" s="1"/>
  <c r="BA93" i="1"/>
  <c r="AF96" i="14" s="1"/>
  <c r="AZ93" i="1"/>
  <c r="AE96" i="14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O96" i="14" s="1"/>
  <c r="N93" i="1"/>
  <c r="N96" i="14" s="1"/>
  <c r="M93" i="1"/>
  <c r="M96" i="14" s="1"/>
  <c r="L93" i="1"/>
  <c r="L96" i="14" s="1"/>
  <c r="K93" i="1"/>
  <c r="K96" i="14" s="1"/>
  <c r="J93" i="1"/>
  <c r="J96" i="14" s="1"/>
  <c r="I93" i="1"/>
  <c r="I96" i="14" s="1"/>
  <c r="H93" i="1"/>
  <c r="H96" i="14" s="1"/>
  <c r="G93" i="1"/>
  <c r="G96" i="14" s="1"/>
  <c r="F93" i="1"/>
  <c r="F96" i="14" s="1"/>
  <c r="E93" i="1"/>
  <c r="E96" i="14" s="1"/>
  <c r="D93" i="1"/>
  <c r="D96" i="14" s="1"/>
  <c r="C93" i="1"/>
  <c r="B93" i="1"/>
  <c r="A93" i="1"/>
  <c r="A95" i="2" s="1"/>
  <c r="P4" i="14"/>
  <c r="AQ4" i="14"/>
  <c r="AO104" i="2" l="1"/>
  <c r="BU104" i="2"/>
  <c r="T106" i="2"/>
  <c r="J107" i="3"/>
  <c r="R107" i="3"/>
  <c r="Z107" i="3"/>
  <c r="AH107" i="3"/>
  <c r="AP107" i="3"/>
  <c r="AX107" i="3"/>
  <c r="BF107" i="3"/>
  <c r="BN107" i="3"/>
  <c r="BV107" i="3"/>
  <c r="CD107" i="3"/>
  <c r="BG107" i="2"/>
  <c r="I108" i="14"/>
  <c r="W108" i="14" s="1"/>
  <c r="J104" i="2"/>
  <c r="Z104" i="2"/>
  <c r="AP104" i="2"/>
  <c r="Y108" i="14"/>
  <c r="AZ108" i="14"/>
  <c r="AH107" i="2"/>
  <c r="BN107" i="2"/>
  <c r="P108" i="14"/>
  <c r="Q108" i="14" s="1"/>
  <c r="AY102" i="2"/>
  <c r="AU108" i="14"/>
  <c r="S108" i="14"/>
  <c r="AA108" i="14"/>
  <c r="BO108" i="14" s="1"/>
  <c r="U107" i="2"/>
  <c r="AC107" i="2"/>
  <c r="AK107" i="2"/>
  <c r="AS107" i="2"/>
  <c r="AT108" i="14"/>
  <c r="BB108" i="14"/>
  <c r="BQ107" i="2"/>
  <c r="BY107" i="2"/>
  <c r="J107" i="2"/>
  <c r="AP107" i="2"/>
  <c r="BV107" i="2"/>
  <c r="AH108" i="14"/>
  <c r="AV108" i="14" s="1"/>
  <c r="BI108" i="14" s="1"/>
  <c r="AQ107" i="3"/>
  <c r="M104" i="2"/>
  <c r="AC104" i="2"/>
  <c r="T108" i="14"/>
  <c r="BH108" i="14" s="1"/>
  <c r="AB108" i="14"/>
  <c r="V107" i="2"/>
  <c r="AD107" i="2"/>
  <c r="AL107" i="2"/>
  <c r="AT107" i="2"/>
  <c r="BB107" i="2"/>
  <c r="BJ107" i="2"/>
  <c r="BR107" i="2"/>
  <c r="BZ107" i="2"/>
  <c r="K107" i="2"/>
  <c r="BW107" i="2"/>
  <c r="AO108" i="14"/>
  <c r="BG107" i="3"/>
  <c r="AP108" i="14"/>
  <c r="Z107" i="2"/>
  <c r="BF107" i="2"/>
  <c r="H108" i="14"/>
  <c r="V108" i="14" s="1"/>
  <c r="K107" i="3"/>
  <c r="D107" i="3"/>
  <c r="L107" i="3"/>
  <c r="T107" i="3"/>
  <c r="AB107" i="3"/>
  <c r="AJ107" i="3"/>
  <c r="AR107" i="3"/>
  <c r="AZ107" i="3"/>
  <c r="BH107" i="3"/>
  <c r="BP107" i="3"/>
  <c r="BX107" i="3"/>
  <c r="AZ106" i="2"/>
  <c r="D107" i="2"/>
  <c r="L107" i="2"/>
  <c r="AZ107" i="2"/>
  <c r="BH107" i="2"/>
  <c r="BP107" i="2"/>
  <c r="CF107" i="2" s="1"/>
  <c r="A108" i="14"/>
  <c r="J108" i="14"/>
  <c r="X108" i="14" s="1"/>
  <c r="BL108" i="14" s="1"/>
  <c r="AI108" i="14"/>
  <c r="AW108" i="14" s="1"/>
  <c r="E107" i="3"/>
  <c r="M107" i="3"/>
  <c r="U107" i="3"/>
  <c r="AC107" i="3"/>
  <c r="AK107" i="3"/>
  <c r="AS107" i="3"/>
  <c r="BA107" i="3"/>
  <c r="BI107" i="3"/>
  <c r="BQ107" i="3"/>
  <c r="BY107" i="3"/>
  <c r="BP106" i="2"/>
  <c r="E107" i="2"/>
  <c r="M107" i="2"/>
  <c r="BA107" i="2"/>
  <c r="BI107" i="2"/>
  <c r="AJ108" i="14"/>
  <c r="AX108" i="14" s="1"/>
  <c r="F107" i="3"/>
  <c r="N107" i="3"/>
  <c r="V107" i="3"/>
  <c r="AD107" i="3"/>
  <c r="AL107" i="3"/>
  <c r="AT107" i="3"/>
  <c r="BB107" i="3"/>
  <c r="BJ107" i="3"/>
  <c r="BR107" i="3"/>
  <c r="BZ107" i="3"/>
  <c r="BY104" i="2"/>
  <c r="F107" i="2"/>
  <c r="N107" i="2"/>
  <c r="AK108" i="14"/>
  <c r="AY108" i="14" s="1"/>
  <c r="G107" i="3"/>
  <c r="O107" i="3"/>
  <c r="W107" i="3"/>
  <c r="AE107" i="3"/>
  <c r="AM107" i="3"/>
  <c r="AU107" i="3"/>
  <c r="BC107" i="3"/>
  <c r="BK107" i="3"/>
  <c r="BS107" i="3"/>
  <c r="CA107" i="3"/>
  <c r="G107" i="2"/>
  <c r="O107" i="2"/>
  <c r="H107" i="3"/>
  <c r="P107" i="3"/>
  <c r="X107" i="3"/>
  <c r="AF107" i="3"/>
  <c r="AN107" i="3"/>
  <c r="AV107" i="3"/>
  <c r="BD107" i="3"/>
  <c r="BL107" i="3"/>
  <c r="BT107" i="3"/>
  <c r="CB107" i="3"/>
  <c r="S106" i="2"/>
  <c r="AI106" i="2"/>
  <c r="AY106" i="2"/>
  <c r="BO106" i="2"/>
  <c r="I107" i="3"/>
  <c r="Q107" i="3"/>
  <c r="Y107" i="3"/>
  <c r="AG107" i="3"/>
  <c r="AO107" i="3"/>
  <c r="AW107" i="3"/>
  <c r="BE107" i="3"/>
  <c r="BM107" i="3"/>
  <c r="BU107" i="3"/>
  <c r="CC107" i="3"/>
  <c r="AJ106" i="2"/>
  <c r="BM108" i="14"/>
  <c r="DD89" i="1"/>
  <c r="DU89" i="1"/>
  <c r="DL89" i="1"/>
  <c r="DF89" i="1"/>
  <c r="DN89" i="1"/>
  <c r="DV89" i="1"/>
  <c r="DO89" i="1"/>
  <c r="DW89" i="1"/>
  <c r="U107" i="14"/>
  <c r="W106" i="2"/>
  <c r="BK106" i="2"/>
  <c r="Q107" i="14"/>
  <c r="V107" i="14"/>
  <c r="W107" i="14"/>
  <c r="Z105" i="2"/>
  <c r="AP105" i="2"/>
  <c r="BF105" i="2"/>
  <c r="BV105" i="2"/>
  <c r="X107" i="14"/>
  <c r="AA105" i="2"/>
  <c r="AQ105" i="2"/>
  <c r="BG105" i="2"/>
  <c r="BW105" i="2"/>
  <c r="Y107" i="14"/>
  <c r="T104" i="2"/>
  <c r="AJ104" i="2"/>
  <c r="AZ104" i="2"/>
  <c r="L105" i="2"/>
  <c r="AB105" i="2"/>
  <c r="AR105" i="2"/>
  <c r="BH105" i="2"/>
  <c r="BX105" i="2"/>
  <c r="M105" i="2"/>
  <c r="AC105" i="2"/>
  <c r="AS105" i="2"/>
  <c r="BI105" i="2"/>
  <c r="BY105" i="2"/>
  <c r="AA107" i="14"/>
  <c r="S107" i="14"/>
  <c r="U106" i="2"/>
  <c r="AS106" i="2"/>
  <c r="AT107" i="14"/>
  <c r="L106" i="14"/>
  <c r="Z107" i="14" s="1"/>
  <c r="AB107" i="14"/>
  <c r="T107" i="14"/>
  <c r="V106" i="2"/>
  <c r="AL106" i="2"/>
  <c r="AT106" i="2"/>
  <c r="BR106" i="2"/>
  <c r="G106" i="2"/>
  <c r="H106" i="2"/>
  <c r="X106" i="2"/>
  <c r="AN106" i="2"/>
  <c r="BD106" i="2"/>
  <c r="BT106" i="2"/>
  <c r="I106" i="2"/>
  <c r="Y106" i="2"/>
  <c r="AO106" i="2"/>
  <c r="BE106" i="2"/>
  <c r="BU106" i="2"/>
  <c r="J106" i="2"/>
  <c r="Z106" i="2"/>
  <c r="AP106" i="2"/>
  <c r="BF106" i="2"/>
  <c r="BV106" i="2"/>
  <c r="E106" i="2"/>
  <c r="AK106" i="2"/>
  <c r="BQ106" i="2"/>
  <c r="K106" i="2"/>
  <c r="AA106" i="2"/>
  <c r="BW106" i="2"/>
  <c r="BB106" i="2"/>
  <c r="AQ106" i="2"/>
  <c r="L106" i="2"/>
  <c r="BH106" i="2"/>
  <c r="M106" i="2"/>
  <c r="AC106" i="2"/>
  <c r="BY106" i="2"/>
  <c r="BQ105" i="2"/>
  <c r="N106" i="2"/>
  <c r="AL105" i="2"/>
  <c r="BR105" i="2"/>
  <c r="AU106" i="2"/>
  <c r="W105" i="2"/>
  <c r="AM105" i="2"/>
  <c r="BC105" i="2"/>
  <c r="BS105" i="2"/>
  <c r="P106" i="2"/>
  <c r="AF106" i="2"/>
  <c r="AV106" i="2"/>
  <c r="BL106" i="2"/>
  <c r="CF106" i="2" s="1"/>
  <c r="CB106" i="2"/>
  <c r="BA106" i="2"/>
  <c r="F106" i="2"/>
  <c r="AM106" i="2"/>
  <c r="BG106" i="2"/>
  <c r="AR106" i="2"/>
  <c r="BX106" i="2"/>
  <c r="AO107" i="14"/>
  <c r="BI106" i="2"/>
  <c r="U105" i="2"/>
  <c r="AP107" i="14"/>
  <c r="BD108" i="14" s="1"/>
  <c r="BQ108" i="14" s="1"/>
  <c r="AD106" i="2"/>
  <c r="BZ106" i="2"/>
  <c r="V105" i="2"/>
  <c r="BB105" i="2"/>
  <c r="O106" i="2"/>
  <c r="AE106" i="2"/>
  <c r="CA106" i="2"/>
  <c r="X105" i="2"/>
  <c r="AN105" i="2"/>
  <c r="BD105" i="2"/>
  <c r="BT105" i="2"/>
  <c r="Q106" i="2"/>
  <c r="AG106" i="2"/>
  <c r="AW106" i="2"/>
  <c r="BM106" i="2"/>
  <c r="CC106" i="2"/>
  <c r="BC106" i="2"/>
  <c r="BS106" i="2"/>
  <c r="AB106" i="2"/>
  <c r="AK105" i="2"/>
  <c r="BJ106" i="2"/>
  <c r="Y105" i="2"/>
  <c r="AO105" i="2"/>
  <c r="BE105" i="2"/>
  <c r="BU105" i="2"/>
  <c r="R107" i="14"/>
  <c r="AS107" i="14"/>
  <c r="AR107" i="14"/>
  <c r="R106" i="2"/>
  <c r="AH106" i="2"/>
  <c r="AX106" i="2"/>
  <c r="BN106" i="2"/>
  <c r="CD106" i="2"/>
  <c r="K103" i="2"/>
  <c r="AQ103" i="2"/>
  <c r="BE104" i="2"/>
  <c r="L103" i="2"/>
  <c r="BX103" i="2"/>
  <c r="G104" i="2"/>
  <c r="BS104" i="2"/>
  <c r="H104" i="2"/>
  <c r="I104" i="2"/>
  <c r="AG106" i="14"/>
  <c r="AU107" i="14" s="1"/>
  <c r="AK103" i="2"/>
  <c r="AI106" i="14"/>
  <c r="AW107" i="14" s="1"/>
  <c r="AJ106" i="14"/>
  <c r="AX107" i="14" s="1"/>
  <c r="AA103" i="2"/>
  <c r="BG103" i="2"/>
  <c r="AB103" i="2"/>
  <c r="BH103" i="2"/>
  <c r="W104" i="2"/>
  <c r="BC104" i="2"/>
  <c r="X104" i="2"/>
  <c r="Y104" i="2"/>
  <c r="AJ103" i="2"/>
  <c r="AH106" i="14"/>
  <c r="AV107" i="14" s="1"/>
  <c r="U103" i="2"/>
  <c r="AS104" i="2"/>
  <c r="BI104" i="2"/>
  <c r="S105" i="2"/>
  <c r="AI105" i="2"/>
  <c r="AY105" i="2"/>
  <c r="BO105" i="2"/>
  <c r="AK106" i="14"/>
  <c r="AY107" i="14" s="1"/>
  <c r="AM104" i="2"/>
  <c r="N104" i="2"/>
  <c r="AD104" i="2"/>
  <c r="AT104" i="2"/>
  <c r="BJ105" i="2"/>
  <c r="BZ104" i="2"/>
  <c r="T105" i="2"/>
  <c r="AJ105" i="2"/>
  <c r="AR106" i="14"/>
  <c r="N105" i="2"/>
  <c r="AD105" i="2"/>
  <c r="AT105" i="2"/>
  <c r="BZ105" i="2"/>
  <c r="S104" i="2"/>
  <c r="AI104" i="2"/>
  <c r="AY104" i="2"/>
  <c r="BO104" i="2"/>
  <c r="P105" i="2"/>
  <c r="AF105" i="2"/>
  <c r="AV105" i="2"/>
  <c r="BL105" i="2"/>
  <c r="CB105" i="2"/>
  <c r="O106" i="14"/>
  <c r="AC107" i="14" s="1"/>
  <c r="A105" i="2"/>
  <c r="Q105" i="2"/>
  <c r="AG105" i="2"/>
  <c r="AW105" i="2"/>
  <c r="BM105" i="2"/>
  <c r="CC105" i="2"/>
  <c r="O105" i="2"/>
  <c r="AE105" i="2"/>
  <c r="BK105" i="2"/>
  <c r="BD104" i="14"/>
  <c r="U104" i="2"/>
  <c r="AK104" i="2"/>
  <c r="BA104" i="2"/>
  <c r="BQ104" i="2"/>
  <c r="G105" i="14"/>
  <c r="R105" i="2"/>
  <c r="AH105" i="2"/>
  <c r="AX105" i="2"/>
  <c r="BN105" i="2"/>
  <c r="CD105" i="2"/>
  <c r="AL106" i="14"/>
  <c r="AZ107" i="14" s="1"/>
  <c r="CA105" i="2"/>
  <c r="V104" i="2"/>
  <c r="AL104" i="2"/>
  <c r="BB104" i="2"/>
  <c r="BR104" i="2"/>
  <c r="H105" i="14"/>
  <c r="AM106" i="14"/>
  <c r="BA107" i="14" s="1"/>
  <c r="D105" i="2"/>
  <c r="AZ105" i="2"/>
  <c r="BP105" i="2"/>
  <c r="AN106" i="14"/>
  <c r="BB107" i="14" s="1"/>
  <c r="AN104" i="2"/>
  <c r="BD104" i="2"/>
  <c r="BT104" i="2"/>
  <c r="E105" i="2"/>
  <c r="BA105" i="2"/>
  <c r="AO106" i="14"/>
  <c r="D103" i="2"/>
  <c r="T103" i="2"/>
  <c r="BP103" i="2"/>
  <c r="F105" i="2"/>
  <c r="AP106" i="14"/>
  <c r="AU105" i="2"/>
  <c r="AV98" i="14"/>
  <c r="E103" i="2"/>
  <c r="BQ103" i="2"/>
  <c r="G105" i="2"/>
  <c r="AE105" i="14"/>
  <c r="H105" i="2"/>
  <c r="AV104" i="14"/>
  <c r="BA103" i="2"/>
  <c r="AF105" i="14"/>
  <c r="I105" i="2"/>
  <c r="Q100" i="14"/>
  <c r="AW104" i="14"/>
  <c r="AG105" i="14"/>
  <c r="J105" i="2"/>
  <c r="AH105" i="14"/>
  <c r="K105" i="2"/>
  <c r="BV104" i="2"/>
  <c r="AQ104" i="14"/>
  <c r="AR105" i="14" s="1"/>
  <c r="AI105" i="14"/>
  <c r="AL104" i="14"/>
  <c r="AZ104" i="14" s="1"/>
  <c r="AM104" i="14"/>
  <c r="BA104" i="14" s="1"/>
  <c r="BF104" i="2"/>
  <c r="AR103" i="2"/>
  <c r="AX104" i="14"/>
  <c r="BB104" i="14"/>
  <c r="K104" i="2"/>
  <c r="AA104" i="2"/>
  <c r="AQ104" i="2"/>
  <c r="BG104" i="2"/>
  <c r="BW104" i="2"/>
  <c r="AY104" i="14"/>
  <c r="L104" i="2"/>
  <c r="AB104" i="2"/>
  <c r="AR104" i="2"/>
  <c r="BH104" i="2"/>
  <c r="BX104" i="2"/>
  <c r="AT102" i="14"/>
  <c r="AZ103" i="2"/>
  <c r="O104" i="2"/>
  <c r="AE104" i="2"/>
  <c r="AU104" i="2"/>
  <c r="BK104" i="2"/>
  <c r="CA104" i="2"/>
  <c r="M105" i="14"/>
  <c r="AK105" i="14"/>
  <c r="P104" i="2"/>
  <c r="AF104" i="2"/>
  <c r="AV104" i="2"/>
  <c r="BL104" i="2"/>
  <c r="CB104" i="2"/>
  <c r="N105" i="14"/>
  <c r="AL105" i="14"/>
  <c r="A104" i="2"/>
  <c r="Q104" i="2"/>
  <c r="AG104" i="2"/>
  <c r="AW104" i="2"/>
  <c r="BM104" i="2"/>
  <c r="CC104" i="2"/>
  <c r="O105" i="14"/>
  <c r="AM105" i="14"/>
  <c r="T102" i="14"/>
  <c r="AU99" i="14"/>
  <c r="R104" i="2"/>
  <c r="AH104" i="2"/>
  <c r="AX104" i="2"/>
  <c r="BN104" i="2"/>
  <c r="CD104" i="2"/>
  <c r="P105" i="14"/>
  <c r="T106" i="14" s="1"/>
  <c r="AN105" i="14"/>
  <c r="AO105" i="14"/>
  <c r="D104" i="2"/>
  <c r="BP104" i="2"/>
  <c r="AP105" i="14"/>
  <c r="S103" i="2"/>
  <c r="AI103" i="2"/>
  <c r="AY103" i="2"/>
  <c r="BO103" i="2"/>
  <c r="E104" i="2"/>
  <c r="D104" i="14"/>
  <c r="R104" i="14" s="1"/>
  <c r="F104" i="2"/>
  <c r="A97" i="14"/>
  <c r="E104" i="14"/>
  <c r="V103" i="2"/>
  <c r="K104" i="14"/>
  <c r="Y104" i="14" s="1"/>
  <c r="BM104" i="14" s="1"/>
  <c r="AT100" i="14"/>
  <c r="AS104" i="14"/>
  <c r="AT104" i="14"/>
  <c r="AU104" i="14"/>
  <c r="F103" i="2"/>
  <c r="AL103" i="2"/>
  <c r="BR103" i="2"/>
  <c r="Y101" i="14"/>
  <c r="AU102" i="14"/>
  <c r="G103" i="2"/>
  <c r="W103" i="2"/>
  <c r="AM103" i="2"/>
  <c r="BC103" i="2"/>
  <c r="BS103" i="2"/>
  <c r="F104" i="14"/>
  <c r="T104" i="14" s="1"/>
  <c r="AO104" i="14"/>
  <c r="BC104" i="14" s="1"/>
  <c r="BA101" i="14"/>
  <c r="U102" i="14"/>
  <c r="H103" i="2"/>
  <c r="X103" i="2"/>
  <c r="AN103" i="2"/>
  <c r="BD103" i="2"/>
  <c r="BT103" i="2"/>
  <c r="G104" i="14"/>
  <c r="U104" i="14" s="1"/>
  <c r="AA101" i="14"/>
  <c r="V102" i="14"/>
  <c r="S102" i="2"/>
  <c r="AI102" i="2"/>
  <c r="BO102" i="2"/>
  <c r="I103" i="2"/>
  <c r="Y103" i="2"/>
  <c r="AO103" i="2"/>
  <c r="BE103" i="2"/>
  <c r="BU103" i="2"/>
  <c r="H104" i="14"/>
  <c r="V104" i="14" s="1"/>
  <c r="AB101" i="14"/>
  <c r="J103" i="2"/>
  <c r="Z103" i="2"/>
  <c r="AP103" i="2"/>
  <c r="BF103" i="2"/>
  <c r="BV103" i="2"/>
  <c r="I104" i="14"/>
  <c r="W104" i="14" s="1"/>
  <c r="BW103" i="2"/>
  <c r="J104" i="14"/>
  <c r="X104" i="14" s="1"/>
  <c r="AU97" i="14"/>
  <c r="AY102" i="14"/>
  <c r="AR100" i="14"/>
  <c r="AC101" i="14"/>
  <c r="AY99" i="14"/>
  <c r="T101" i="14"/>
  <c r="M103" i="2"/>
  <c r="AC103" i="2"/>
  <c r="AS103" i="2"/>
  <c r="BI103" i="2"/>
  <c r="BY103" i="2"/>
  <c r="L104" i="14"/>
  <c r="Z104" i="14" s="1"/>
  <c r="BD100" i="14"/>
  <c r="BB103" i="2"/>
  <c r="N103" i="2"/>
  <c r="AD103" i="2"/>
  <c r="AT103" i="2"/>
  <c r="BJ103" i="2"/>
  <c r="BZ103" i="2"/>
  <c r="M104" i="14"/>
  <c r="AA104" i="14" s="1"/>
  <c r="AB97" i="14"/>
  <c r="O103" i="2"/>
  <c r="AE103" i="2"/>
  <c r="AU103" i="2"/>
  <c r="BK103" i="2"/>
  <c r="CA103" i="2"/>
  <c r="N104" i="14"/>
  <c r="AB104" i="14" s="1"/>
  <c r="AC97" i="14"/>
  <c r="R102" i="14"/>
  <c r="AY103" i="14"/>
  <c r="P103" i="2"/>
  <c r="AF103" i="2"/>
  <c r="AV103" i="2"/>
  <c r="BL103" i="2"/>
  <c r="CB103" i="2"/>
  <c r="O104" i="14"/>
  <c r="AC104" i="14" s="1"/>
  <c r="R99" i="14"/>
  <c r="T99" i="14"/>
  <c r="Z101" i="14"/>
  <c r="AR98" i="14"/>
  <c r="E100" i="2"/>
  <c r="A103" i="2"/>
  <c r="Q103" i="2"/>
  <c r="AG103" i="2"/>
  <c r="AW103" i="2"/>
  <c r="BM103" i="2"/>
  <c r="CC103" i="2"/>
  <c r="P104" i="14"/>
  <c r="Q104" i="14" s="1"/>
  <c r="AT97" i="14"/>
  <c r="AV97" i="14"/>
  <c r="R103" i="2"/>
  <c r="AH103" i="2"/>
  <c r="AX103" i="2"/>
  <c r="BN103" i="2"/>
  <c r="CD103" i="2"/>
  <c r="V99" i="14"/>
  <c r="AU98" i="14"/>
  <c r="Q97" i="14"/>
  <c r="X100" i="14"/>
  <c r="X101" i="14"/>
  <c r="AX103" i="14"/>
  <c r="AR99" i="14"/>
  <c r="BA97" i="14"/>
  <c r="V97" i="14"/>
  <c r="AW99" i="14"/>
  <c r="AT99" i="14"/>
  <c r="AY98" i="14"/>
  <c r="AY97" i="14"/>
  <c r="BC99" i="14"/>
  <c r="BC98" i="14"/>
  <c r="BD101" i="14"/>
  <c r="T98" i="14"/>
  <c r="Z98" i="14"/>
  <c r="Y98" i="14"/>
  <c r="AW98" i="14"/>
  <c r="BB101" i="14"/>
  <c r="AX98" i="14"/>
  <c r="BC101" i="14"/>
  <c r="X97" i="14"/>
  <c r="AU101" i="14"/>
  <c r="AU100" i="14"/>
  <c r="BD102" i="14"/>
  <c r="R97" i="14"/>
  <c r="U98" i="14"/>
  <c r="T97" i="14"/>
  <c r="BA98" i="14"/>
  <c r="BB98" i="14"/>
  <c r="AC98" i="14"/>
  <c r="AC102" i="14"/>
  <c r="Z99" i="14"/>
  <c r="AA102" i="14"/>
  <c r="BB102" i="14"/>
  <c r="AS101" i="14"/>
  <c r="AW102" i="14"/>
  <c r="BJ102" i="14" s="1"/>
  <c r="AR97" i="14"/>
  <c r="AX102" i="14"/>
  <c r="R100" i="14"/>
  <c r="A98" i="14"/>
  <c r="AS102" i="14"/>
  <c r="S98" i="14"/>
  <c r="AC99" i="14"/>
  <c r="A99" i="14"/>
  <c r="BD99" i="14"/>
  <c r="AR101" i="14"/>
  <c r="X98" i="14"/>
  <c r="BD97" i="14"/>
  <c r="S101" i="2"/>
  <c r="AI101" i="2"/>
  <c r="AY101" i="2"/>
  <c r="BO101" i="2"/>
  <c r="A100" i="14"/>
  <c r="AA100" i="14"/>
  <c r="A96" i="14"/>
  <c r="D101" i="2"/>
  <c r="T101" i="2"/>
  <c r="AJ101" i="2"/>
  <c r="AZ101" i="2"/>
  <c r="BP101" i="2"/>
  <c r="A101" i="14"/>
  <c r="AB99" i="14"/>
  <c r="D98" i="2"/>
  <c r="AJ98" i="2"/>
  <c r="AZ99" i="2"/>
  <c r="AQ102" i="14"/>
  <c r="AR102" i="14" s="1"/>
  <c r="A102" i="14"/>
  <c r="AS99" i="14"/>
  <c r="Y102" i="14"/>
  <c r="A103" i="14"/>
  <c r="AW101" i="14"/>
  <c r="AS100" i="14"/>
  <c r="AW97" i="14"/>
  <c r="AS97" i="14"/>
  <c r="BB99" i="14"/>
  <c r="AZ101" i="14"/>
  <c r="R101" i="14"/>
  <c r="S97" i="14"/>
  <c r="V103" i="14"/>
  <c r="V98" i="14"/>
  <c r="AA99" i="14"/>
  <c r="W103" i="14"/>
  <c r="AZ103" i="14"/>
  <c r="S100" i="14"/>
  <c r="AV100" i="14"/>
  <c r="Q102" i="14"/>
  <c r="X103" i="14"/>
  <c r="BA103" i="14"/>
  <c r="T100" i="14"/>
  <c r="AW100" i="14"/>
  <c r="Y103" i="14"/>
  <c r="BB103" i="14"/>
  <c r="W98" i="14"/>
  <c r="AZ98" i="14"/>
  <c r="U100" i="14"/>
  <c r="AX100" i="14"/>
  <c r="S102" i="14"/>
  <c r="AV102" i="14"/>
  <c r="BI102" i="14" s="1"/>
  <c r="Z103" i="14"/>
  <c r="BC103" i="14"/>
  <c r="V100" i="14"/>
  <c r="AY100" i="14"/>
  <c r="AA103" i="14"/>
  <c r="BD103" i="14"/>
  <c r="W100" i="14"/>
  <c r="AZ100" i="14"/>
  <c r="AB103" i="14"/>
  <c r="Q99" i="14"/>
  <c r="BA100" i="14"/>
  <c r="AC103" i="14"/>
  <c r="AA98" i="14"/>
  <c r="BD98" i="14"/>
  <c r="Y100" i="14"/>
  <c r="BB100" i="14"/>
  <c r="W102" i="14"/>
  <c r="AZ102" i="14"/>
  <c r="U97" i="14"/>
  <c r="AX97" i="14"/>
  <c r="AB98" i="14"/>
  <c r="S99" i="14"/>
  <c r="BG99" i="14" s="1"/>
  <c r="AV99" i="14"/>
  <c r="Z100" i="14"/>
  <c r="BC100" i="14"/>
  <c r="Q101" i="14"/>
  <c r="AT101" i="14"/>
  <c r="X102" i="14"/>
  <c r="BA102" i="14"/>
  <c r="AS103" i="14"/>
  <c r="W97" i="14"/>
  <c r="AZ97" i="14"/>
  <c r="U99" i="14"/>
  <c r="AX99" i="14"/>
  <c r="AB100" i="14"/>
  <c r="S101" i="14"/>
  <c r="AV101" i="14"/>
  <c r="Z102" i="14"/>
  <c r="BC102" i="14"/>
  <c r="Q103" i="14"/>
  <c r="AT103" i="14"/>
  <c r="AC100" i="14"/>
  <c r="R103" i="14"/>
  <c r="AU103" i="14"/>
  <c r="Y97" i="14"/>
  <c r="BB97" i="14"/>
  <c r="AS98" i="14"/>
  <c r="W99" i="14"/>
  <c r="AZ99" i="14"/>
  <c r="U101" i="14"/>
  <c r="AX101" i="14"/>
  <c r="AB102" i="14"/>
  <c r="S103" i="14"/>
  <c r="AV103" i="14"/>
  <c r="Z97" i="14"/>
  <c r="BC97" i="14"/>
  <c r="Q98" i="14"/>
  <c r="AT98" i="14"/>
  <c r="X99" i="14"/>
  <c r="BA99" i="14"/>
  <c r="V101" i="14"/>
  <c r="AY101" i="14"/>
  <c r="T103" i="14"/>
  <c r="AW103" i="14"/>
  <c r="AA97" i="14"/>
  <c r="R98" i="14"/>
  <c r="Y99" i="14"/>
  <c r="W101" i="14"/>
  <c r="U103" i="14"/>
  <c r="D102" i="2"/>
  <c r="T102" i="2"/>
  <c r="AJ102" i="2"/>
  <c r="AZ102" i="2"/>
  <c r="BP102" i="2"/>
  <c r="E102" i="2"/>
  <c r="U102" i="2"/>
  <c r="AK102" i="2"/>
  <c r="BA102" i="2"/>
  <c r="BQ102" i="2"/>
  <c r="F102" i="2"/>
  <c r="V102" i="2"/>
  <c r="AL102" i="2"/>
  <c r="BB102" i="2"/>
  <c r="BR102" i="2"/>
  <c r="G102" i="2"/>
  <c r="W102" i="2"/>
  <c r="AM102" i="2"/>
  <c r="BC102" i="2"/>
  <c r="BS102" i="2"/>
  <c r="H102" i="2"/>
  <c r="X102" i="2"/>
  <c r="AN102" i="2"/>
  <c r="BD102" i="2"/>
  <c r="BT102" i="2"/>
  <c r="AT100" i="2"/>
  <c r="I102" i="2"/>
  <c r="Y102" i="2"/>
  <c r="AO102" i="2"/>
  <c r="BE102" i="2"/>
  <c r="BU102" i="2"/>
  <c r="N100" i="2"/>
  <c r="J102" i="2"/>
  <c r="Z102" i="2"/>
  <c r="AP102" i="2"/>
  <c r="BF102" i="2"/>
  <c r="BV102" i="2"/>
  <c r="K102" i="2"/>
  <c r="AA102" i="2"/>
  <c r="AQ102" i="2"/>
  <c r="BG102" i="2"/>
  <c r="BW102" i="2"/>
  <c r="L102" i="2"/>
  <c r="AB102" i="2"/>
  <c r="AR102" i="2"/>
  <c r="BH102" i="2"/>
  <c r="BX102" i="2"/>
  <c r="M102" i="2"/>
  <c r="AC102" i="2"/>
  <c r="AS102" i="2"/>
  <c r="BI102" i="2"/>
  <c r="BY102" i="2"/>
  <c r="N102" i="2"/>
  <c r="AD102" i="2"/>
  <c r="AT102" i="2"/>
  <c r="BJ102" i="2"/>
  <c r="BZ102" i="2"/>
  <c r="D100" i="2"/>
  <c r="T100" i="2"/>
  <c r="AJ100" i="2"/>
  <c r="O102" i="2"/>
  <c r="AE102" i="2"/>
  <c r="AU102" i="2"/>
  <c r="BK102" i="2"/>
  <c r="CA102" i="2"/>
  <c r="U100" i="2"/>
  <c r="AK100" i="2"/>
  <c r="P102" i="2"/>
  <c r="AF102" i="2"/>
  <c r="AV102" i="2"/>
  <c r="BL102" i="2"/>
  <c r="CB102" i="2"/>
  <c r="Q102" i="2"/>
  <c r="AG102" i="2"/>
  <c r="AW102" i="2"/>
  <c r="BM102" i="2"/>
  <c r="CC102" i="2"/>
  <c r="R102" i="2"/>
  <c r="AH102" i="2"/>
  <c r="AX102" i="2"/>
  <c r="BN102" i="2"/>
  <c r="CD102" i="2"/>
  <c r="E101" i="2"/>
  <c r="U101" i="2"/>
  <c r="AK101" i="2"/>
  <c r="BA101" i="2"/>
  <c r="BQ101" i="2"/>
  <c r="F101" i="2"/>
  <c r="V101" i="2"/>
  <c r="AL101" i="2"/>
  <c r="BB101" i="2"/>
  <c r="BR101" i="2"/>
  <c r="G101" i="2"/>
  <c r="W101" i="2"/>
  <c r="AM101" i="2"/>
  <c r="BC101" i="2"/>
  <c r="BS101" i="2"/>
  <c r="H101" i="2"/>
  <c r="X101" i="2"/>
  <c r="AN101" i="2"/>
  <c r="BD101" i="2"/>
  <c r="BT101" i="2"/>
  <c r="CW92" i="1"/>
  <c r="I101" i="2"/>
  <c r="Y101" i="2"/>
  <c r="AO101" i="2"/>
  <c r="BE101" i="2"/>
  <c r="BU101" i="2"/>
  <c r="J101" i="2"/>
  <c r="Z101" i="2"/>
  <c r="AP101" i="2"/>
  <c r="BF101" i="2"/>
  <c r="BV101" i="2"/>
  <c r="K101" i="2"/>
  <c r="AA101" i="2"/>
  <c r="AQ101" i="2"/>
  <c r="BG101" i="2"/>
  <c r="BW101" i="2"/>
  <c r="L101" i="2"/>
  <c r="AB101" i="2"/>
  <c r="AR101" i="2"/>
  <c r="BH101" i="2"/>
  <c r="BX101" i="2"/>
  <c r="AZ100" i="2"/>
  <c r="BP100" i="2"/>
  <c r="M101" i="2"/>
  <c r="AC101" i="2"/>
  <c r="AS101" i="2"/>
  <c r="BI101" i="2"/>
  <c r="BY101" i="2"/>
  <c r="BA100" i="2"/>
  <c r="BQ100" i="2"/>
  <c r="N101" i="2"/>
  <c r="AD101" i="2"/>
  <c r="AT101" i="2"/>
  <c r="BJ101" i="2"/>
  <c r="BZ101" i="2"/>
  <c r="O101" i="2"/>
  <c r="AE101" i="2"/>
  <c r="AU101" i="2"/>
  <c r="BK101" i="2"/>
  <c r="CA101" i="2"/>
  <c r="P101" i="2"/>
  <c r="AF101" i="2"/>
  <c r="AV101" i="2"/>
  <c r="BL101" i="2"/>
  <c r="CB101" i="2"/>
  <c r="W97" i="2"/>
  <c r="Q101" i="2"/>
  <c r="AG101" i="2"/>
  <c r="AW101" i="2"/>
  <c r="BM101" i="2"/>
  <c r="CC101" i="2"/>
  <c r="S98" i="2"/>
  <c r="BO98" i="2"/>
  <c r="I100" i="2"/>
  <c r="Y100" i="2"/>
  <c r="BE100" i="2"/>
  <c r="R101" i="2"/>
  <c r="AH101" i="2"/>
  <c r="AX101" i="2"/>
  <c r="BN101" i="2"/>
  <c r="CD101" i="2"/>
  <c r="AI100" i="2"/>
  <c r="AY100" i="2"/>
  <c r="BO100" i="2"/>
  <c r="S100" i="2"/>
  <c r="CZ92" i="1"/>
  <c r="AQ99" i="2"/>
  <c r="V100" i="2"/>
  <c r="AL100" i="2"/>
  <c r="BB100" i="2"/>
  <c r="AB99" i="2"/>
  <c r="BX99" i="2"/>
  <c r="AM100" i="2"/>
  <c r="BS100" i="2"/>
  <c r="DB92" i="1"/>
  <c r="BS97" i="2"/>
  <c r="BI99" i="2"/>
  <c r="X100" i="2"/>
  <c r="BD100" i="2"/>
  <c r="BT100" i="2"/>
  <c r="AI99" i="2"/>
  <c r="BP98" i="2"/>
  <c r="BK99" i="2"/>
  <c r="J100" i="2"/>
  <c r="Z100" i="2"/>
  <c r="BV100" i="2"/>
  <c r="T98" i="2"/>
  <c r="AQ100" i="2"/>
  <c r="AY99" i="2"/>
  <c r="L100" i="2"/>
  <c r="DH91" i="1"/>
  <c r="AC100" i="2"/>
  <c r="AS100" i="2"/>
  <c r="AD100" i="2"/>
  <c r="BJ100" i="2"/>
  <c r="BZ100" i="2"/>
  <c r="W100" i="2"/>
  <c r="AN100" i="2"/>
  <c r="AO100" i="2"/>
  <c r="F98" i="2"/>
  <c r="AP100" i="2"/>
  <c r="K100" i="2"/>
  <c r="BT98" i="2"/>
  <c r="CR91" i="1"/>
  <c r="AE100" i="2"/>
  <c r="AU100" i="2"/>
  <c r="BK100" i="2"/>
  <c r="CA100" i="2"/>
  <c r="F100" i="2"/>
  <c r="AA100" i="2"/>
  <c r="BW100" i="2"/>
  <c r="X98" i="2"/>
  <c r="BH100" i="2"/>
  <c r="BI100" i="2"/>
  <c r="O100" i="2"/>
  <c r="G99" i="2"/>
  <c r="AM99" i="2"/>
  <c r="P100" i="2"/>
  <c r="AF100" i="2"/>
  <c r="AV100" i="2"/>
  <c r="BL100" i="2"/>
  <c r="CB100" i="2"/>
  <c r="G100" i="2"/>
  <c r="CB99" i="2"/>
  <c r="BF100" i="2"/>
  <c r="AN98" i="2"/>
  <c r="AR100" i="2"/>
  <c r="M100" i="2"/>
  <c r="DI91" i="1"/>
  <c r="AN99" i="2"/>
  <c r="Q100" i="2"/>
  <c r="AG100" i="2"/>
  <c r="AW100" i="2"/>
  <c r="BM100" i="2"/>
  <c r="CC100" i="2"/>
  <c r="BC100" i="2"/>
  <c r="BU100" i="2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S99" i="2"/>
  <c r="BO99" i="2"/>
  <c r="AJ99" i="2"/>
  <c r="U99" i="2"/>
  <c r="BQ99" i="2"/>
  <c r="V99" i="2"/>
  <c r="BB99" i="2"/>
  <c r="W99" i="2"/>
  <c r="BC99" i="2"/>
  <c r="H99" i="2"/>
  <c r="X99" i="2"/>
  <c r="BT99" i="2"/>
  <c r="Y99" i="2"/>
  <c r="BU99" i="2"/>
  <c r="AY98" i="2"/>
  <c r="Z99" i="2"/>
  <c r="BV99" i="2"/>
  <c r="AZ98" i="2"/>
  <c r="AA99" i="2"/>
  <c r="BW99" i="2"/>
  <c r="BH99" i="2"/>
  <c r="M99" i="2"/>
  <c r="BY99" i="2"/>
  <c r="CO92" i="1"/>
  <c r="AD99" i="2"/>
  <c r="BZ99" i="2"/>
  <c r="CP92" i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J92" i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B98" i="2"/>
  <c r="DA91" i="1"/>
  <c r="CM92" i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W92" i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P106" i="3" s="1"/>
  <c r="BO92" i="1"/>
  <c r="BO106" i="3" s="1"/>
  <c r="BN92" i="1"/>
  <c r="BN95" i="2" s="1"/>
  <c r="BM92" i="1"/>
  <c r="BM95" i="2" s="1"/>
  <c r="BL92" i="1"/>
  <c r="P95" i="14" s="1"/>
  <c r="Q96" i="14" s="1"/>
  <c r="BK92" i="1"/>
  <c r="BK106" i="3" s="1"/>
  <c r="BJ92" i="1"/>
  <c r="BJ106" i="3" s="1"/>
  <c r="BI92" i="1"/>
  <c r="BI106" i="3" s="1"/>
  <c r="BH92" i="1"/>
  <c r="BH106" i="3" s="1"/>
  <c r="BG92" i="1"/>
  <c r="BG106" i="3" s="1"/>
  <c r="BF92" i="1"/>
  <c r="BF106" i="3" s="1"/>
  <c r="BE92" i="1"/>
  <c r="BE106" i="3" s="1"/>
  <c r="BD92" i="1"/>
  <c r="BD106" i="3" s="1"/>
  <c r="BC92" i="1"/>
  <c r="BC106" i="3" s="1"/>
  <c r="BB92" i="1"/>
  <c r="BB106" i="3" s="1"/>
  <c r="BA92" i="1"/>
  <c r="BA106" i="3" s="1"/>
  <c r="AZ92" i="1"/>
  <c r="AZ106" i="3" s="1"/>
  <c r="AY92" i="1"/>
  <c r="AY106" i="3" s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Q92" i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I92" i="1"/>
  <c r="AI106" i="3" s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A92" i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S92" i="1"/>
  <c r="S106" i="3" s="1"/>
  <c r="R92" i="1"/>
  <c r="R95" i="2" s="1"/>
  <c r="Q92" i="1"/>
  <c r="Q95" i="2" s="1"/>
  <c r="P92" i="1"/>
  <c r="P95" i="2" s="1"/>
  <c r="O92" i="1"/>
  <c r="O106" i="3" s="1"/>
  <c r="N92" i="1"/>
  <c r="N106" i="3" s="1"/>
  <c r="M92" i="1"/>
  <c r="M106" i="3" s="1"/>
  <c r="L92" i="1"/>
  <c r="L106" i="3" s="1"/>
  <c r="K92" i="1"/>
  <c r="K106" i="3" s="1"/>
  <c r="J92" i="1"/>
  <c r="J106" i="3" s="1"/>
  <c r="I92" i="1"/>
  <c r="I106" i="3" s="1"/>
  <c r="H92" i="1"/>
  <c r="H106" i="3" s="1"/>
  <c r="G92" i="1"/>
  <c r="G106" i="3" s="1"/>
  <c r="F92" i="1"/>
  <c r="F106" i="3" s="1"/>
  <c r="E92" i="1"/>
  <c r="E106" i="3" s="1"/>
  <c r="D92" i="1"/>
  <c r="D106" i="3" s="1"/>
  <c r="C92" i="1"/>
  <c r="B92" i="1"/>
  <c r="A92" i="1"/>
  <c r="AD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X4" i="13"/>
  <c r="AK4" i="13" s="1"/>
  <c r="N4" i="13"/>
  <c r="AA4" i="13" s="1"/>
  <c r="AN4" i="13" s="1"/>
  <c r="M4" i="13"/>
  <c r="Z4" i="13" s="1"/>
  <c r="AM4" i="13" s="1"/>
  <c r="L4" i="13"/>
  <c r="Y4" i="13" s="1"/>
  <c r="AL4" i="13" s="1"/>
  <c r="K4" i="13"/>
  <c r="J4" i="13"/>
  <c r="W4" i="13" s="1"/>
  <c r="AJ4" i="13" s="1"/>
  <c r="I4" i="13"/>
  <c r="V4" i="13" s="1"/>
  <c r="AI4" i="13" s="1"/>
  <c r="H4" i="13"/>
  <c r="U4" i="13" s="1"/>
  <c r="AH4" i="13" s="1"/>
  <c r="G4" i="13"/>
  <c r="T4" i="13" s="1"/>
  <c r="AG4" i="13" s="1"/>
  <c r="F4" i="13"/>
  <c r="S4" i="13" s="1"/>
  <c r="AF4" i="13" s="1"/>
  <c r="E4" i="13"/>
  <c r="R4" i="13" s="1"/>
  <c r="AE4" i="13" s="1"/>
  <c r="D4" i="13"/>
  <c r="Q4" i="13" s="1"/>
  <c r="C4" i="13"/>
  <c r="P4" i="13" s="1"/>
  <c r="AC4" i="13" s="1"/>
  <c r="B93" i="3"/>
  <c r="C93" i="3" s="1"/>
  <c r="A93" i="3" s="1"/>
  <c r="C93" i="2"/>
  <c r="B93" i="2"/>
  <c r="CD91" i="1"/>
  <c r="CD105" i="3" s="1"/>
  <c r="CC91" i="1"/>
  <c r="CC105" i="3" s="1"/>
  <c r="CB91" i="1"/>
  <c r="CB105" i="3" s="1"/>
  <c r="CA91" i="1"/>
  <c r="CA105" i="3" s="1"/>
  <c r="BZ91" i="1"/>
  <c r="BZ105" i="3" s="1"/>
  <c r="BY91" i="1"/>
  <c r="BY105" i="3" s="1"/>
  <c r="BX91" i="1"/>
  <c r="BX105" i="3" s="1"/>
  <c r="BW91" i="1"/>
  <c r="BW105" i="3" s="1"/>
  <c r="BV91" i="1"/>
  <c r="BV105" i="3" s="1"/>
  <c r="BU91" i="1"/>
  <c r="BU105" i="3" s="1"/>
  <c r="BT91" i="1"/>
  <c r="BT105" i="3" s="1"/>
  <c r="BS91" i="1"/>
  <c r="BS105" i="3" s="1"/>
  <c r="BR91" i="1"/>
  <c r="BR105" i="3" s="1"/>
  <c r="BQ91" i="1"/>
  <c r="BQ105" i="3" s="1"/>
  <c r="BP91" i="1"/>
  <c r="BO91" i="1"/>
  <c r="BO105" i="3" s="1"/>
  <c r="BN91" i="1"/>
  <c r="BN105" i="3" s="1"/>
  <c r="BM91" i="1"/>
  <c r="BM105" i="3" s="1"/>
  <c r="BL91" i="1"/>
  <c r="P94" i="14" s="1"/>
  <c r="BK91" i="1"/>
  <c r="AP94" i="14" s="1"/>
  <c r="BJ91" i="1"/>
  <c r="AO94" i="14" s="1"/>
  <c r="BI91" i="1"/>
  <c r="AN94" i="14" s="1"/>
  <c r="BH91" i="1"/>
  <c r="AM94" i="14" s="1"/>
  <c r="BG91" i="1"/>
  <c r="AL94" i="14" s="1"/>
  <c r="BF91" i="1"/>
  <c r="AK94" i="14" s="1"/>
  <c r="BE91" i="1"/>
  <c r="AJ94" i="14" s="1"/>
  <c r="BD91" i="1"/>
  <c r="AI94" i="14" s="1"/>
  <c r="BC91" i="1"/>
  <c r="BB91" i="1"/>
  <c r="AG94" i="14" s="1"/>
  <c r="BA91" i="1"/>
  <c r="AZ91" i="1"/>
  <c r="AY91" i="1"/>
  <c r="AY105" i="3" s="1"/>
  <c r="AX91" i="1"/>
  <c r="AX105" i="3" s="1"/>
  <c r="AW91" i="1"/>
  <c r="AW105" i="3" s="1"/>
  <c r="AV91" i="1"/>
  <c r="AV105" i="3" s="1"/>
  <c r="AU91" i="1"/>
  <c r="AU105" i="3" s="1"/>
  <c r="AT91" i="1"/>
  <c r="AT105" i="3" s="1"/>
  <c r="AS91" i="1"/>
  <c r="AS105" i="3" s="1"/>
  <c r="AR91" i="1"/>
  <c r="AR105" i="3" s="1"/>
  <c r="AQ91" i="1"/>
  <c r="AQ105" i="3" s="1"/>
  <c r="AP91" i="1"/>
  <c r="AP105" i="3" s="1"/>
  <c r="AO91" i="1"/>
  <c r="AO105" i="3" s="1"/>
  <c r="AN91" i="1"/>
  <c r="AN105" i="3" s="1"/>
  <c r="AM91" i="1"/>
  <c r="AM105" i="3" s="1"/>
  <c r="AL91" i="1"/>
  <c r="AL105" i="3" s="1"/>
  <c r="AK91" i="1"/>
  <c r="AK105" i="3" s="1"/>
  <c r="AJ91" i="1"/>
  <c r="AJ105" i="3" s="1"/>
  <c r="AI91" i="1"/>
  <c r="AI105" i="3" s="1"/>
  <c r="AH91" i="1"/>
  <c r="AH105" i="3" s="1"/>
  <c r="AG91" i="1"/>
  <c r="AG105" i="3" s="1"/>
  <c r="AF91" i="1"/>
  <c r="AF105" i="3" s="1"/>
  <c r="AE91" i="1"/>
  <c r="AE105" i="3" s="1"/>
  <c r="AD91" i="1"/>
  <c r="AD105" i="3" s="1"/>
  <c r="AC91" i="1"/>
  <c r="AC105" i="3" s="1"/>
  <c r="AB91" i="1"/>
  <c r="AB105" i="3" s="1"/>
  <c r="AA91" i="1"/>
  <c r="AA105" i="3" s="1"/>
  <c r="Z91" i="1"/>
  <c r="Z105" i="3" s="1"/>
  <c r="Y91" i="1"/>
  <c r="Y105" i="3" s="1"/>
  <c r="X91" i="1"/>
  <c r="X105" i="3" s="1"/>
  <c r="W91" i="1"/>
  <c r="W105" i="3" s="1"/>
  <c r="V91" i="1"/>
  <c r="V105" i="3" s="1"/>
  <c r="U91" i="1"/>
  <c r="U105" i="3" s="1"/>
  <c r="T91" i="1"/>
  <c r="T105" i="3" s="1"/>
  <c r="S91" i="1"/>
  <c r="S105" i="3" s="1"/>
  <c r="R91" i="1"/>
  <c r="R105" i="3" s="1"/>
  <c r="Q91" i="1"/>
  <c r="Q105" i="3" s="1"/>
  <c r="P91" i="1"/>
  <c r="P105" i="3" s="1"/>
  <c r="O91" i="1"/>
  <c r="O94" i="14" s="1"/>
  <c r="N91" i="1"/>
  <c r="N94" i="14" s="1"/>
  <c r="M91" i="1"/>
  <c r="M94" i="14" s="1"/>
  <c r="L91" i="1"/>
  <c r="L94" i="14" s="1"/>
  <c r="K91" i="1"/>
  <c r="K94" i="14" s="1"/>
  <c r="J91" i="1"/>
  <c r="J94" i="14" s="1"/>
  <c r="I91" i="1"/>
  <c r="I94" i="14" s="1"/>
  <c r="H91" i="1"/>
  <c r="H94" i="14" s="1"/>
  <c r="G91" i="1"/>
  <c r="F91" i="1"/>
  <c r="F94" i="14" s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D104" i="3" s="1"/>
  <c r="CC90" i="1"/>
  <c r="CC104" i="3" s="1"/>
  <c r="CB90" i="1"/>
  <c r="CB104" i="3" s="1"/>
  <c r="CA90" i="1"/>
  <c r="CA104" i="3" s="1"/>
  <c r="BZ90" i="1"/>
  <c r="BZ104" i="3" s="1"/>
  <c r="BY90" i="1"/>
  <c r="BY104" i="3" s="1"/>
  <c r="BX90" i="1"/>
  <c r="BX104" i="3" s="1"/>
  <c r="BW90" i="1"/>
  <c r="BW104" i="3" s="1"/>
  <c r="BV90" i="1"/>
  <c r="BV104" i="3" s="1"/>
  <c r="BU90" i="1"/>
  <c r="BU104" i="3" s="1"/>
  <c r="BT90" i="1"/>
  <c r="BT104" i="3" s="1"/>
  <c r="BS90" i="1"/>
  <c r="BS104" i="3" s="1"/>
  <c r="BR90" i="1"/>
  <c r="BR104" i="3" s="1"/>
  <c r="BQ90" i="1"/>
  <c r="BQ104" i="3" s="1"/>
  <c r="BP90" i="1"/>
  <c r="BO90" i="1"/>
  <c r="BO104" i="3" s="1"/>
  <c r="BN90" i="1"/>
  <c r="BN104" i="3" s="1"/>
  <c r="BM90" i="1"/>
  <c r="BM104" i="3" s="1"/>
  <c r="BL90" i="1"/>
  <c r="P93" i="14" s="1"/>
  <c r="BK90" i="1"/>
  <c r="BK104" i="3" s="1"/>
  <c r="BJ90" i="1"/>
  <c r="BJ104" i="3" s="1"/>
  <c r="BI90" i="1"/>
  <c r="BI104" i="3" s="1"/>
  <c r="BH90" i="1"/>
  <c r="BH104" i="3" s="1"/>
  <c r="BG90" i="1"/>
  <c r="BG104" i="3" s="1"/>
  <c r="BF90" i="1"/>
  <c r="BF104" i="3" s="1"/>
  <c r="BE90" i="1"/>
  <c r="BE104" i="3" s="1"/>
  <c r="BD90" i="1"/>
  <c r="BD104" i="3" s="1"/>
  <c r="BC90" i="1"/>
  <c r="BC104" i="3" s="1"/>
  <c r="BB90" i="1"/>
  <c r="BB104" i="3" s="1"/>
  <c r="BA90" i="1"/>
  <c r="BA104" i="3" s="1"/>
  <c r="AZ90" i="1"/>
  <c r="AZ104" i="3" s="1"/>
  <c r="AY90" i="1"/>
  <c r="AY104" i="3" s="1"/>
  <c r="AX90" i="1"/>
  <c r="AX104" i="3" s="1"/>
  <c r="AW90" i="1"/>
  <c r="AW104" i="3" s="1"/>
  <c r="AV90" i="1"/>
  <c r="AV104" i="3" s="1"/>
  <c r="AU90" i="1"/>
  <c r="AU104" i="3" s="1"/>
  <c r="AT90" i="1"/>
  <c r="AT104" i="3" s="1"/>
  <c r="AS90" i="1"/>
  <c r="AS104" i="3" s="1"/>
  <c r="AR90" i="1"/>
  <c r="AR104" i="3" s="1"/>
  <c r="AQ90" i="1"/>
  <c r="AQ104" i="3" s="1"/>
  <c r="AP90" i="1"/>
  <c r="AP104" i="3" s="1"/>
  <c r="AO90" i="1"/>
  <c r="AO104" i="3" s="1"/>
  <c r="AN90" i="1"/>
  <c r="AN104" i="3" s="1"/>
  <c r="AM90" i="1"/>
  <c r="AM104" i="3" s="1"/>
  <c r="AL90" i="1"/>
  <c r="AL104" i="3" s="1"/>
  <c r="AK90" i="1"/>
  <c r="AK104" i="3" s="1"/>
  <c r="AJ90" i="1"/>
  <c r="AJ104" i="3" s="1"/>
  <c r="AI90" i="1"/>
  <c r="AI104" i="3" s="1"/>
  <c r="AH90" i="1"/>
  <c r="AH104" i="3" s="1"/>
  <c r="AG90" i="1"/>
  <c r="AG104" i="3" s="1"/>
  <c r="AF90" i="1"/>
  <c r="AF104" i="3" s="1"/>
  <c r="AE90" i="1"/>
  <c r="AE104" i="3" s="1"/>
  <c r="AD90" i="1"/>
  <c r="AD104" i="3" s="1"/>
  <c r="AC90" i="1"/>
  <c r="AC104" i="3" s="1"/>
  <c r="AB90" i="1"/>
  <c r="AB104" i="3" s="1"/>
  <c r="AA90" i="1"/>
  <c r="AA104" i="3" s="1"/>
  <c r="Z90" i="1"/>
  <c r="Z104" i="3" s="1"/>
  <c r="Y90" i="1"/>
  <c r="Y104" i="3" s="1"/>
  <c r="X90" i="1"/>
  <c r="X104" i="3" s="1"/>
  <c r="W90" i="1"/>
  <c r="W104" i="3" s="1"/>
  <c r="V90" i="1"/>
  <c r="V104" i="3" s="1"/>
  <c r="U90" i="1"/>
  <c r="U104" i="3" s="1"/>
  <c r="T90" i="1"/>
  <c r="T104" i="3" s="1"/>
  <c r="S90" i="1"/>
  <c r="S104" i="3" s="1"/>
  <c r="R90" i="1"/>
  <c r="R104" i="3" s="1"/>
  <c r="Q90" i="1"/>
  <c r="Q104" i="3" s="1"/>
  <c r="P90" i="1"/>
  <c r="P104" i="3" s="1"/>
  <c r="O90" i="1"/>
  <c r="O104" i="3" s="1"/>
  <c r="N90" i="1"/>
  <c r="N104" i="3" s="1"/>
  <c r="M90" i="1"/>
  <c r="M104" i="3" s="1"/>
  <c r="L90" i="1"/>
  <c r="L104" i="3" s="1"/>
  <c r="K90" i="1"/>
  <c r="K104" i="3" s="1"/>
  <c r="J90" i="1"/>
  <c r="J104" i="3" s="1"/>
  <c r="I90" i="1"/>
  <c r="I104" i="3" s="1"/>
  <c r="H90" i="1"/>
  <c r="H104" i="3" s="1"/>
  <c r="G90" i="1"/>
  <c r="G104" i="3" s="1"/>
  <c r="F90" i="1"/>
  <c r="F104" i="3" s="1"/>
  <c r="E90" i="1"/>
  <c r="E104" i="3" s="1"/>
  <c r="D90" i="1"/>
  <c r="D104" i="3" s="1"/>
  <c r="C90" i="1"/>
  <c r="B90" i="1"/>
  <c r="A90" i="1"/>
  <c r="B91" i="3"/>
  <c r="C91" i="3" s="1"/>
  <c r="A91" i="3" s="1"/>
  <c r="C91" i="2"/>
  <c r="CD89" i="1"/>
  <c r="CD103" i="3" s="1"/>
  <c r="CC89" i="1"/>
  <c r="CC103" i="3" s="1"/>
  <c r="CB89" i="1"/>
  <c r="CB103" i="3" s="1"/>
  <c r="CA89" i="1"/>
  <c r="CA103" i="3" s="1"/>
  <c r="BZ89" i="1"/>
  <c r="BZ103" i="3" s="1"/>
  <c r="BY89" i="1"/>
  <c r="BY103" i="3" s="1"/>
  <c r="BX89" i="1"/>
  <c r="BX103" i="3" s="1"/>
  <c r="BW89" i="1"/>
  <c r="BW103" i="3" s="1"/>
  <c r="BV89" i="1"/>
  <c r="BV103" i="3" s="1"/>
  <c r="BU89" i="1"/>
  <c r="BU103" i="3" s="1"/>
  <c r="BT89" i="1"/>
  <c r="BT103" i="3" s="1"/>
  <c r="BS89" i="1"/>
  <c r="BS103" i="3" s="1"/>
  <c r="BR89" i="1"/>
  <c r="BR103" i="3" s="1"/>
  <c r="BQ89" i="1"/>
  <c r="BQ103" i="3" s="1"/>
  <c r="BP89" i="1"/>
  <c r="BO89" i="1"/>
  <c r="BO103" i="3" s="1"/>
  <c r="BN89" i="1"/>
  <c r="BN103" i="3" s="1"/>
  <c r="BM89" i="1"/>
  <c r="BM103" i="3" s="1"/>
  <c r="BL89" i="1"/>
  <c r="P92" i="14" s="1"/>
  <c r="BK89" i="1"/>
  <c r="BK103" i="3" s="1"/>
  <c r="BJ89" i="1"/>
  <c r="BJ103" i="3" s="1"/>
  <c r="BI89" i="1"/>
  <c r="BI103" i="3" s="1"/>
  <c r="BH89" i="1"/>
  <c r="BH103" i="3" s="1"/>
  <c r="BG89" i="1"/>
  <c r="BG103" i="3" s="1"/>
  <c r="BF89" i="1"/>
  <c r="BF103" i="3" s="1"/>
  <c r="BE89" i="1"/>
  <c r="BE103" i="3" s="1"/>
  <c r="BD89" i="1"/>
  <c r="BD103" i="3" s="1"/>
  <c r="BC89" i="1"/>
  <c r="BC103" i="3" s="1"/>
  <c r="BB89" i="1"/>
  <c r="BB103" i="3" s="1"/>
  <c r="BA89" i="1"/>
  <c r="BA103" i="3" s="1"/>
  <c r="AZ89" i="1"/>
  <c r="AZ103" i="3" s="1"/>
  <c r="AY89" i="1"/>
  <c r="AY103" i="3" s="1"/>
  <c r="AX89" i="1"/>
  <c r="AX103" i="3" s="1"/>
  <c r="AW89" i="1"/>
  <c r="AW103" i="3" s="1"/>
  <c r="AV89" i="1"/>
  <c r="AV103" i="3" s="1"/>
  <c r="AU89" i="1"/>
  <c r="AU103" i="3" s="1"/>
  <c r="AT89" i="1"/>
  <c r="AT103" i="3" s="1"/>
  <c r="AS89" i="1"/>
  <c r="AS103" i="3" s="1"/>
  <c r="AR89" i="1"/>
  <c r="AR103" i="3" s="1"/>
  <c r="AQ89" i="1"/>
  <c r="AQ103" i="3" s="1"/>
  <c r="AP89" i="1"/>
  <c r="AP103" i="3" s="1"/>
  <c r="AO89" i="1"/>
  <c r="AO103" i="3" s="1"/>
  <c r="AN89" i="1"/>
  <c r="AN103" i="3" s="1"/>
  <c r="AM89" i="1"/>
  <c r="AM103" i="3" s="1"/>
  <c r="AL89" i="1"/>
  <c r="AL103" i="3" s="1"/>
  <c r="AK89" i="1"/>
  <c r="AK103" i="3" s="1"/>
  <c r="AJ89" i="1"/>
  <c r="AJ103" i="3" s="1"/>
  <c r="AI89" i="1"/>
  <c r="AI103" i="3" s="1"/>
  <c r="AH89" i="1"/>
  <c r="AH103" i="3" s="1"/>
  <c r="AG89" i="1"/>
  <c r="AG103" i="3" s="1"/>
  <c r="AF89" i="1"/>
  <c r="AF103" i="3" s="1"/>
  <c r="AE89" i="1"/>
  <c r="AE103" i="3" s="1"/>
  <c r="AD89" i="1"/>
  <c r="AD103" i="3" s="1"/>
  <c r="AC89" i="1"/>
  <c r="AC103" i="3" s="1"/>
  <c r="AB89" i="1"/>
  <c r="AB103" i="3" s="1"/>
  <c r="AA89" i="1"/>
  <c r="AA103" i="3" s="1"/>
  <c r="Z89" i="1"/>
  <c r="Z103" i="3" s="1"/>
  <c r="Y89" i="1"/>
  <c r="Y103" i="3" s="1"/>
  <c r="X89" i="1"/>
  <c r="X103" i="3" s="1"/>
  <c r="W89" i="1"/>
  <c r="W103" i="3" s="1"/>
  <c r="V89" i="1"/>
  <c r="V103" i="3" s="1"/>
  <c r="U89" i="1"/>
  <c r="U103" i="3" s="1"/>
  <c r="T89" i="1"/>
  <c r="T103" i="3" s="1"/>
  <c r="S89" i="1"/>
  <c r="S103" i="3" s="1"/>
  <c r="R89" i="1"/>
  <c r="R103" i="3" s="1"/>
  <c r="Q89" i="1"/>
  <c r="Q103" i="3" s="1"/>
  <c r="P89" i="1"/>
  <c r="P103" i="3" s="1"/>
  <c r="O89" i="1"/>
  <c r="O103" i="3" s="1"/>
  <c r="N89" i="1"/>
  <c r="N103" i="3" s="1"/>
  <c r="M89" i="1"/>
  <c r="M103" i="3" s="1"/>
  <c r="L89" i="1"/>
  <c r="L103" i="3" s="1"/>
  <c r="K89" i="1"/>
  <c r="K103" i="3" s="1"/>
  <c r="J89" i="1"/>
  <c r="J103" i="3" s="1"/>
  <c r="I89" i="1"/>
  <c r="I103" i="3" s="1"/>
  <c r="H89" i="1"/>
  <c r="H103" i="3" s="1"/>
  <c r="G89" i="1"/>
  <c r="G103" i="3" s="1"/>
  <c r="F89" i="1"/>
  <c r="F103" i="3" s="1"/>
  <c r="E89" i="1"/>
  <c r="E103" i="3" s="1"/>
  <c r="D89" i="1"/>
  <c r="D103" i="3" s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D102" i="3" s="1"/>
  <c r="CC88" i="1"/>
  <c r="CC102" i="3" s="1"/>
  <c r="CB88" i="1"/>
  <c r="CB102" i="3" s="1"/>
  <c r="CA88" i="1"/>
  <c r="CA102" i="3" s="1"/>
  <c r="BZ88" i="1"/>
  <c r="BZ102" i="3" s="1"/>
  <c r="BY88" i="1"/>
  <c r="BY102" i="3" s="1"/>
  <c r="BX88" i="1"/>
  <c r="BX102" i="3" s="1"/>
  <c r="BW88" i="1"/>
  <c r="BW102" i="3" s="1"/>
  <c r="BV88" i="1"/>
  <c r="BV102" i="3" s="1"/>
  <c r="BU88" i="1"/>
  <c r="BU102" i="3" s="1"/>
  <c r="BT88" i="1"/>
  <c r="BT102" i="3" s="1"/>
  <c r="BS88" i="1"/>
  <c r="BS102" i="3" s="1"/>
  <c r="BR88" i="1"/>
  <c r="BR102" i="3" s="1"/>
  <c r="BQ88" i="1"/>
  <c r="BQ102" i="3" s="1"/>
  <c r="BP88" i="1"/>
  <c r="BO88" i="1"/>
  <c r="BO102" i="3" s="1"/>
  <c r="BN88" i="1"/>
  <c r="BN102" i="3" s="1"/>
  <c r="BM88" i="1"/>
  <c r="BM102" i="3" s="1"/>
  <c r="BL88" i="1"/>
  <c r="P91" i="14" s="1"/>
  <c r="BK88" i="1"/>
  <c r="BK102" i="3" s="1"/>
  <c r="BJ88" i="1"/>
  <c r="BJ102" i="3" s="1"/>
  <c r="BI88" i="1"/>
  <c r="BI102" i="3" s="1"/>
  <c r="BH88" i="1"/>
  <c r="BH102" i="3" s="1"/>
  <c r="BG88" i="1"/>
  <c r="BG102" i="3" s="1"/>
  <c r="BF88" i="1"/>
  <c r="BF102" i="3" s="1"/>
  <c r="BE88" i="1"/>
  <c r="BE102" i="3" s="1"/>
  <c r="BD88" i="1"/>
  <c r="BD102" i="3" s="1"/>
  <c r="BC88" i="1"/>
  <c r="BC102" i="3" s="1"/>
  <c r="BB88" i="1"/>
  <c r="BB102" i="3" s="1"/>
  <c r="BA88" i="1"/>
  <c r="BA102" i="3" s="1"/>
  <c r="AZ88" i="1"/>
  <c r="AZ102" i="3" s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N102" i="3" s="1"/>
  <c r="AM88" i="1"/>
  <c r="AM102" i="3" s="1"/>
  <c r="AL88" i="1"/>
  <c r="AL102" i="3" s="1"/>
  <c r="AK88" i="1"/>
  <c r="AK102" i="3" s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C102" i="3" s="1"/>
  <c r="AB88" i="1"/>
  <c r="AB102" i="3" s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O102" i="3" s="1"/>
  <c r="N88" i="1"/>
  <c r="N102" i="3" s="1"/>
  <c r="M88" i="1"/>
  <c r="M102" i="3" s="1"/>
  <c r="L88" i="1"/>
  <c r="L102" i="3" s="1"/>
  <c r="K88" i="1"/>
  <c r="K102" i="3" s="1"/>
  <c r="J88" i="1"/>
  <c r="J102" i="3" s="1"/>
  <c r="I88" i="1"/>
  <c r="I102" i="3" s="1"/>
  <c r="H88" i="1"/>
  <c r="H102" i="3" s="1"/>
  <c r="G88" i="1"/>
  <c r="G102" i="3" s="1"/>
  <c r="F88" i="1"/>
  <c r="F102" i="3" s="1"/>
  <c r="E88" i="1"/>
  <c r="E102" i="3" s="1"/>
  <c r="D88" i="1"/>
  <c r="D102" i="3" s="1"/>
  <c r="A88" i="1"/>
  <c r="B89" i="3"/>
  <c r="C89" i="3" s="1"/>
  <c r="A89" i="3" s="1"/>
  <c r="C89" i="2"/>
  <c r="CD87" i="1"/>
  <c r="CD101" i="3" s="1"/>
  <c r="CC87" i="1"/>
  <c r="CC101" i="3" s="1"/>
  <c r="CB87" i="1"/>
  <c r="CB101" i="3" s="1"/>
  <c r="CA87" i="1"/>
  <c r="CA101" i="3" s="1"/>
  <c r="BZ87" i="1"/>
  <c r="BZ101" i="3" s="1"/>
  <c r="BY87" i="1"/>
  <c r="BY101" i="3" s="1"/>
  <c r="BX87" i="1"/>
  <c r="BX101" i="3" s="1"/>
  <c r="BW87" i="1"/>
  <c r="BW101" i="3" s="1"/>
  <c r="BV87" i="1"/>
  <c r="BV101" i="3" s="1"/>
  <c r="BU87" i="1"/>
  <c r="BU101" i="3" s="1"/>
  <c r="BT87" i="1"/>
  <c r="BT101" i="3" s="1"/>
  <c r="BS87" i="1"/>
  <c r="BS101" i="3" s="1"/>
  <c r="BR87" i="1"/>
  <c r="BR101" i="3" s="1"/>
  <c r="BQ87" i="1"/>
  <c r="BQ101" i="3" s="1"/>
  <c r="BP87" i="1"/>
  <c r="BO87" i="1"/>
  <c r="BO101" i="3" s="1"/>
  <c r="BN87" i="1"/>
  <c r="BN101" i="3" s="1"/>
  <c r="BM87" i="1"/>
  <c r="BM101" i="3" s="1"/>
  <c r="BL87" i="1"/>
  <c r="P90" i="14" s="1"/>
  <c r="BK87" i="1"/>
  <c r="BK101" i="3" s="1"/>
  <c r="BJ87" i="1"/>
  <c r="BJ101" i="3" s="1"/>
  <c r="BI87" i="1"/>
  <c r="BI101" i="3" s="1"/>
  <c r="BH87" i="1"/>
  <c r="BH101" i="3" s="1"/>
  <c r="BG87" i="1"/>
  <c r="BG101" i="3" s="1"/>
  <c r="BF87" i="1"/>
  <c r="BF101" i="3" s="1"/>
  <c r="BE87" i="1"/>
  <c r="BE101" i="3" s="1"/>
  <c r="BD87" i="1"/>
  <c r="BD101" i="3" s="1"/>
  <c r="BC87" i="1"/>
  <c r="BC101" i="3" s="1"/>
  <c r="BB87" i="1"/>
  <c r="BB101" i="3" s="1"/>
  <c r="BA87" i="1"/>
  <c r="BA101" i="3" s="1"/>
  <c r="AZ87" i="1"/>
  <c r="AZ101" i="3" s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B101" i="3" s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P101" i="3" s="1"/>
  <c r="O87" i="1"/>
  <c r="O101" i="3" s="1"/>
  <c r="N87" i="1"/>
  <c r="N101" i="3" s="1"/>
  <c r="M87" i="1"/>
  <c r="M101" i="3" s="1"/>
  <c r="L87" i="1"/>
  <c r="L101" i="3" s="1"/>
  <c r="K87" i="1"/>
  <c r="K101" i="3" s="1"/>
  <c r="J87" i="1"/>
  <c r="J101" i="3" s="1"/>
  <c r="I87" i="1"/>
  <c r="I101" i="3" s="1"/>
  <c r="H87" i="1"/>
  <c r="H101" i="3" s="1"/>
  <c r="G87" i="1"/>
  <c r="G101" i="3" s="1"/>
  <c r="F87" i="1"/>
  <c r="F101" i="3" s="1"/>
  <c r="E87" i="1"/>
  <c r="E101" i="3" s="1"/>
  <c r="D87" i="1"/>
  <c r="D101" i="3" s="1"/>
  <c r="A87" i="1"/>
  <c r="B88" i="3"/>
  <c r="C88" i="3" s="1"/>
  <c r="A88" i="3" s="1"/>
  <c r="C88" i="2"/>
  <c r="CD86" i="1"/>
  <c r="CD100" i="3" s="1"/>
  <c r="CC86" i="1"/>
  <c r="CC100" i="3" s="1"/>
  <c r="CB86" i="1"/>
  <c r="CB100" i="3" s="1"/>
  <c r="CA86" i="1"/>
  <c r="CA100" i="3" s="1"/>
  <c r="BZ86" i="1"/>
  <c r="BZ100" i="3" s="1"/>
  <c r="BY86" i="1"/>
  <c r="BY100" i="3" s="1"/>
  <c r="BX86" i="1"/>
  <c r="BX100" i="3" s="1"/>
  <c r="BW86" i="1"/>
  <c r="BW100" i="3" s="1"/>
  <c r="BV86" i="1"/>
  <c r="BV100" i="3" s="1"/>
  <c r="BU86" i="1"/>
  <c r="BU100" i="3" s="1"/>
  <c r="BT86" i="1"/>
  <c r="BT100" i="3" s="1"/>
  <c r="BS86" i="1"/>
  <c r="BS100" i="3" s="1"/>
  <c r="BR86" i="1"/>
  <c r="BR100" i="3" s="1"/>
  <c r="BQ86" i="1"/>
  <c r="BQ100" i="3" s="1"/>
  <c r="BP86" i="1"/>
  <c r="BO86" i="1"/>
  <c r="BO100" i="3" s="1"/>
  <c r="BN86" i="1"/>
  <c r="BN100" i="3" s="1"/>
  <c r="BM86" i="1"/>
  <c r="BM100" i="3" s="1"/>
  <c r="BL86" i="1"/>
  <c r="P89" i="14" s="1"/>
  <c r="BK86" i="1"/>
  <c r="BK100" i="3" s="1"/>
  <c r="BJ86" i="1"/>
  <c r="BJ100" i="3" s="1"/>
  <c r="BI86" i="1"/>
  <c r="BI100" i="3" s="1"/>
  <c r="BH86" i="1"/>
  <c r="BH100" i="3" s="1"/>
  <c r="BG86" i="1"/>
  <c r="BG100" i="3" s="1"/>
  <c r="BF86" i="1"/>
  <c r="BF100" i="3" s="1"/>
  <c r="BE86" i="1"/>
  <c r="BE100" i="3" s="1"/>
  <c r="BD86" i="1"/>
  <c r="BD100" i="3" s="1"/>
  <c r="BC86" i="1"/>
  <c r="BC100" i="3" s="1"/>
  <c r="BB86" i="1"/>
  <c r="BB100" i="3" s="1"/>
  <c r="BA86" i="1"/>
  <c r="BA100" i="3" s="1"/>
  <c r="AZ86" i="1"/>
  <c r="AZ100" i="3" s="1"/>
  <c r="AY86" i="1"/>
  <c r="AY100" i="3" s="1"/>
  <c r="AX86" i="1"/>
  <c r="AX100" i="3" s="1"/>
  <c r="AW86" i="1"/>
  <c r="AW100" i="3" s="1"/>
  <c r="AV86" i="1"/>
  <c r="AV100" i="3" s="1"/>
  <c r="AU86" i="1"/>
  <c r="AU100" i="3" s="1"/>
  <c r="AT86" i="1"/>
  <c r="AT100" i="3" s="1"/>
  <c r="AS86" i="1"/>
  <c r="AS100" i="3" s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M100" i="3" s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F100" i="3" s="1"/>
  <c r="AE86" i="1"/>
  <c r="AE100" i="3" s="1"/>
  <c r="AD86" i="1"/>
  <c r="AD100" i="3" s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X100" i="3" s="1"/>
  <c r="W86" i="1"/>
  <c r="W100" i="3" s="1"/>
  <c r="V86" i="1"/>
  <c r="V100" i="3" s="1"/>
  <c r="U86" i="1"/>
  <c r="U100" i="3" s="1"/>
  <c r="T86" i="1"/>
  <c r="T100" i="3" s="1"/>
  <c r="S86" i="1"/>
  <c r="S100" i="3" s="1"/>
  <c r="R86" i="1"/>
  <c r="R100" i="3" s="1"/>
  <c r="Q86" i="1"/>
  <c r="Q100" i="3" s="1"/>
  <c r="P86" i="1"/>
  <c r="P100" i="3" s="1"/>
  <c r="O86" i="1"/>
  <c r="O100" i="3" s="1"/>
  <c r="N86" i="1"/>
  <c r="N100" i="3" s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G100" i="3" s="1"/>
  <c r="F86" i="1"/>
  <c r="F100" i="3" s="1"/>
  <c r="E86" i="1"/>
  <c r="E100" i="3" s="1"/>
  <c r="D86" i="1"/>
  <c r="D100" i="3" s="1"/>
  <c r="A86" i="1"/>
  <c r="B87" i="3"/>
  <c r="C87" i="3" s="1"/>
  <c r="A87" i="3" s="1"/>
  <c r="C87" i="2"/>
  <c r="CD85" i="1"/>
  <c r="CD99" i="3" s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S99" i="3" s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P99" i="3" s="1"/>
  <c r="O85" i="1"/>
  <c r="O99" i="3" s="1"/>
  <c r="N85" i="1"/>
  <c r="N99" i="3" s="1"/>
  <c r="M85" i="1"/>
  <c r="M99" i="3" s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F99" i="3" s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BP101" i="14" l="1"/>
  <c r="BK104" i="14"/>
  <c r="J105" i="3"/>
  <c r="BL107" i="14"/>
  <c r="CF107" i="3"/>
  <c r="BK107" i="14"/>
  <c r="BG108" i="14"/>
  <c r="BR108" i="14" s="1"/>
  <c r="BC108" i="14"/>
  <c r="BP108" i="14" s="1"/>
  <c r="BK108" i="14"/>
  <c r="BJ108" i="14"/>
  <c r="BQ104" i="14"/>
  <c r="BI107" i="14"/>
  <c r="BG107" i="14"/>
  <c r="AS106" i="3"/>
  <c r="W106" i="3"/>
  <c r="BJ107" i="14"/>
  <c r="BH101" i="14"/>
  <c r="Z106" i="3"/>
  <c r="BH107" i="14"/>
  <c r="CB106" i="3"/>
  <c r="AF106" i="3"/>
  <c r="CF103" i="2"/>
  <c r="BO102" i="14"/>
  <c r="BG105" i="3"/>
  <c r="BO107" i="14"/>
  <c r="BB105" i="3"/>
  <c r="BZ106" i="3"/>
  <c r="Y106" i="3"/>
  <c r="BN107" i="14"/>
  <c r="AO106" i="3"/>
  <c r="AT106" i="3"/>
  <c r="AW106" i="3"/>
  <c r="AE106" i="3"/>
  <c r="BK101" i="14"/>
  <c r="BL104" i="14"/>
  <c r="AD106" i="3"/>
  <c r="CA106" i="3"/>
  <c r="CC106" i="3"/>
  <c r="Q106" i="3"/>
  <c r="BT106" i="3"/>
  <c r="BM107" i="14"/>
  <c r="AP106" i="3"/>
  <c r="AN106" i="3"/>
  <c r="BQ106" i="3"/>
  <c r="BS106" i="3"/>
  <c r="AK106" i="3"/>
  <c r="V106" i="3"/>
  <c r="AL106" i="3"/>
  <c r="CD106" i="3"/>
  <c r="BI104" i="14"/>
  <c r="U106" i="3"/>
  <c r="AV106" i="3"/>
  <c r="BN106" i="3"/>
  <c r="T95" i="2"/>
  <c r="T106" i="3"/>
  <c r="AJ95" i="2"/>
  <c r="AJ106" i="3"/>
  <c r="AA95" i="2"/>
  <c r="AA106" i="3"/>
  <c r="AQ95" i="2"/>
  <c r="AQ106" i="3"/>
  <c r="BW95" i="2"/>
  <c r="BW106" i="3"/>
  <c r="AB95" i="2"/>
  <c r="AB106" i="3"/>
  <c r="BX95" i="2"/>
  <c r="BX106" i="3"/>
  <c r="BU106" i="3"/>
  <c r="AM106" i="3"/>
  <c r="BL106" i="3"/>
  <c r="CF106" i="3" s="1"/>
  <c r="BD107" i="14"/>
  <c r="BQ107" i="14" s="1"/>
  <c r="AX106" i="3"/>
  <c r="AH106" i="3"/>
  <c r="AR95" i="2"/>
  <c r="AR106" i="3"/>
  <c r="R106" i="3"/>
  <c r="BF107" i="14"/>
  <c r="BC107" i="14"/>
  <c r="BP107" i="14" s="1"/>
  <c r="X106" i="3"/>
  <c r="BN101" i="14"/>
  <c r="AS106" i="14"/>
  <c r="BR106" i="3"/>
  <c r="BY106" i="3"/>
  <c r="BM106" i="3"/>
  <c r="P106" i="3"/>
  <c r="BV106" i="3"/>
  <c r="BI98" i="14"/>
  <c r="BO104" i="14"/>
  <c r="AC106" i="3"/>
  <c r="AG106" i="3"/>
  <c r="AU106" i="3"/>
  <c r="AB106" i="14"/>
  <c r="BI99" i="14"/>
  <c r="N105" i="3"/>
  <c r="V106" i="14"/>
  <c r="BL98" i="14"/>
  <c r="BJ99" i="14"/>
  <c r="AT106" i="14"/>
  <c r="BG100" i="14"/>
  <c r="U106" i="14"/>
  <c r="BK102" i="14"/>
  <c r="AV106" i="14"/>
  <c r="AY106" i="14"/>
  <c r="BQ97" i="14"/>
  <c r="BQ100" i="14"/>
  <c r="BQ101" i="14"/>
  <c r="AR104" i="14"/>
  <c r="AA106" i="14"/>
  <c r="BJ104" i="14"/>
  <c r="BD105" i="3"/>
  <c r="BG102" i="14"/>
  <c r="AU106" i="14"/>
  <c r="BH106" i="14" s="1"/>
  <c r="D94" i="14"/>
  <c r="R94" i="14" s="1"/>
  <c r="D105" i="3"/>
  <c r="AE94" i="14"/>
  <c r="AS94" i="14" s="1"/>
  <c r="AZ105" i="3"/>
  <c r="AQ94" i="14"/>
  <c r="BP105" i="3"/>
  <c r="BN104" i="14"/>
  <c r="BB106" i="14"/>
  <c r="AW106" i="14"/>
  <c r="F105" i="3"/>
  <c r="BL105" i="3"/>
  <c r="BI105" i="3"/>
  <c r="S105" i="14"/>
  <c r="AS105" i="14"/>
  <c r="G94" i="14"/>
  <c r="U94" i="14" s="1"/>
  <c r="G105" i="3"/>
  <c r="AH94" i="14"/>
  <c r="AV94" i="14" s="1"/>
  <c r="BC105" i="3"/>
  <c r="AX106" i="14"/>
  <c r="K105" i="3"/>
  <c r="H105" i="3"/>
  <c r="AC106" i="14"/>
  <c r="BC106" i="14"/>
  <c r="BE105" i="3"/>
  <c r="AZ106" i="14"/>
  <c r="R106" i="14"/>
  <c r="M105" i="3"/>
  <c r="AF94" i="14"/>
  <c r="AT94" i="14" s="1"/>
  <c r="BA105" i="3"/>
  <c r="BH102" i="14"/>
  <c r="AY105" i="14"/>
  <c r="Q106" i="14"/>
  <c r="CF105" i="2"/>
  <c r="E94" i="14"/>
  <c r="S94" i="14" s="1"/>
  <c r="E105" i="3"/>
  <c r="BP99" i="14"/>
  <c r="BH98" i="14"/>
  <c r="BP104" i="14"/>
  <c r="BH105" i="3"/>
  <c r="BK105" i="3"/>
  <c r="Z106" i="14"/>
  <c r="AC105" i="14"/>
  <c r="I105" i="3"/>
  <c r="Y106" i="14"/>
  <c r="BA106" i="14"/>
  <c r="X106" i="14"/>
  <c r="BH97" i="14"/>
  <c r="BD105" i="14"/>
  <c r="L105" i="3"/>
  <c r="O105" i="3"/>
  <c r="W106" i="14"/>
  <c r="BK106" i="14" s="1"/>
  <c r="BD106" i="14"/>
  <c r="S106" i="14"/>
  <c r="S104" i="14"/>
  <c r="BG104" i="14" s="1"/>
  <c r="BF105" i="3"/>
  <c r="BJ105" i="3"/>
  <c r="BI97" i="14"/>
  <c r="BF104" i="14"/>
  <c r="AT105" i="14"/>
  <c r="CF101" i="2"/>
  <c r="BA105" i="14"/>
  <c r="AA105" i="14"/>
  <c r="BL100" i="14"/>
  <c r="AQ93" i="14"/>
  <c r="BP104" i="3"/>
  <c r="T105" i="14"/>
  <c r="BP98" i="14"/>
  <c r="BN98" i="14"/>
  <c r="BF102" i="14"/>
  <c r="Y105" i="14"/>
  <c r="DO92" i="1"/>
  <c r="BH99" i="14"/>
  <c r="BC105" i="14"/>
  <c r="AU105" i="14"/>
  <c r="BB105" i="14"/>
  <c r="BJ97" i="14"/>
  <c r="BF99" i="14"/>
  <c r="Q105" i="14"/>
  <c r="AZ105" i="14"/>
  <c r="AX105" i="14"/>
  <c r="BQ98" i="14"/>
  <c r="AB105" i="14"/>
  <c r="AV105" i="14"/>
  <c r="W105" i="14"/>
  <c r="X105" i="14"/>
  <c r="CF102" i="2"/>
  <c r="AW105" i="14"/>
  <c r="CF104" i="2"/>
  <c r="U105" i="14"/>
  <c r="BO101" i="14"/>
  <c r="BL104" i="3"/>
  <c r="V105" i="14"/>
  <c r="Z105" i="14"/>
  <c r="BN105" i="14" s="1"/>
  <c r="R105" i="14"/>
  <c r="BF105" i="14" s="1"/>
  <c r="BL103" i="3"/>
  <c r="BK103" i="14"/>
  <c r="BH103" i="14"/>
  <c r="BL101" i="14"/>
  <c r="BO99" i="14"/>
  <c r="BN99" i="14"/>
  <c r="BL102" i="14"/>
  <c r="BJ98" i="14"/>
  <c r="BQ99" i="14"/>
  <c r="BL99" i="14"/>
  <c r="BK98" i="14"/>
  <c r="BH104" i="14"/>
  <c r="BG97" i="14"/>
  <c r="BQ102" i="14"/>
  <c r="AQ92" i="14"/>
  <c r="BP103" i="3"/>
  <c r="BP97" i="14"/>
  <c r="BF101" i="14"/>
  <c r="BF100" i="14"/>
  <c r="BM101" i="14"/>
  <c r="BM102" i="14"/>
  <c r="AR103" i="14"/>
  <c r="BL103" i="14"/>
  <c r="BL97" i="14"/>
  <c r="BJ103" i="14"/>
  <c r="DM92" i="1"/>
  <c r="BK95" i="2"/>
  <c r="AP95" i="14"/>
  <c r="BD96" i="14" s="1"/>
  <c r="BJ101" i="14"/>
  <c r="BO98" i="14"/>
  <c r="A94" i="2"/>
  <c r="A95" i="14"/>
  <c r="CF98" i="2"/>
  <c r="BQ103" i="14"/>
  <c r="BM98" i="14"/>
  <c r="G95" i="2"/>
  <c r="G95" i="14"/>
  <c r="U96" i="14" s="1"/>
  <c r="I95" i="2"/>
  <c r="I95" i="14"/>
  <c r="W96" i="14" s="1"/>
  <c r="K95" i="2"/>
  <c r="K95" i="14"/>
  <c r="Y96" i="14" s="1"/>
  <c r="BI95" i="2"/>
  <c r="AN95" i="14"/>
  <c r="BB96" i="14" s="1"/>
  <c r="BO100" i="14"/>
  <c r="BJ95" i="2"/>
  <c r="AO95" i="14"/>
  <c r="BC96" i="14" s="1"/>
  <c r="BD95" i="2"/>
  <c r="AI95" i="14"/>
  <c r="AW96" i="14" s="1"/>
  <c r="BG98" i="14"/>
  <c r="J95" i="2"/>
  <c r="J95" i="14"/>
  <c r="X96" i="14" s="1"/>
  <c r="L95" i="2"/>
  <c r="L95" i="14"/>
  <c r="Z96" i="14" s="1"/>
  <c r="BF97" i="14"/>
  <c r="D95" i="2"/>
  <c r="D95" i="14"/>
  <c r="R96" i="14" s="1"/>
  <c r="AZ95" i="2"/>
  <c r="AE95" i="14"/>
  <c r="AS96" i="14" s="1"/>
  <c r="BP103" i="14"/>
  <c r="BC95" i="2"/>
  <c r="AH95" i="14"/>
  <c r="AV96" i="14" s="1"/>
  <c r="BE95" i="2"/>
  <c r="AJ95" i="14"/>
  <c r="AX96" i="14" s="1"/>
  <c r="BF95" i="2"/>
  <c r="AK95" i="14"/>
  <c r="AY96" i="14" s="1"/>
  <c r="BG95" i="2"/>
  <c r="AL95" i="14"/>
  <c r="AZ96" i="14" s="1"/>
  <c r="N95" i="2"/>
  <c r="N95" i="14"/>
  <c r="AB96" i="14" s="1"/>
  <c r="O95" i="2"/>
  <c r="O95" i="14"/>
  <c r="AC96" i="14" s="1"/>
  <c r="E95" i="2"/>
  <c r="E95" i="14"/>
  <c r="S96" i="14" s="1"/>
  <c r="BA95" i="2"/>
  <c r="AF95" i="14"/>
  <c r="AT96" i="14" s="1"/>
  <c r="DP92" i="1"/>
  <c r="H95" i="2"/>
  <c r="H95" i="14"/>
  <c r="V96" i="14" s="1"/>
  <c r="BH95" i="2"/>
  <c r="AM95" i="14"/>
  <c r="BA96" i="14" s="1"/>
  <c r="BN103" i="14"/>
  <c r="M95" i="2"/>
  <c r="M95" i="14"/>
  <c r="AA96" i="14" s="1"/>
  <c r="DW92" i="1"/>
  <c r="F95" i="2"/>
  <c r="F95" i="14"/>
  <c r="T96" i="14" s="1"/>
  <c r="BB95" i="2"/>
  <c r="AG95" i="14"/>
  <c r="AU96" i="14" s="1"/>
  <c r="BN97" i="14"/>
  <c r="BH100" i="14"/>
  <c r="BM97" i="14"/>
  <c r="BF103" i="14"/>
  <c r="BK100" i="14"/>
  <c r="BN102" i="14"/>
  <c r="BI103" i="14"/>
  <c r="BG101" i="14"/>
  <c r="BM99" i="14"/>
  <c r="BP100" i="14"/>
  <c r="BJ100" i="14"/>
  <c r="BI101" i="14"/>
  <c r="BM103" i="14"/>
  <c r="BG103" i="14"/>
  <c r="BP102" i="14"/>
  <c r="BF98" i="14"/>
  <c r="BK97" i="14"/>
  <c r="BO97" i="14"/>
  <c r="BI100" i="14"/>
  <c r="BN100" i="14"/>
  <c r="BM100" i="14"/>
  <c r="BK99" i="14"/>
  <c r="BO103" i="14"/>
  <c r="CF100" i="2"/>
  <c r="BL102" i="3"/>
  <c r="DV91" i="1"/>
  <c r="AQ91" i="14"/>
  <c r="BP102" i="3"/>
  <c r="DS91" i="1"/>
  <c r="AE86" i="2"/>
  <c r="DQ91" i="1"/>
  <c r="DW91" i="1"/>
  <c r="BL101" i="3"/>
  <c r="AQ90" i="14"/>
  <c r="BP101" i="3"/>
  <c r="CF97" i="2"/>
  <c r="DU91" i="1"/>
  <c r="DU92" i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BP95" i="2"/>
  <c r="Z88" i="13"/>
  <c r="X92" i="2"/>
  <c r="BT92" i="2"/>
  <c r="D93" i="2"/>
  <c r="AZ93" i="2"/>
  <c r="Y90" i="13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AY95" i="14"/>
  <c r="Q94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A93" i="14"/>
  <c r="U93" i="14"/>
  <c r="L94" i="2"/>
  <c r="AB94" i="2"/>
  <c r="AR94" i="2"/>
  <c r="BH94" i="2"/>
  <c r="BX94" i="2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X94" i="14"/>
  <c r="AU94" i="14"/>
  <c r="W94" i="14"/>
  <c r="V94" i="14"/>
  <c r="T94" i="14"/>
  <c r="AC94" i="14"/>
  <c r="AB94" i="14"/>
  <c r="Q93" i="14"/>
  <c r="Z94" i="14"/>
  <c r="Y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AR94" i="14" l="1"/>
  <c r="BJ106" i="14"/>
  <c r="BM105" i="14"/>
  <c r="AR93" i="14"/>
  <c r="BG106" i="14"/>
  <c r="BK105" i="14"/>
  <c r="BQ106" i="14"/>
  <c r="BI105" i="14"/>
  <c r="BN106" i="14"/>
  <c r="BO106" i="14"/>
  <c r="BP106" i="14"/>
  <c r="BL105" i="14"/>
  <c r="BI106" i="14"/>
  <c r="BR107" i="14"/>
  <c r="V95" i="14"/>
  <c r="BQ105" i="14"/>
  <c r="BF106" i="14"/>
  <c r="Y95" i="14"/>
  <c r="BL106" i="14"/>
  <c r="AZ95" i="14"/>
  <c r="BC95" i="14"/>
  <c r="CF104" i="3"/>
  <c r="CF105" i="3"/>
  <c r="S95" i="14"/>
  <c r="BK96" i="14"/>
  <c r="BN96" i="14"/>
  <c r="AS95" i="14"/>
  <c r="AT95" i="14"/>
  <c r="BL96" i="14"/>
  <c r="AR89" i="14"/>
  <c r="BG105" i="14"/>
  <c r="BA95" i="14"/>
  <c r="BM106" i="14"/>
  <c r="BR104" i="14"/>
  <c r="BR101" i="14"/>
  <c r="BP105" i="14"/>
  <c r="BH105" i="14"/>
  <c r="AB95" i="14"/>
  <c r="BP95" i="14" s="1"/>
  <c r="CF103" i="3"/>
  <c r="BB95" i="14"/>
  <c r="BO105" i="14"/>
  <c r="BJ105" i="14"/>
  <c r="BD95" i="14"/>
  <c r="BJ93" i="14"/>
  <c r="BG96" i="14"/>
  <c r="BF96" i="14"/>
  <c r="BQ96" i="14"/>
  <c r="AV95" i="14"/>
  <c r="BP96" i="14"/>
  <c r="BI96" i="14"/>
  <c r="AR91" i="14"/>
  <c r="BR100" i="14"/>
  <c r="BO96" i="14"/>
  <c r="AR90" i="14"/>
  <c r="AC95" i="14"/>
  <c r="AR95" i="14"/>
  <c r="AR96" i="14"/>
  <c r="BH96" i="14"/>
  <c r="AR92" i="14"/>
  <c r="R95" i="14"/>
  <c r="AU95" i="14"/>
  <c r="T95" i="14"/>
  <c r="BJ96" i="14"/>
  <c r="AW95" i="14"/>
  <c r="Z95" i="14"/>
  <c r="AX95" i="14"/>
  <c r="BR98" i="14"/>
  <c r="U95" i="14"/>
  <c r="W95" i="14"/>
  <c r="X95" i="14"/>
  <c r="BL95" i="14" s="1"/>
  <c r="AA95" i="14"/>
  <c r="BR102" i="14"/>
  <c r="BM96" i="14"/>
  <c r="BR99" i="14"/>
  <c r="BR103" i="14"/>
  <c r="BR97" i="14"/>
  <c r="CF102" i="3"/>
  <c r="AR88" i="14"/>
  <c r="CF101" i="3"/>
  <c r="CF97" i="3"/>
  <c r="CF99" i="3"/>
  <c r="AL90" i="13"/>
  <c r="BF89" i="14"/>
  <c r="CF100" i="3"/>
  <c r="AR87" i="14"/>
  <c r="CF98" i="3"/>
  <c r="AH89" i="13"/>
  <c r="BP91" i="14"/>
  <c r="BP90" i="14"/>
  <c r="BI93" i="14"/>
  <c r="BI91" i="14"/>
  <c r="AC92" i="13"/>
  <c r="AM88" i="13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J90" i="14"/>
  <c r="BL89" i="14"/>
  <c r="BK94" i="14"/>
  <c r="BO87" i="14"/>
  <c r="BM93" i="14"/>
  <c r="BO93" i="14"/>
  <c r="BQ93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AN91" i="13"/>
  <c r="BI94" i="14"/>
  <c r="BQ88" i="14"/>
  <c r="BM87" i="14"/>
  <c r="BF92" i="14"/>
  <c r="BG92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89" i="14"/>
  <c r="BO89" i="14"/>
  <c r="BG93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BM95" i="14" l="1"/>
  <c r="BN95" i="14"/>
  <c r="BJ95" i="14"/>
  <c r="BR106" i="14"/>
  <c r="BF95" i="14"/>
  <c r="BG95" i="14"/>
  <c r="BO95" i="14"/>
  <c r="BK95" i="14"/>
  <c r="BQ95" i="14"/>
  <c r="BH95" i="14"/>
  <c r="BR96" i="14"/>
  <c r="BR105" i="14"/>
  <c r="BI95" i="14"/>
  <c r="AE86" i="13"/>
  <c r="AL86" i="13"/>
  <c r="R85" i="14"/>
  <c r="AT85" i="14"/>
  <c r="AU85" i="14"/>
  <c r="U85" i="14"/>
  <c r="AW85" i="14"/>
  <c r="V85" i="14"/>
  <c r="AX85" i="14"/>
  <c r="BA85" i="14"/>
  <c r="AV85" i="14"/>
  <c r="W85" i="14"/>
  <c r="AH86" i="13"/>
  <c r="X85" i="14"/>
  <c r="AY85" i="14"/>
  <c r="AS85" i="14"/>
  <c r="AA85" i="14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B85" i="14"/>
  <c r="BD85" i="14"/>
  <c r="AI86" i="13"/>
  <c r="CF85" i="2"/>
  <c r="AF86" i="13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R95" i="14" l="1"/>
  <c r="BH85" i="14"/>
  <c r="BN85" i="14"/>
  <c r="BI85" i="14"/>
  <c r="BF85" i="14"/>
  <c r="BQ85" i="14"/>
  <c r="BK85" i="14"/>
  <c r="BO85" i="14"/>
  <c r="BJ85" i="14"/>
  <c r="BM85" i="14"/>
  <c r="M81" i="13"/>
  <c r="AH84" i="13"/>
  <c r="N81" i="13"/>
  <c r="CF92" i="3"/>
  <c r="BL85" i="14"/>
  <c r="AG84" i="13"/>
  <c r="AK84" i="13"/>
  <c r="BP86" i="14"/>
  <c r="BG86" i="14"/>
  <c r="CF93" i="3"/>
  <c r="BH86" i="14"/>
  <c r="CF83" i="2"/>
  <c r="AF84" i="13"/>
  <c r="BO86" i="14"/>
  <c r="AM84" i="13"/>
  <c r="AK83" i="13"/>
  <c r="AD84" i="13"/>
  <c r="AE84" i="13"/>
  <c r="BL86" i="14"/>
  <c r="AI84" i="13"/>
  <c r="AA81" i="13"/>
  <c r="BQ86" i="14"/>
  <c r="BF86" i="14"/>
  <c r="AL84" i="13"/>
  <c r="Z81" i="13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R85" i="14" l="1"/>
  <c r="AM81" i="13"/>
  <c r="AN81" i="13"/>
  <c r="BK83" i="14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R6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A60" i="13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Z29" i="14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AA60" i="14"/>
  <c r="BO60" i="14" s="1"/>
  <c r="Z60" i="14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T6" i="14"/>
  <c r="V6" i="14"/>
  <c r="BA6" i="14"/>
  <c r="S6" i="14"/>
  <c r="AZ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Z34" i="13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V53" i="14"/>
  <c r="U53" i="14"/>
  <c r="T53" i="14"/>
  <c r="S53" i="14"/>
  <c r="R53" i="14"/>
  <c r="AC53" i="14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AA52" i="14"/>
  <c r="Z52" i="14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H59" i="13"/>
  <c r="N64" i="13"/>
  <c r="R26" i="13"/>
  <c r="V26" i="13"/>
  <c r="AI26" i="13" s="1"/>
  <c r="K28" i="13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K6" i="14" l="1"/>
  <c r="AM59" i="13"/>
  <c r="BO7" i="14"/>
  <c r="AC22" i="13"/>
  <c r="BN52" i="14"/>
  <c r="AC15" i="13"/>
  <c r="AE19" i="13"/>
  <c r="AN60" i="13"/>
  <c r="AL33" i="13"/>
  <c r="AC6" i="13"/>
  <c r="BG38" i="14"/>
  <c r="BN60" i="14"/>
  <c r="BG43" i="14"/>
  <c r="AC47" i="13"/>
  <c r="BQ46" i="14"/>
  <c r="AL47" i="13"/>
  <c r="BG53" i="14"/>
  <c r="AM34" i="13"/>
  <c r="AK32" i="13"/>
  <c r="BN48" i="14"/>
  <c r="BK53" i="14"/>
  <c r="BP60" i="14"/>
  <c r="BM36" i="14"/>
  <c r="BQ53" i="14"/>
  <c r="BI55" i="14"/>
  <c r="AK28" i="13"/>
  <c r="AD21" i="13"/>
  <c r="BP52" i="14"/>
  <c r="BQ56" i="14"/>
  <c r="BO29" i="14"/>
  <c r="BN29" i="14"/>
  <c r="BQ48" i="14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5" i="9" s="1"/>
  <c r="K24" i="9"/>
  <c r="K37" i="9" s="1"/>
  <c r="A29" i="3"/>
  <c r="B30" i="3"/>
  <c r="K60" i="9"/>
  <c r="M60" i="9" s="1"/>
  <c r="M47" i="9"/>
  <c r="K49" i="9"/>
  <c r="M36" i="9"/>
  <c r="Q13" i="9"/>
  <c r="P13" i="9"/>
  <c r="K61" i="9"/>
  <c r="M61" i="9" s="1"/>
  <c r="M48" i="9"/>
  <c r="M12" i="9" l="1"/>
  <c r="M24" i="9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14" i="9" s="1"/>
  <c r="M38" i="9"/>
  <c r="K51" i="9"/>
  <c r="K39" i="9"/>
  <c r="M26" i="9"/>
  <c r="M50" i="9"/>
  <c r="K63" i="9"/>
  <c r="M63" i="9" s="1"/>
  <c r="Q15" i="9"/>
  <c r="P15" i="9"/>
  <c r="K27" i="9" l="1"/>
  <c r="M27" i="9" s="1"/>
  <c r="K15" i="9"/>
  <c r="M15" i="9" s="1"/>
  <c r="B33" i="3"/>
  <c r="A32" i="3"/>
  <c r="P16" i="9"/>
  <c r="Q16" i="9"/>
  <c r="K52" i="9"/>
  <c r="M39" i="9"/>
  <c r="K64" i="9"/>
  <c r="M64" i="9" s="1"/>
  <c r="M51" i="9"/>
  <c r="K40" i="9" l="1"/>
  <c r="K28" i="9"/>
  <c r="K41" i="9" s="1"/>
  <c r="B34" i="3"/>
  <c r="A33" i="3"/>
  <c r="K16" i="9"/>
  <c r="K29" i="9" s="1"/>
  <c r="M52" i="9"/>
  <c r="K65" i="9"/>
  <c r="M65" i="9" s="1"/>
  <c r="K53" i="9"/>
  <c r="M40" i="9"/>
  <c r="Q17" i="9"/>
  <c r="P17" i="9"/>
  <c r="M16" i="9" l="1"/>
  <c r="M28" i="9"/>
  <c r="K17" i="9"/>
  <c r="K30" i="9" s="1"/>
  <c r="A34" i="3"/>
  <c r="B35" i="3"/>
  <c r="Q18" i="9"/>
  <c r="P18" i="9"/>
  <c r="M41" i="9"/>
  <c r="K54" i="9"/>
  <c r="K42" i="9"/>
  <c r="M29" i="9"/>
  <c r="M53" i="9"/>
  <c r="K66" i="9"/>
  <c r="M66" i="9" s="1"/>
  <c r="M17" i="9" l="1"/>
  <c r="B36" i="3"/>
  <c r="A35" i="3"/>
  <c r="K18" i="9"/>
  <c r="M18" i="9" s="1"/>
  <c r="K55" i="9"/>
  <c r="M42" i="9"/>
  <c r="M54" i="9"/>
  <c r="K67" i="9"/>
  <c r="M67" i="9" s="1"/>
  <c r="M30" i="9"/>
  <c r="K43" i="9"/>
  <c r="K31" i="9" l="1"/>
  <c r="K44" i="9" s="1"/>
  <c r="B37" i="3"/>
  <c r="A36" i="3"/>
  <c r="M43" i="9"/>
  <c r="K56" i="9"/>
  <c r="K68" i="9"/>
  <c r="M68" i="9" s="1"/>
  <c r="M55" i="9"/>
  <c r="M31" i="9" l="1"/>
  <c r="A37" i="3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<sst xmlns="http://schemas.openxmlformats.org/spreadsheetml/2006/main" count="950" uniqueCount="153">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</sst>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0.0000"/>
    <numFmt numFmtId="167" formatCode="0.000000"/>
    <numFmt numFmtId="168" formatCode="0.0000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1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6" fontId="0" fillId="0" borderId="6" xfId="0" applyNumberFormat="1" applyBorder="1"/>
    <xf numFmtId="0" fontId="0" fillId="0" borderId="6" xfId="0" applyBorder="1"/>
    <xf numFmtId="10" fontId="0" fillId="0" borderId="6" xfId="0" applyNumberFormat="1" applyBorder="1"/>
    <xf numFmtId="166" fontId="0" fillId="0" borderId="6" xfId="0" quotePrefix="1" applyNumberFormat="1" applyBorder="1"/>
    <xf numFmtId="16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mensual'!$BU$96:$BU$107</c:f>
              <c:strCache>
                <c:ptCount val="12"/>
                <c:pt idx="0">
                  <c:v>Restaurantes y hoteles</c:v>
                </c:pt>
                <c:pt idx="1">
                  <c:v>Salud</c:v>
                </c:pt>
                <c:pt idx="2">
                  <c:v>Bienes y servicios varios</c:v>
                </c:pt>
                <c:pt idx="3">
                  <c:v>Vivienda, agua, electricidad, gas y otros combustibles</c:v>
                </c:pt>
                <c:pt idx="4">
                  <c:v>Educación</c:v>
                </c:pt>
                <c:pt idx="5">
                  <c:v>Transporte</c:v>
                </c:pt>
                <c:pt idx="6">
                  <c:v>Equipamiento y mantenimiento del hogar</c:v>
                </c:pt>
                <c:pt idx="7">
                  <c:v>Recreación y cultura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Prendas de vestir y calzado</c:v>
                </c:pt>
                <c:pt idx="11">
                  <c:v>Prendas de vestir y calzado</c:v>
                </c:pt>
              </c:strCache>
            </c:strRef>
          </c:cat>
          <c:val>
            <c:numRef>
              <c:f>'incidencia mensual'!$BV$96:$BV$107</c:f>
              <c:numCache>
                <c:formatCode>General</c:formatCode>
                <c:ptCount val="12"/>
                <c:pt idx="0">
                  <c:v>-0.15463855479914654</c:v>
                </c:pt>
                <c:pt idx="1">
                  <c:v>-0.10109019467793898</c:v>
                </c:pt>
                <c:pt idx="2">
                  <c:v>-4.0436770521320289E-2</c:v>
                </c:pt>
                <c:pt idx="3">
                  <c:v>-3.5691325503812876E-2</c:v>
                </c:pt>
                <c:pt idx="4">
                  <c:v>-3.4876913498117085E-2</c:v>
                </c:pt>
                <c:pt idx="5">
                  <c:v>-3.3609133836040361E-2</c:v>
                </c:pt>
                <c:pt idx="6">
                  <c:v>-3.3274211782374497E-2</c:v>
                </c:pt>
                <c:pt idx="7">
                  <c:v>-2.1279333227927646E-2</c:v>
                </c:pt>
                <c:pt idx="8">
                  <c:v>2.0870515018078222E-3</c:v>
                </c:pt>
                <c:pt idx="9">
                  <c:v>1.7172483466083355E-2</c:v>
                </c:pt>
                <c:pt idx="10">
                  <c:v>3.151248062048824E-2</c:v>
                </c:pt>
                <c:pt idx="11">
                  <c:v>3.151248062048824E-2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CD5-B311-F9A035DA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751808"/>
        <c:axId val="493735488"/>
      </c:barChart>
      <c:catAx>
        <c:axId val="4937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35488"/>
        <c:crosses val="autoZero"/>
        <c:auto val="1"/>
        <c:lblAlgn val="ctr"/>
        <c:lblOffset val="100"/>
        <c:noMultiLvlLbl val="0"/>
      </c:catAx>
      <c:valAx>
        <c:axId val="493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  <c:pt idx="99" formatCode="0.00%">
                  <c:v>4.0417766602393046E-2</c:v>
                </c:pt>
                <c:pt idx="100" formatCode="0.00%">
                  <c:v>2.8504308700224357E-2</c:v>
                </c:pt>
                <c:pt idx="101" formatCode="0.00%">
                  <c:v>1.2751313421927479E-2</c:v>
                </c:pt>
                <c:pt idx="102" formatCode="0.00%">
                  <c:v>1.2950143399720782E-2</c:v>
                </c:pt>
                <c:pt idx="103" formatCode="0.00%">
                  <c:v>1.803644664052495E-2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  <c:pt idx="96" formatCode="0.00%">
                  <c:v>2.6725733965583087E-2</c:v>
                </c:pt>
                <c:pt idx="97" formatCode="0.00%">
                  <c:v>2.1830068820724913E-2</c:v>
                </c:pt>
                <c:pt idx="98" formatCode="0.00%">
                  <c:v>2.4840247490863998E-2</c:v>
                </c:pt>
                <c:pt idx="99" formatCode="0.00%">
                  <c:v>3.8886727251923991E-2</c:v>
                </c:pt>
                <c:pt idx="100" formatCode="0.00%">
                  <c:v>2.8020849967455463E-2</c:v>
                </c:pt>
                <c:pt idx="101" formatCode="0.00%">
                  <c:v>1.3733404112175052E-2</c:v>
                </c:pt>
                <c:pt idx="102" formatCode="0.00%">
                  <c:v>1.4541447415141295E-2</c:v>
                </c:pt>
                <c:pt idx="103" formatCode="0.00%">
                  <c:v>1.856971382087691E-2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  <c:pt idx="96" formatCode="0.00%">
                  <c:v>2.6753996324876184E-2</c:v>
                </c:pt>
                <c:pt idx="97" formatCode="0.00%">
                  <c:v>2.2057149321017544E-2</c:v>
                </c:pt>
                <c:pt idx="98" formatCode="0.00%">
                  <c:v>2.4691478137405909E-2</c:v>
                </c:pt>
                <c:pt idx="99" formatCode="0.00%">
                  <c:v>3.8639102225477062E-2</c:v>
                </c:pt>
                <c:pt idx="100" formatCode="0.00%">
                  <c:v>2.7920156390233597E-2</c:v>
                </c:pt>
                <c:pt idx="101" formatCode="0.00%">
                  <c:v>1.4599080955532528E-2</c:v>
                </c:pt>
                <c:pt idx="102" formatCode="0.00%">
                  <c:v>1.5219308921756269E-2</c:v>
                </c:pt>
                <c:pt idx="103" formatCode="0.00%">
                  <c:v>1.8732068346340558E-2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  <c:pt idx="96" formatCode="0.00%">
                  <c:v>2.6929402287534376E-2</c:v>
                </c:pt>
                <c:pt idx="97" formatCode="0.00%">
                  <c:v>2.2236804360479923E-2</c:v>
                </c:pt>
                <c:pt idx="98" formatCode="0.00%">
                  <c:v>2.41015151821935E-2</c:v>
                </c:pt>
                <c:pt idx="99" formatCode="0.00%">
                  <c:v>3.6876381454772567E-2</c:v>
                </c:pt>
                <c:pt idx="100" formatCode="0.00%">
                  <c:v>2.7676350255949611E-2</c:v>
                </c:pt>
                <c:pt idx="101" formatCode="0.00%">
                  <c:v>1.5163439517204891E-2</c:v>
                </c:pt>
                <c:pt idx="102" formatCode="0.00%">
                  <c:v>1.6314289096683643E-2</c:v>
                </c:pt>
                <c:pt idx="103" formatCode="0.00%">
                  <c:v>1.9287987231903614E-2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  <c:pt idx="99" formatCode="0.00%">
                  <c:v>3.4934655305836726E-2</c:v>
                </c:pt>
                <c:pt idx="100" formatCode="0.00%">
                  <c:v>2.7452917023244927E-2</c:v>
                </c:pt>
                <c:pt idx="101" formatCode="0.00%">
                  <c:v>1.6435099364626282E-2</c:v>
                </c:pt>
                <c:pt idx="102" formatCode="0.00%">
                  <c:v>1.8209352879243301E-2</c:v>
                </c:pt>
                <c:pt idx="103" formatCode="0.00%">
                  <c:v>1.9805482283514531E-2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3.844397342922834E-2</c:v>
                </c:pt>
                <c:pt idx="1">
                  <c:v>4.1749522628150348E-2</c:v>
                </c:pt>
                <c:pt idx="2">
                  <c:v>3.3081080291061937E-2</c:v>
                </c:pt>
                <c:pt idx="3">
                  <c:v>2.4505648939364022E-2</c:v>
                </c:pt>
                <c:pt idx="4">
                  <c:v>2.0319002611617121E-2</c:v>
                </c:pt>
                <c:pt idx="5">
                  <c:v>2.6325876581951402E-2</c:v>
                </c:pt>
                <c:pt idx="6">
                  <c:v>2.1683087926834599E-2</c:v>
                </c:pt>
                <c:pt idx="7">
                  <c:v>2.5431625266019386E-2</c:v>
                </c:pt>
                <c:pt idx="8">
                  <c:v>4.0417766602393046E-2</c:v>
                </c:pt>
                <c:pt idx="9">
                  <c:v>2.8504308700224357E-2</c:v>
                </c:pt>
                <c:pt idx="10">
                  <c:v>1.2751313421927479E-2</c:v>
                </c:pt>
                <c:pt idx="11">
                  <c:v>1.2950143399720782E-2</c:v>
                </c:pt>
                <c:pt idx="12">
                  <c:v>1.803644664052495E-2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3.9352806514615368E-2</c:v>
                </c:pt>
                <c:pt idx="1">
                  <c:v>4.1693074529161933E-2</c:v>
                </c:pt>
                <c:pt idx="2">
                  <c:v>3.3946058175184479E-2</c:v>
                </c:pt>
                <c:pt idx="3">
                  <c:v>2.5636935336685429E-2</c:v>
                </c:pt>
                <c:pt idx="4">
                  <c:v>2.2584761104629258E-2</c:v>
                </c:pt>
                <c:pt idx="5">
                  <c:v>2.6725733965583087E-2</c:v>
                </c:pt>
                <c:pt idx="6">
                  <c:v>2.1830068820724913E-2</c:v>
                </c:pt>
                <c:pt idx="7">
                  <c:v>2.4840247490863998E-2</c:v>
                </c:pt>
                <c:pt idx="8">
                  <c:v>3.8886727251923991E-2</c:v>
                </c:pt>
                <c:pt idx="9">
                  <c:v>2.8020849967455463E-2</c:v>
                </c:pt>
                <c:pt idx="10">
                  <c:v>1.3733404112175052E-2</c:v>
                </c:pt>
                <c:pt idx="11">
                  <c:v>1.4541447415141295E-2</c:v>
                </c:pt>
                <c:pt idx="12">
                  <c:v>1.856971382087691E-2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3.9915504417715075E-2</c:v>
                </c:pt>
                <c:pt idx="1">
                  <c:v>4.1227228864620491E-2</c:v>
                </c:pt>
                <c:pt idx="2">
                  <c:v>3.4227982073778307E-2</c:v>
                </c:pt>
                <c:pt idx="3">
                  <c:v>2.6295301213072886E-2</c:v>
                </c:pt>
                <c:pt idx="4">
                  <c:v>2.3372309365687682E-2</c:v>
                </c:pt>
                <c:pt idx="5">
                  <c:v>2.6753996324876184E-2</c:v>
                </c:pt>
                <c:pt idx="6">
                  <c:v>2.2057149321017544E-2</c:v>
                </c:pt>
                <c:pt idx="7">
                  <c:v>2.4691478137405909E-2</c:v>
                </c:pt>
                <c:pt idx="8">
                  <c:v>3.8639102225477062E-2</c:v>
                </c:pt>
                <c:pt idx="9">
                  <c:v>2.7920156390233597E-2</c:v>
                </c:pt>
                <c:pt idx="10">
                  <c:v>1.4599080955532528E-2</c:v>
                </c:pt>
                <c:pt idx="11">
                  <c:v>1.5219308921756269E-2</c:v>
                </c:pt>
                <c:pt idx="12">
                  <c:v>1.8732068346340558E-2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4.0610038452343566E-2</c:v>
                </c:pt>
                <c:pt idx="1">
                  <c:v>4.1786310742923494E-2</c:v>
                </c:pt>
                <c:pt idx="2">
                  <c:v>3.4823097142526072E-2</c:v>
                </c:pt>
                <c:pt idx="3">
                  <c:v>2.7194345138702669E-2</c:v>
                </c:pt>
                <c:pt idx="4">
                  <c:v>2.4943339210105941E-2</c:v>
                </c:pt>
                <c:pt idx="5">
                  <c:v>2.6929402287534376E-2</c:v>
                </c:pt>
                <c:pt idx="6">
                  <c:v>2.2236804360479923E-2</c:v>
                </c:pt>
                <c:pt idx="7">
                  <c:v>2.41015151821935E-2</c:v>
                </c:pt>
                <c:pt idx="8">
                  <c:v>3.6876381454772567E-2</c:v>
                </c:pt>
                <c:pt idx="9">
                  <c:v>2.7676350255949611E-2</c:v>
                </c:pt>
                <c:pt idx="10">
                  <c:v>1.5163439517204891E-2</c:v>
                </c:pt>
                <c:pt idx="11">
                  <c:v>1.6314289096683643E-2</c:v>
                </c:pt>
                <c:pt idx="12">
                  <c:v>1.9287987231903614E-2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4.1985767651929073E-2</c:v>
                </c:pt>
                <c:pt idx="1">
                  <c:v>4.218126193482119E-2</c:v>
                </c:pt>
                <c:pt idx="2">
                  <c:v>3.5558823600745804E-2</c:v>
                </c:pt>
                <c:pt idx="3">
                  <c:v>2.8869072507666571E-2</c:v>
                </c:pt>
                <c:pt idx="4">
                  <c:v>2.6662958438023354E-2</c:v>
                </c:pt>
                <c:pt idx="5">
                  <c:v>2.7491859150091003E-2</c:v>
                </c:pt>
                <c:pt idx="6">
                  <c:v>2.3088842860465864E-2</c:v>
                </c:pt>
                <c:pt idx="7">
                  <c:v>2.3463202163408026E-2</c:v>
                </c:pt>
                <c:pt idx="8">
                  <c:v>3.4934655305836726E-2</c:v>
                </c:pt>
                <c:pt idx="9">
                  <c:v>2.7452917023244927E-2</c:v>
                </c:pt>
                <c:pt idx="10">
                  <c:v>1.6435099364626282E-2</c:v>
                </c:pt>
                <c:pt idx="11">
                  <c:v>1.8209352879243301E-2</c:v>
                </c:pt>
                <c:pt idx="12">
                  <c:v>1.9805482283514531E-2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  <c:pt idx="99" formatCode="0.00%">
                  <c:v>4.0417766602393046E-2</c:v>
                </c:pt>
                <c:pt idx="100" formatCode="0.00%">
                  <c:v>2.8504308700224357E-2</c:v>
                </c:pt>
                <c:pt idx="101" formatCode="0.00%">
                  <c:v>1.2751313421927479E-2</c:v>
                </c:pt>
                <c:pt idx="102" formatCode="0.00%">
                  <c:v>1.2950143399720782E-2</c:v>
                </c:pt>
                <c:pt idx="103" formatCode="0.00%">
                  <c:v>1.803644664052495E-2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  <c:pt idx="102">
                  <c:v>45809</c:v>
                </c:pt>
                <c:pt idx="103">
                  <c:v>45839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  <c:pt idx="99" formatCode="0.00%">
                  <c:v>3.4934655305836726E-2</c:v>
                </c:pt>
                <c:pt idx="100" formatCode="0.00%">
                  <c:v>2.7452917023244927E-2</c:v>
                </c:pt>
                <c:pt idx="101" formatCode="0.00%">
                  <c:v>1.6435099364626282E-2</c:v>
                </c:pt>
                <c:pt idx="102" formatCode="0.00%">
                  <c:v>1.8209352879243301E-2</c:v>
                </c:pt>
                <c:pt idx="103" formatCode="0.00%">
                  <c:v>1.9805482283514531E-2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  <c:pt idx="87" formatCode="0.0%">
                  <c:v>0.54262968568365655</c:v>
                </c:pt>
                <c:pt idx="88" formatCode="0.0%">
                  <c:v>0.46325038529566909</c:v>
                </c:pt>
                <c:pt idx="89" formatCode="0.0%">
                  <c:v>0.4212521160636562</c:v>
                </c:pt>
                <c:pt idx="90" formatCode="0.0%">
                  <c:v>0.37893587993713362</c:v>
                </c:pt>
                <c:pt idx="91" formatCode="0.0%">
                  <c:v>0.35183699773476196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  <c:pt idx="84" formatCode="0.0%">
                  <c:v>1.1576092220722645</c:v>
                </c:pt>
                <c:pt idx="85" formatCode="0.0%">
                  <c:v>0.82810858645958008</c:v>
                </c:pt>
                <c:pt idx="86" formatCode="0.0%">
                  <c:v>0.65793016522270786</c:v>
                </c:pt>
                <c:pt idx="87" formatCode="0.0%">
                  <c:v>0.55348232633340411</c:v>
                </c:pt>
                <c:pt idx="88" formatCode="0.0%">
                  <c:v>0.46934991576090312</c:v>
                </c:pt>
                <c:pt idx="89" formatCode="0.0%">
                  <c:v>0.42823385337990283</c:v>
                </c:pt>
                <c:pt idx="90" formatCode="0.0%">
                  <c:v>0.38658529827168708</c:v>
                </c:pt>
                <c:pt idx="91" formatCode="0.0%">
                  <c:v>0.35885887986868803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  <c:pt idx="84" formatCode="0.0%">
                  <c:v>1.1680471638873406</c:v>
                </c:pt>
                <c:pt idx="85" formatCode="0.0%">
                  <c:v>0.8374438235159154</c:v>
                </c:pt>
                <c:pt idx="86" formatCode="0.0%">
                  <c:v>0.66601277734000441</c:v>
                </c:pt>
                <c:pt idx="87" formatCode="0.0%">
                  <c:v>0.55786754917388315</c:v>
                </c:pt>
                <c:pt idx="88" formatCode="0.0%">
                  <c:v>0.47156764989636346</c:v>
                </c:pt>
                <c:pt idx="89" formatCode="0.0%">
                  <c:v>0.43233979866163064</c:v>
                </c:pt>
                <c:pt idx="90" formatCode="0.0%">
                  <c:v>0.39084568473415726</c:v>
                </c:pt>
                <c:pt idx="91" formatCode="0.0%">
                  <c:v>0.36251368033327047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  <c:pt idx="84" formatCode="0.0%">
                  <c:v>1.1882144170976994</c:v>
                </c:pt>
                <c:pt idx="85" formatCode="0.0%">
                  <c:v>0.85145613849448654</c:v>
                </c:pt>
                <c:pt idx="86" formatCode="0.0%">
                  <c:v>0.67270265259948814</c:v>
                </c:pt>
                <c:pt idx="87" formatCode="0.0%">
                  <c:v>0.56088022702147544</c:v>
                </c:pt>
                <c:pt idx="88" formatCode="0.0%">
                  <c:v>0.47425428416290383</c:v>
                </c:pt>
                <c:pt idx="89" formatCode="0.0%">
                  <c:v>0.43657955650169789</c:v>
                </c:pt>
                <c:pt idx="90" formatCode="0.0%">
                  <c:v>0.39594305742731506</c:v>
                </c:pt>
                <c:pt idx="91" formatCode="0.0%">
                  <c:v>0.36734024919806707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  <c:pt idx="87" formatCode="0.0%">
                  <c:v>0.57190148229503945</c:v>
                </c:pt>
                <c:pt idx="88" formatCode="0.0%">
                  <c:v>0.48134089782964895</c:v>
                </c:pt>
                <c:pt idx="89" formatCode="0.0%">
                  <c:v>0.44622465755202323</c:v>
                </c:pt>
                <c:pt idx="90" formatCode="0.0%">
                  <c:v>0.40644706900141792</c:v>
                </c:pt>
                <c:pt idx="91" formatCode="0.0%">
                  <c:v>0.37650865879038475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  <c:pt idx="87" formatCode="0.0%">
                  <c:v>0.54262968568365655</c:v>
                </c:pt>
                <c:pt idx="88" formatCode="0.0%">
                  <c:v>0.46325038529566909</c:v>
                </c:pt>
                <c:pt idx="89" formatCode="0.0%">
                  <c:v>0.4212521160636562</c:v>
                </c:pt>
                <c:pt idx="90" formatCode="0.0%">
                  <c:v>0.37893587993713362</c:v>
                </c:pt>
                <c:pt idx="91" formatCode="0.0%">
                  <c:v>0.35183699773476196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  <c:pt idx="90">
                  <c:v>45809</c:v>
                </c:pt>
                <c:pt idx="91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  <c:pt idx="87" formatCode="0.0%">
                  <c:v>0.57190148229503945</c:v>
                </c:pt>
                <c:pt idx="88" formatCode="0.0%">
                  <c:v>0.48134089782964895</c:v>
                </c:pt>
                <c:pt idx="89" formatCode="0.0%">
                  <c:v>0.44622465755202323</c:v>
                </c:pt>
                <c:pt idx="90" formatCode="0.0%">
                  <c:v>0.40644706900141792</c:v>
                </c:pt>
                <c:pt idx="91" formatCode="0.0%">
                  <c:v>0.37650865879038475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6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6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6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714214</xdr:colOff>
      <xdr:row>109</xdr:row>
      <xdr:rowOff>30157</xdr:rowOff>
    </xdr:from>
    <xdr:to>
      <xdr:col>66</xdr:col>
      <xdr:colOff>565129</xdr:colOff>
      <xdr:row>128</xdr:row>
      <xdr:rowOff>108194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F485E-02B9-A5B0-80B1-1B826506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  <row r="99">
          <cell r="A99">
            <v>45658</v>
          </cell>
        </row>
        <row r="100">
          <cell r="A100">
            <v>45689</v>
          </cell>
        </row>
        <row r="101">
          <cell r="A101">
            <v>45717</v>
          </cell>
        </row>
        <row r="102">
          <cell r="A102">
            <v>45748</v>
          </cell>
        </row>
        <row r="103">
          <cell r="A103">
            <v>45778</v>
          </cell>
        </row>
        <row r="104">
          <cell r="A104">
            <v>45809</v>
          </cell>
        </row>
        <row r="105">
          <cell r="A105">
            <v>45839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  <row r="98">
          <cell r="D98">
            <v>8057.13720703125</v>
          </cell>
          <cell r="E98">
            <v>5986.5634765625</v>
          </cell>
          <cell r="F98">
            <v>6651.2177734375</v>
          </cell>
          <cell r="G98">
            <v>7799.5859375</v>
          </cell>
          <cell r="H98">
            <v>7081.44189453125</v>
          </cell>
          <cell r="I98">
            <v>8969.0341796875</v>
          </cell>
          <cell r="J98">
            <v>8219.171875</v>
          </cell>
          <cell r="K98">
            <v>6880.029296875</v>
          </cell>
          <cell r="L98">
            <v>6935.11328125</v>
          </cell>
          <cell r="M98">
            <v>5852.630859375</v>
          </cell>
          <cell r="N98">
            <v>8696.693359375</v>
          </cell>
          <cell r="O98">
            <v>7481.39208984375</v>
          </cell>
          <cell r="P98">
            <v>8093.44189453125</v>
          </cell>
          <cell r="Q98">
            <v>5984.85400390625</v>
          </cell>
          <cell r="R98">
            <v>6726.32470703125</v>
          </cell>
          <cell r="S98">
            <v>7616.15283203125</v>
          </cell>
          <cell r="T98">
            <v>7076.2666015625</v>
          </cell>
          <cell r="U98">
            <v>8921.5341796875</v>
          </cell>
          <cell r="V98">
            <v>8185.814453125</v>
          </cell>
          <cell r="W98">
            <v>6861.7158203125</v>
          </cell>
          <cell r="X98">
            <v>6941.1787109375</v>
          </cell>
          <cell r="Y98">
            <v>5983.89306640625</v>
          </cell>
          <cell r="Z98">
            <v>8700.708984375</v>
          </cell>
          <cell r="AA98">
            <v>7448.71435546875</v>
          </cell>
          <cell r="AB98">
            <v>8120.12109375</v>
          </cell>
          <cell r="AC98">
            <v>5980.189453125</v>
          </cell>
          <cell r="AD98">
            <v>6762.9765625</v>
          </cell>
          <cell r="AE98">
            <v>7458.96826171875</v>
          </cell>
          <cell r="AF98">
            <v>7082.4892578125</v>
          </cell>
          <cell r="AG98">
            <v>8932.9033203125</v>
          </cell>
          <cell r="AH98">
            <v>8183.982421875</v>
          </cell>
          <cell r="AI98">
            <v>6860.2021484375</v>
          </cell>
          <cell r="AJ98">
            <v>6940.41552734375</v>
          </cell>
          <cell r="AK98">
            <v>6033.64599609375</v>
          </cell>
          <cell r="AL98">
            <v>8681.6640625</v>
          </cell>
          <cell r="AM98">
            <v>7428.29248046875</v>
          </cell>
          <cell r="AN98">
            <v>8133.83935546875</v>
          </cell>
          <cell r="AO98">
            <v>5985.7587890625</v>
          </cell>
          <cell r="AP98">
            <v>6802.6650390625</v>
          </cell>
          <cell r="AQ98">
            <v>7432.1337890625</v>
          </cell>
          <cell r="AR98">
            <v>7084.63525390625</v>
          </cell>
          <cell r="AS98">
            <v>8814.78125</v>
          </cell>
          <cell r="AT98">
            <v>8143.10009765625</v>
          </cell>
          <cell r="AU98">
            <v>6829.09326171875</v>
          </cell>
          <cell r="AV98">
            <v>6966.03466796875</v>
          </cell>
          <cell r="AW98">
            <v>5977.068359375</v>
          </cell>
          <cell r="AX98">
            <v>8684.7724609375</v>
          </cell>
          <cell r="AY98">
            <v>7436.6787109375</v>
          </cell>
          <cell r="AZ98">
            <v>8148.658203125</v>
          </cell>
          <cell r="BA98">
            <v>5989.43701171875</v>
          </cell>
          <cell r="BB98">
            <v>6855.76904296875</v>
          </cell>
          <cell r="BC98">
            <v>7355.783203125</v>
          </cell>
          <cell r="BD98">
            <v>7073.765625</v>
          </cell>
          <cell r="BE98">
            <v>8722.0361328125</v>
          </cell>
          <cell r="BF98">
            <v>8100.8515625</v>
          </cell>
          <cell r="BG98">
            <v>6823.47216796875</v>
          </cell>
          <cell r="BH98">
            <v>7006.3134765625</v>
          </cell>
          <cell r="BI98">
            <v>6141.11767578125</v>
          </cell>
          <cell r="BJ98">
            <v>8667.0576171875</v>
          </cell>
          <cell r="BK98">
            <v>7415.1083984375</v>
          </cell>
          <cell r="BL98">
            <v>7701.83251953125</v>
          </cell>
          <cell r="BM98">
            <v>7689.74560546875</v>
          </cell>
          <cell r="BN98">
            <v>7709.39892578125</v>
          </cell>
          <cell r="BO98">
            <v>7714.173828125</v>
          </cell>
          <cell r="BP98">
            <v>7693.34228515625</v>
          </cell>
          <cell r="BQ98">
            <v>8113.08935546875</v>
          </cell>
          <cell r="BR98">
            <v>5985.86083984375</v>
          </cell>
          <cell r="BS98">
            <v>6776.7998046875</v>
          </cell>
          <cell r="BT98">
            <v>7483.3017578125</v>
          </cell>
          <cell r="BU98">
            <v>7078.44677734375</v>
          </cell>
          <cell r="BV98">
            <v>8820.802734375</v>
          </cell>
          <cell r="BW98">
            <v>8147.26318359375</v>
          </cell>
          <cell r="BX98">
            <v>6844.91552734375</v>
          </cell>
          <cell r="BY98">
            <v>6970.0205078125</v>
          </cell>
          <cell r="BZ98">
            <v>6045.3798828125</v>
          </cell>
          <cell r="CA98">
            <v>8680</v>
          </cell>
          <cell r="CB98">
            <v>7433.3427734375</v>
          </cell>
          <cell r="CC98">
            <v>7701.29833984375</v>
          </cell>
          <cell r="CD98">
            <v>7701.29833984375</v>
          </cell>
        </row>
        <row r="99">
          <cell r="D99">
            <v>8205.7138671875</v>
          </cell>
          <cell r="E99">
            <v>6130.59326171875</v>
          </cell>
          <cell r="F99">
            <v>6643.63671875</v>
          </cell>
          <cell r="G99">
            <v>8140.7373046875</v>
          </cell>
          <cell r="H99">
            <v>7197.80859375</v>
          </cell>
          <cell r="I99">
            <v>9177.5419921875</v>
          </cell>
          <cell r="J99">
            <v>8345.853515625</v>
          </cell>
          <cell r="K99">
            <v>7036.73681640625</v>
          </cell>
          <cell r="L99">
            <v>7100.52685546875</v>
          </cell>
          <cell r="M99">
            <v>5894.033203125</v>
          </cell>
          <cell r="N99">
            <v>9164.0634765625</v>
          </cell>
          <cell r="O99">
            <v>7652.7314453125</v>
          </cell>
          <cell r="P99">
            <v>8241.9091796875</v>
          </cell>
          <cell r="Q99">
            <v>6129.61474609375</v>
          </cell>
          <cell r="R99">
            <v>6706.39794921875</v>
          </cell>
          <cell r="S99">
            <v>7931.78759765625</v>
          </cell>
          <cell r="T99">
            <v>7192.3671875</v>
          </cell>
          <cell r="U99">
            <v>9129.9765625</v>
          </cell>
          <cell r="V99">
            <v>8299.92578125</v>
          </cell>
          <cell r="W99">
            <v>7021.2939453125</v>
          </cell>
          <cell r="X99">
            <v>7110.21728515625</v>
          </cell>
          <cell r="Y99">
            <v>6016.0107421875</v>
          </cell>
          <cell r="Z99">
            <v>9165.3681640625</v>
          </cell>
          <cell r="AA99">
            <v>7629.24853515625</v>
          </cell>
          <cell r="AB99">
            <v>8269.3037109375</v>
          </cell>
          <cell r="AC99">
            <v>6124.03662109375</v>
          </cell>
          <cell r="AD99">
            <v>6740.01953125</v>
          </cell>
          <cell r="AE99">
            <v>7769.50439453125</v>
          </cell>
          <cell r="AF99">
            <v>7198.45068359375</v>
          </cell>
          <cell r="AG99">
            <v>9140.9658203125</v>
          </cell>
          <cell r="AH99">
            <v>8290.947265625</v>
          </cell>
          <cell r="AI99">
            <v>7020.9052734375</v>
          </cell>
          <cell r="AJ99">
            <v>7109.79248046875</v>
          </cell>
          <cell r="AK99">
            <v>6062.22998046875</v>
          </cell>
          <cell r="AL99">
            <v>9144.333984375</v>
          </cell>
          <cell r="AM99">
            <v>7611.50390625</v>
          </cell>
          <cell r="AN99">
            <v>8284.255859375</v>
          </cell>
          <cell r="AO99">
            <v>6130.7275390625</v>
          </cell>
          <cell r="AP99">
            <v>6769.2021484375</v>
          </cell>
          <cell r="AQ99">
            <v>7732.86962890625</v>
          </cell>
          <cell r="AR99">
            <v>7200.5791015625</v>
          </cell>
          <cell r="AS99">
            <v>9025.0380859375</v>
          </cell>
          <cell r="AT99">
            <v>8242.6611328125</v>
          </cell>
          <cell r="AU99">
            <v>6988.7900390625</v>
          </cell>
          <cell r="AV99">
            <v>7139.60107421875</v>
          </cell>
          <cell r="AW99">
            <v>6004.62158203125</v>
          </cell>
          <cell r="AX99">
            <v>9148.0078125</v>
          </cell>
          <cell r="AY99">
            <v>7624.07275390625</v>
          </cell>
          <cell r="AZ99">
            <v>8301.2783203125</v>
          </cell>
          <cell r="BA99">
            <v>6135.5693359375</v>
          </cell>
          <cell r="BB99">
            <v>6810.80078125</v>
          </cell>
          <cell r="BC99">
            <v>7631.88134765625</v>
          </cell>
          <cell r="BD99">
            <v>7187.7509765625</v>
          </cell>
          <cell r="BE99">
            <v>8933.5771484375</v>
          </cell>
          <cell r="BF99">
            <v>8195.4619140625</v>
          </cell>
          <cell r="BG99">
            <v>6984.90966796875</v>
          </cell>
          <cell r="BH99">
            <v>7182.73291015625</v>
          </cell>
          <cell r="BI99">
            <v>6165.92626953125</v>
          </cell>
          <cell r="BJ99">
            <v>9128.1376953125</v>
          </cell>
          <cell r="BK99">
            <v>7613.1259765625</v>
          </cell>
          <cell r="BL99">
            <v>7868.83203125</v>
          </cell>
          <cell r="BM99">
            <v>7857.61328125</v>
          </cell>
          <cell r="BN99">
            <v>7879.4462890625</v>
          </cell>
          <cell r="BO99">
            <v>7885.71240234375</v>
          </cell>
          <cell r="BP99">
            <v>7870.97265625</v>
          </cell>
          <cell r="BQ99">
            <v>8263.0634765625</v>
          </cell>
          <cell r="BR99">
            <v>6130.82763671875</v>
          </cell>
          <cell r="BS99">
            <v>6747.8349609375</v>
          </cell>
          <cell r="BT99">
            <v>7784.67578125</v>
          </cell>
          <cell r="BU99">
            <v>7193.6376953125</v>
          </cell>
          <cell r="BV99">
            <v>9030.875</v>
          </cell>
          <cell r="BW99">
            <v>8250.66796875</v>
          </cell>
          <cell r="BX99">
            <v>7004.94873046875</v>
          </cell>
          <cell r="BY99">
            <v>7142.46484375</v>
          </cell>
          <cell r="BZ99">
            <v>6073.47705078125</v>
          </cell>
          <cell r="CA99">
            <v>9142.7734375</v>
          </cell>
          <cell r="CB99">
            <v>7621.44189453125</v>
          </cell>
          <cell r="CC99">
            <v>7873.41796875</v>
          </cell>
          <cell r="CD99">
            <v>7873.41796875</v>
          </cell>
        </row>
        <row r="100">
          <cell r="D100">
            <v>8473.0478515625</v>
          </cell>
          <cell r="E100">
            <v>6211.55126953125</v>
          </cell>
          <cell r="F100">
            <v>6666.24755859375</v>
          </cell>
          <cell r="G100">
            <v>8443.546875</v>
          </cell>
          <cell r="H100">
            <v>7269.705078125</v>
          </cell>
          <cell r="I100">
            <v>9366.736328125</v>
          </cell>
          <cell r="J100">
            <v>8495.7529296875</v>
          </cell>
          <cell r="K100">
            <v>7197.54150390625</v>
          </cell>
          <cell r="L100">
            <v>7295.7421875</v>
          </cell>
          <cell r="M100">
            <v>6045.15966796875</v>
          </cell>
          <cell r="N100">
            <v>9370.87890625</v>
          </cell>
          <cell r="O100">
            <v>7871.94287109375</v>
          </cell>
          <cell r="P100">
            <v>8511.9462890625</v>
          </cell>
          <cell r="Q100">
            <v>6209.60888671875</v>
          </cell>
          <cell r="R100">
            <v>6731.2060546875</v>
          </cell>
          <cell r="S100">
            <v>8233.7158203125</v>
          </cell>
          <cell r="T100">
            <v>7265.89794921875</v>
          </cell>
          <cell r="U100">
            <v>9317.8173828125</v>
          </cell>
          <cell r="V100">
            <v>8445.6611328125</v>
          </cell>
          <cell r="W100">
            <v>7181.9697265625</v>
          </cell>
          <cell r="X100">
            <v>7315.15087890625</v>
          </cell>
          <cell r="Y100">
            <v>6144.20947265625</v>
          </cell>
          <cell r="Z100">
            <v>9372.5625</v>
          </cell>
          <cell r="AA100">
            <v>7851.84033203125</v>
          </cell>
          <cell r="AB100">
            <v>8539.5703125</v>
          </cell>
          <cell r="AC100">
            <v>6209.56640625</v>
          </cell>
          <cell r="AD100">
            <v>6766.64306640625</v>
          </cell>
          <cell r="AE100">
            <v>8068.33984375</v>
          </cell>
          <cell r="AF100">
            <v>7270.53759765625</v>
          </cell>
          <cell r="AG100">
            <v>9331.4755859375</v>
          </cell>
          <cell r="AH100">
            <v>8436.638671875</v>
          </cell>
          <cell r="AI100">
            <v>7181.22021484375</v>
          </cell>
          <cell r="AJ100">
            <v>7321.25537109375</v>
          </cell>
          <cell r="AK100">
            <v>6181.6494140625</v>
          </cell>
          <cell r="AL100">
            <v>9352.791015625</v>
          </cell>
          <cell r="AM100">
            <v>7834.625</v>
          </cell>
          <cell r="AN100">
            <v>8555.564453125</v>
          </cell>
          <cell r="AO100">
            <v>6215.63134765625</v>
          </cell>
          <cell r="AP100">
            <v>6797.23291015625</v>
          </cell>
          <cell r="AQ100">
            <v>8036.6015625</v>
          </cell>
          <cell r="AR100">
            <v>7273.29345703125</v>
          </cell>
          <cell r="AS100">
            <v>9210.20703125</v>
          </cell>
          <cell r="AT100">
            <v>8382.8466796875</v>
          </cell>
          <cell r="AU100">
            <v>7149.74072265625</v>
          </cell>
          <cell r="AV100">
            <v>7350.22802734375</v>
          </cell>
          <cell r="AW100">
            <v>6132.5068359375</v>
          </cell>
          <cell r="AX100">
            <v>9358.7919921875</v>
          </cell>
          <cell r="AY100">
            <v>7849.99853515625</v>
          </cell>
          <cell r="AZ100">
            <v>8573.17578125</v>
          </cell>
          <cell r="BA100">
            <v>6217.98486328125</v>
          </cell>
          <cell r="BB100">
            <v>6841.2529296875</v>
          </cell>
          <cell r="BC100">
            <v>7931.94873046875</v>
          </cell>
          <cell r="BD100">
            <v>7264.19091796875</v>
          </cell>
          <cell r="BE100">
            <v>9115.2861328125</v>
          </cell>
          <cell r="BF100">
            <v>8333.072265625</v>
          </cell>
          <cell r="BG100">
            <v>7147.37890625</v>
          </cell>
          <cell r="BH100">
            <v>7395.7666015625</v>
          </cell>
          <cell r="BI100">
            <v>6290.7919921875</v>
          </cell>
          <cell r="BJ100">
            <v>9333.740234375</v>
          </cell>
          <cell r="BK100">
            <v>7842.23193359375</v>
          </cell>
          <cell r="BL100">
            <v>8068.94921875</v>
          </cell>
          <cell r="BM100">
            <v>8052.79833984375</v>
          </cell>
          <cell r="BN100">
            <v>8074.00146484375</v>
          </cell>
          <cell r="BO100">
            <v>8075.77001953125</v>
          </cell>
          <cell r="BP100">
            <v>8055.65087890625</v>
          </cell>
          <cell r="BQ100">
            <v>8533.345703125</v>
          </cell>
          <cell r="BR100">
            <v>6213.63427734375</v>
          </cell>
          <cell r="BS100">
            <v>6775.01025390625</v>
          </cell>
          <cell r="BT100">
            <v>8085.93359375</v>
          </cell>
          <cell r="BU100">
            <v>7267.8369140625</v>
          </cell>
          <cell r="BV100">
            <v>9216.1416015625</v>
          </cell>
          <cell r="BW100">
            <v>8392.4541015625</v>
          </cell>
          <cell r="BX100">
            <v>7166.15234375</v>
          </cell>
          <cell r="BY100">
            <v>7351.697265625</v>
          </cell>
          <cell r="BZ100">
            <v>6200.18212890625</v>
          </cell>
          <cell r="CA100">
            <v>9350.31640625</v>
          </cell>
          <cell r="CB100">
            <v>7846.9521484375</v>
          </cell>
          <cell r="CC100">
            <v>8064.55615234375</v>
          </cell>
          <cell r="CD100">
            <v>8064.55615234375</v>
          </cell>
        </row>
        <row r="101">
          <cell r="D101">
            <v>8972.30859375</v>
          </cell>
          <cell r="E101">
            <v>6254.4267578125</v>
          </cell>
          <cell r="F101">
            <v>6937.20068359375</v>
          </cell>
          <cell r="G101">
            <v>8676.498046875</v>
          </cell>
          <cell r="H101">
            <v>7371.705078125</v>
          </cell>
          <cell r="I101">
            <v>9540.6103515625</v>
          </cell>
          <cell r="J101">
            <v>8631.884765625</v>
          </cell>
          <cell r="K101">
            <v>7364.01708984375</v>
          </cell>
          <cell r="L101">
            <v>7319.60546875</v>
          </cell>
          <cell r="M101">
            <v>7379.138671875</v>
          </cell>
          <cell r="N101">
            <v>9754.0048828125</v>
          </cell>
          <cell r="O101">
            <v>8106.4921875</v>
          </cell>
          <cell r="P101">
            <v>9013.6142578125</v>
          </cell>
          <cell r="Q101">
            <v>6257.72998046875</v>
          </cell>
          <cell r="R101">
            <v>7023.61181640625</v>
          </cell>
          <cell r="S101">
            <v>8468.0078125</v>
          </cell>
          <cell r="T101">
            <v>7369.6611328125</v>
          </cell>
          <cell r="U101">
            <v>9488.4794921875</v>
          </cell>
          <cell r="V101">
            <v>8583.4697265625</v>
          </cell>
          <cell r="W101">
            <v>7355.39599609375</v>
          </cell>
          <cell r="X101">
            <v>7334.19140625</v>
          </cell>
          <cell r="Y101">
            <v>7400.248046875</v>
          </cell>
          <cell r="Z101">
            <v>9743.28125</v>
          </cell>
          <cell r="AA101">
            <v>8094.744140625</v>
          </cell>
          <cell r="AB101">
            <v>9042.1650390625</v>
          </cell>
          <cell r="AC101">
            <v>6257.40185546875</v>
          </cell>
          <cell r="AD101">
            <v>7067.7431640625</v>
          </cell>
          <cell r="AE101">
            <v>8299.8837890625</v>
          </cell>
          <cell r="AF101">
            <v>7378.59033203125</v>
          </cell>
          <cell r="AG101">
            <v>9498.826171875</v>
          </cell>
          <cell r="AH101">
            <v>8579.3271484375</v>
          </cell>
          <cell r="AI101">
            <v>7358.97802734375</v>
          </cell>
          <cell r="AJ101">
            <v>7337.70556640625</v>
          </cell>
          <cell r="AK101">
            <v>7431.8671875</v>
          </cell>
          <cell r="AL101">
            <v>9719.8876953125</v>
          </cell>
          <cell r="AM101">
            <v>8079.63623046875</v>
          </cell>
          <cell r="AN101">
            <v>9055.275390625</v>
          </cell>
          <cell r="AO101">
            <v>6265.00244140625</v>
          </cell>
          <cell r="AP101">
            <v>7106.7216796875</v>
          </cell>
          <cell r="AQ101">
            <v>8273.0908203125</v>
          </cell>
          <cell r="AR101">
            <v>7382.34326171875</v>
          </cell>
          <cell r="AS101">
            <v>9378.642578125</v>
          </cell>
          <cell r="AT101">
            <v>8524.205078125</v>
          </cell>
          <cell r="AU101">
            <v>7329.56201171875</v>
          </cell>
          <cell r="AV101">
            <v>7364.97314453125</v>
          </cell>
          <cell r="AW101">
            <v>7383.63623046875</v>
          </cell>
          <cell r="AX101">
            <v>9721.2109375</v>
          </cell>
          <cell r="AY101">
            <v>8101.18994140625</v>
          </cell>
          <cell r="AZ101">
            <v>9073.0673828125</v>
          </cell>
          <cell r="BA101">
            <v>6270.81201171875</v>
          </cell>
          <cell r="BB101">
            <v>7161.50146484375</v>
          </cell>
          <cell r="BC101">
            <v>8172.9853515625</v>
          </cell>
          <cell r="BD101">
            <v>7373.61767578125</v>
          </cell>
          <cell r="BE101">
            <v>9282.7822265625</v>
          </cell>
          <cell r="BF101">
            <v>8476.0302734375</v>
          </cell>
          <cell r="BG101">
            <v>7334.5048828125</v>
          </cell>
          <cell r="BH101">
            <v>7406.123046875</v>
          </cell>
          <cell r="BI101">
            <v>7483.40185546875</v>
          </cell>
          <cell r="BJ101">
            <v>9694.802734375</v>
          </cell>
          <cell r="BK101">
            <v>8108.697265625</v>
          </cell>
          <cell r="BL101">
            <v>8395.078125</v>
          </cell>
          <cell r="BM101">
            <v>8365.9453125</v>
          </cell>
          <cell r="BN101">
            <v>8385.9736328125</v>
          </cell>
          <cell r="BO101">
            <v>8373.5751953125</v>
          </cell>
          <cell r="BP101">
            <v>8337.072265625</v>
          </cell>
          <cell r="BQ101">
            <v>9033.953125</v>
          </cell>
          <cell r="BR101">
            <v>6262.69580078125</v>
          </cell>
          <cell r="BS101">
            <v>7077.8359375</v>
          </cell>
          <cell r="BT101">
            <v>8322.2890625</v>
          </cell>
          <cell r="BU101">
            <v>7375.59423828125</v>
          </cell>
          <cell r="BV101">
            <v>9384.6865234375</v>
          </cell>
          <cell r="BW101">
            <v>8533.642578125</v>
          </cell>
          <cell r="BX101">
            <v>7345.0732421875</v>
          </cell>
          <cell r="BY101">
            <v>7366.6591796875</v>
          </cell>
          <cell r="BZ101">
            <v>7433.6904296875</v>
          </cell>
          <cell r="CA101">
            <v>9715.603515625</v>
          </cell>
          <cell r="CB101">
            <v>8099.9814453125</v>
          </cell>
          <cell r="CC101">
            <v>8365.4111328125</v>
          </cell>
          <cell r="CD101">
            <v>8365.4111328125</v>
          </cell>
        </row>
        <row r="102">
          <cell r="D102">
            <v>9244.69921875</v>
          </cell>
          <cell r="E102">
            <v>6427.77978515625</v>
          </cell>
          <cell r="F102">
            <v>7190.22412109375</v>
          </cell>
          <cell r="G102">
            <v>8837.02734375</v>
          </cell>
          <cell r="H102">
            <v>7433.51025390625</v>
          </cell>
          <cell r="I102">
            <v>9768.7431640625</v>
          </cell>
          <cell r="J102">
            <v>8773.748046875</v>
          </cell>
          <cell r="K102">
            <v>7585.42822265625</v>
          </cell>
          <cell r="L102">
            <v>7620.54150390625</v>
          </cell>
          <cell r="M102">
            <v>7560.04638671875</v>
          </cell>
          <cell r="N102">
            <v>10156.0009765625</v>
          </cell>
          <cell r="O102">
            <v>8316.2578125</v>
          </cell>
          <cell r="P102">
            <v>9284.4677734375</v>
          </cell>
          <cell r="Q102">
            <v>6434.80810546875</v>
          </cell>
          <cell r="R102">
            <v>7282.728515625</v>
          </cell>
          <cell r="S102">
            <v>8625.779296875</v>
          </cell>
          <cell r="T102">
            <v>7435.79736328125</v>
          </cell>
          <cell r="U102">
            <v>9719.6875</v>
          </cell>
          <cell r="V102">
            <v>8727.3046875</v>
          </cell>
          <cell r="W102">
            <v>7567.955078125</v>
          </cell>
          <cell r="X102">
            <v>7635.72705078125</v>
          </cell>
          <cell r="Y102">
            <v>7573.25341796875</v>
          </cell>
          <cell r="Z102">
            <v>10141.919921875</v>
          </cell>
          <cell r="AA102">
            <v>8303.40625</v>
          </cell>
          <cell r="AB102">
            <v>9311.130859375</v>
          </cell>
          <cell r="AC102">
            <v>6433.0380859375</v>
          </cell>
          <cell r="AD102">
            <v>7327.46630859375</v>
          </cell>
          <cell r="AE102">
            <v>8456.8662109375</v>
          </cell>
          <cell r="AF102">
            <v>7446.142578125</v>
          </cell>
          <cell r="AG102">
            <v>9728.4775390625</v>
          </cell>
          <cell r="AH102">
            <v>8723.3115234375</v>
          </cell>
          <cell r="AI102">
            <v>7566.56884765625</v>
          </cell>
          <cell r="AJ102">
            <v>7643.2021484375</v>
          </cell>
          <cell r="AK102">
            <v>7600.9931640625</v>
          </cell>
          <cell r="AL102">
            <v>10116.92578125</v>
          </cell>
          <cell r="AM102">
            <v>8288.1044921875</v>
          </cell>
          <cell r="AN102">
            <v>9322.8310546875</v>
          </cell>
          <cell r="AO102">
            <v>6442.89990234375</v>
          </cell>
          <cell r="AP102">
            <v>7372.77734375</v>
          </cell>
          <cell r="AQ102">
            <v>8432.1513671875</v>
          </cell>
          <cell r="AR102">
            <v>7450.8076171875</v>
          </cell>
          <cell r="AS102">
            <v>9615.3984375</v>
          </cell>
          <cell r="AT102">
            <v>8668.6396484375</v>
          </cell>
          <cell r="AU102">
            <v>7534.62255859375</v>
          </cell>
          <cell r="AV102">
            <v>7656.7529296875</v>
          </cell>
          <cell r="AW102">
            <v>7554.29248046875</v>
          </cell>
          <cell r="AX102">
            <v>10120.1845703125</v>
          </cell>
          <cell r="AY102">
            <v>8309.8154296875</v>
          </cell>
          <cell r="AZ102">
            <v>9338.0126953125</v>
          </cell>
          <cell r="BA102">
            <v>6452.25146484375</v>
          </cell>
          <cell r="BB102">
            <v>7433.80126953125</v>
          </cell>
          <cell r="BC102">
            <v>8331.919921875</v>
          </cell>
          <cell r="BD102">
            <v>7446.98095703125</v>
          </cell>
          <cell r="BE102">
            <v>9524.73828125</v>
          </cell>
          <cell r="BF102">
            <v>8618.609375</v>
          </cell>
          <cell r="BG102">
            <v>7533.3642578125</v>
          </cell>
          <cell r="BH102">
            <v>7686.52294921875</v>
          </cell>
          <cell r="BI102">
            <v>7643.41015625</v>
          </cell>
          <cell r="BJ102">
            <v>10094.263671875</v>
          </cell>
          <cell r="BK102">
            <v>8313.5146484375</v>
          </cell>
          <cell r="BL102">
            <v>8634.3740234375</v>
          </cell>
          <cell r="BM102">
            <v>8600.3662109375</v>
          </cell>
          <cell r="BN102">
            <v>8620.111328125</v>
          </cell>
          <cell r="BO102">
            <v>8605.3251953125</v>
          </cell>
          <cell r="BP102">
            <v>8565.94921875</v>
          </cell>
          <cell r="BQ102">
            <v>9302.685546875</v>
          </cell>
          <cell r="BR102">
            <v>6440.525390625</v>
          </cell>
          <cell r="BS102">
            <v>7341.5419921875</v>
          </cell>
          <cell r="BT102">
            <v>8480.90625</v>
          </cell>
          <cell r="BU102">
            <v>7445.06982421875</v>
          </cell>
          <cell r="BV102">
            <v>9621.076171875</v>
          </cell>
          <cell r="BW102">
            <v>8677.033203125</v>
          </cell>
          <cell r="BX102">
            <v>7551.97802734375</v>
          </cell>
          <cell r="BY102">
            <v>7658.79736328125</v>
          </cell>
          <cell r="BZ102">
            <v>7600.78173828125</v>
          </cell>
          <cell r="CA102">
            <v>10114.6650390625</v>
          </cell>
          <cell r="CB102">
            <v>8307.28515625</v>
          </cell>
          <cell r="CC102">
            <v>8597.990234375</v>
          </cell>
          <cell r="CD102">
            <v>8597.990234375</v>
          </cell>
        </row>
        <row r="103">
          <cell r="D103">
            <v>9296.146484375</v>
          </cell>
          <cell r="E103">
            <v>6467.34423828125</v>
          </cell>
          <cell r="F103">
            <v>7275.15478515625</v>
          </cell>
          <cell r="G103">
            <v>9039.36328125</v>
          </cell>
          <cell r="H103">
            <v>7534.8720703125</v>
          </cell>
          <cell r="I103">
            <v>10044.5263671875</v>
          </cell>
          <cell r="J103">
            <v>8796.4921875</v>
          </cell>
          <cell r="K103">
            <v>7895.38525390625</v>
          </cell>
          <cell r="L103">
            <v>7757.7978515625</v>
          </cell>
          <cell r="M103">
            <v>7703.92041015625</v>
          </cell>
          <cell r="N103">
            <v>10425.8134765625</v>
          </cell>
          <cell r="O103">
            <v>8525.01171875</v>
          </cell>
          <cell r="P103">
            <v>9334.140625</v>
          </cell>
          <cell r="Q103">
            <v>6472.501953125</v>
          </cell>
          <cell r="R103">
            <v>7362.02294921875</v>
          </cell>
          <cell r="S103">
            <v>8829.70703125</v>
          </cell>
          <cell r="T103">
            <v>7538.388671875</v>
          </cell>
          <cell r="U103">
            <v>9990.6884765625</v>
          </cell>
          <cell r="V103">
            <v>8755.685546875</v>
          </cell>
          <cell r="W103">
            <v>7877.99951171875</v>
          </cell>
          <cell r="X103">
            <v>7772.95947265625</v>
          </cell>
          <cell r="Y103">
            <v>7714.71044921875</v>
          </cell>
          <cell r="Z103">
            <v>10429.958984375</v>
          </cell>
          <cell r="AA103">
            <v>8516.67578125</v>
          </cell>
          <cell r="AB103">
            <v>9359.3701171875</v>
          </cell>
          <cell r="AC103">
            <v>6471.64501953125</v>
          </cell>
          <cell r="AD103">
            <v>7405.115234375</v>
          </cell>
          <cell r="AE103">
            <v>8659.8896484375</v>
          </cell>
          <cell r="AF103">
            <v>7549.751953125</v>
          </cell>
          <cell r="AG103">
            <v>10002.349609375</v>
          </cell>
          <cell r="AH103">
            <v>8753.296875</v>
          </cell>
          <cell r="AI103">
            <v>7877.47216796875</v>
          </cell>
          <cell r="AJ103">
            <v>7781.54541015625</v>
          </cell>
          <cell r="AK103">
            <v>7743.76318359375</v>
          </cell>
          <cell r="AL103">
            <v>10415.4462890625</v>
          </cell>
          <cell r="AM103">
            <v>8501.640625</v>
          </cell>
          <cell r="AN103">
            <v>9370.4921875</v>
          </cell>
          <cell r="AO103">
            <v>6481.89306640625</v>
          </cell>
          <cell r="AP103">
            <v>7446.00537109375</v>
          </cell>
          <cell r="AQ103">
            <v>8640.16796875</v>
          </cell>
          <cell r="AR103">
            <v>7553.6025390625</v>
          </cell>
          <cell r="AS103">
            <v>9877.3154296875</v>
          </cell>
          <cell r="AT103">
            <v>8702.087890625</v>
          </cell>
          <cell r="AU103">
            <v>7841.69482421875</v>
          </cell>
          <cell r="AV103">
            <v>7790.44677734375</v>
          </cell>
          <cell r="AW103">
            <v>7700.15966796875</v>
          </cell>
          <cell r="AX103">
            <v>10426.140625</v>
          </cell>
          <cell r="AY103">
            <v>8526.2119140625</v>
          </cell>
          <cell r="AZ103">
            <v>9384.32421875</v>
          </cell>
          <cell r="BA103">
            <v>6490.26318359375</v>
          </cell>
          <cell r="BB103">
            <v>7501.9296875</v>
          </cell>
          <cell r="BC103">
            <v>8549.4072265625</v>
          </cell>
          <cell r="BD103">
            <v>7547.73974609375</v>
          </cell>
          <cell r="BE103">
            <v>9778.244140625</v>
          </cell>
          <cell r="BF103">
            <v>8652.26171875</v>
          </cell>
          <cell r="BG103">
            <v>7842.078125</v>
          </cell>
          <cell r="BH103">
            <v>7813.84423828125</v>
          </cell>
          <cell r="BI103">
            <v>7786.419921875</v>
          </cell>
          <cell r="BJ103">
            <v>10402.9501953125</v>
          </cell>
          <cell r="BK103">
            <v>8536.1748046875</v>
          </cell>
          <cell r="BL103">
            <v>8744.4736328125</v>
          </cell>
          <cell r="BM103">
            <v>8718.478515625</v>
          </cell>
          <cell r="BN103">
            <v>8745.95703125</v>
          </cell>
          <cell r="BO103">
            <v>8735.8115234375</v>
          </cell>
          <cell r="BP103">
            <v>8706.7314453125</v>
          </cell>
          <cell r="BQ103">
            <v>9351.21484375</v>
          </cell>
          <cell r="BR103">
            <v>6478.9853515625</v>
          </cell>
          <cell r="BS103">
            <v>7416.7626953125</v>
          </cell>
          <cell r="BT103">
            <v>8689.861328125</v>
          </cell>
          <cell r="BU103">
            <v>7546.98876953125</v>
          </cell>
          <cell r="BV103">
            <v>9883.66796875</v>
          </cell>
          <cell r="BW103">
            <v>8708.34765625</v>
          </cell>
          <cell r="BX103">
            <v>7861.10888671875</v>
          </cell>
          <cell r="BY103">
            <v>7791.7626953125</v>
          </cell>
          <cell r="BZ103">
            <v>7744.27880859375</v>
          </cell>
          <cell r="CA103">
            <v>10415.451171875</v>
          </cell>
          <cell r="CB103">
            <v>8524.337890625</v>
          </cell>
          <cell r="CC103">
            <v>8726.5732421875</v>
          </cell>
          <cell r="CD103">
            <v>8726.5732421875</v>
          </cell>
        </row>
        <row r="104">
          <cell r="D104">
            <v>9336.4306640625</v>
          </cell>
          <cell r="E104">
            <v>6642.59423828125</v>
          </cell>
          <cell r="F104">
            <v>7326.95166015625</v>
          </cell>
          <cell r="G104">
            <v>9322.1201171875</v>
          </cell>
          <cell r="H104">
            <v>7669.50439453125</v>
          </cell>
          <cell r="I104">
            <v>10261.001953125</v>
          </cell>
          <cell r="J104">
            <v>8923.3955078125</v>
          </cell>
          <cell r="K104">
            <v>8020.8447265625</v>
          </cell>
          <cell r="L104">
            <v>7926.95947265625</v>
          </cell>
          <cell r="M104">
            <v>7988.82373046875</v>
          </cell>
          <cell r="N104">
            <v>10643.501953125</v>
          </cell>
          <cell r="O104">
            <v>8608.8388671875</v>
          </cell>
          <cell r="P104">
            <v>9379.68359375</v>
          </cell>
          <cell r="Q104">
            <v>6652.4599609375</v>
          </cell>
          <cell r="R104">
            <v>7407.0166015625</v>
          </cell>
          <cell r="S104">
            <v>9115.994140625</v>
          </cell>
          <cell r="T104">
            <v>7678.04345703125</v>
          </cell>
          <cell r="U104">
            <v>10205.767578125</v>
          </cell>
          <cell r="V104">
            <v>8887.2177734375</v>
          </cell>
          <cell r="W104">
            <v>8012.21630859375</v>
          </cell>
          <cell r="X104">
            <v>7949.130859375</v>
          </cell>
          <cell r="Y104">
            <v>7998.02392578125</v>
          </cell>
          <cell r="Z104">
            <v>10646.669921875</v>
          </cell>
          <cell r="AA104">
            <v>8598.98828125</v>
          </cell>
          <cell r="AB104">
            <v>9408.580078125</v>
          </cell>
          <cell r="AC104">
            <v>6650.20166015625</v>
          </cell>
          <cell r="AD104">
            <v>7448.7392578125</v>
          </cell>
          <cell r="AE104">
            <v>8949.8203125</v>
          </cell>
          <cell r="AF104">
            <v>7692.4140625</v>
          </cell>
          <cell r="AG104">
            <v>10216.58203125</v>
          </cell>
          <cell r="AH104">
            <v>8885.8525390625</v>
          </cell>
          <cell r="AI104">
            <v>8017.05810546875</v>
          </cell>
          <cell r="AJ104">
            <v>7957.55078125</v>
          </cell>
          <cell r="AK104">
            <v>8031.34423828125</v>
          </cell>
          <cell r="AL104">
            <v>10630.36328125</v>
          </cell>
          <cell r="AM104">
            <v>8585.482421875</v>
          </cell>
          <cell r="AN104">
            <v>9423.3583984375</v>
          </cell>
          <cell r="AO104">
            <v>6661.90185546875</v>
          </cell>
          <cell r="AP104">
            <v>7487.08154296875</v>
          </cell>
          <cell r="AQ104">
            <v>8937.6142578125</v>
          </cell>
          <cell r="AR104">
            <v>7698.21142578125</v>
          </cell>
          <cell r="AS104">
            <v>10089.966796875</v>
          </cell>
          <cell r="AT104">
            <v>8841.234375</v>
          </cell>
          <cell r="AU104">
            <v>7983.4033203125</v>
          </cell>
          <cell r="AV104">
            <v>7979.5400390625</v>
          </cell>
          <cell r="AW104">
            <v>7980.685546875</v>
          </cell>
          <cell r="AX104">
            <v>10645.22265625</v>
          </cell>
          <cell r="AY104">
            <v>8606.9013671875</v>
          </cell>
          <cell r="AZ104">
            <v>9443.8818359375</v>
          </cell>
          <cell r="BA104">
            <v>6673.91015625</v>
          </cell>
          <cell r="BB104">
            <v>7540.26318359375</v>
          </cell>
          <cell r="BC104">
            <v>8862.1943359375</v>
          </cell>
          <cell r="BD104">
            <v>7698.07470703125</v>
          </cell>
          <cell r="BE104">
            <v>9989.431640625</v>
          </cell>
          <cell r="BF104">
            <v>8797.310546875</v>
          </cell>
          <cell r="BG104">
            <v>7989.58251953125</v>
          </cell>
          <cell r="BH104">
            <v>8017.06884765625</v>
          </cell>
          <cell r="BI104">
            <v>8070.1650390625</v>
          </cell>
          <cell r="BJ104">
            <v>10622.259765625</v>
          </cell>
          <cell r="BK104">
            <v>8614.9775390625</v>
          </cell>
          <cell r="BL104">
            <v>8857.7158203125</v>
          </cell>
          <cell r="BM104">
            <v>8845.2578125</v>
          </cell>
          <cell r="BN104">
            <v>8879.064453125</v>
          </cell>
          <cell r="BO104">
            <v>8878.330078125</v>
          </cell>
          <cell r="BP104">
            <v>8865.275390625</v>
          </cell>
          <cell r="BQ104">
            <v>9401.2333984375</v>
          </cell>
          <cell r="BR104">
            <v>6659.2109375</v>
          </cell>
          <cell r="BS104">
            <v>7459.666015625</v>
          </cell>
          <cell r="BT104">
            <v>8987.580078125</v>
          </cell>
          <cell r="BU104">
            <v>7692.16748046875</v>
          </cell>
          <cell r="BV104">
            <v>10096.55859375</v>
          </cell>
          <cell r="BW104">
            <v>8846.39453125</v>
          </cell>
          <cell r="BX104">
            <v>8000.9482421875</v>
          </cell>
          <cell r="BY104">
            <v>7980.0380859375</v>
          </cell>
          <cell r="BZ104">
            <v>8027.95703125</v>
          </cell>
          <cell r="CA104">
            <v>10633.5556640625</v>
          </cell>
          <cell r="CB104">
            <v>8605.3916015625</v>
          </cell>
          <cell r="CC104">
            <v>8866.58984375</v>
          </cell>
          <cell r="CD104">
            <v>8866.58984375</v>
          </cell>
        </row>
        <row r="105">
          <cell r="D105">
            <v>9504.3095703125</v>
          </cell>
          <cell r="E105">
            <v>6687.513671875</v>
          </cell>
          <cell r="F105">
            <v>7280.2900390625</v>
          </cell>
          <cell r="G105">
            <v>9488.04296875</v>
          </cell>
          <cell r="H105">
            <v>7782.927734375</v>
          </cell>
          <cell r="I105">
            <v>10367.189453125</v>
          </cell>
          <cell r="J105">
            <v>9166.7041015625</v>
          </cell>
          <cell r="K105">
            <v>8201.1083984375</v>
          </cell>
          <cell r="L105">
            <v>8292.4189453125</v>
          </cell>
          <cell r="M105">
            <v>8147.7373046875</v>
          </cell>
          <cell r="N105">
            <v>10948.9013671875</v>
          </cell>
          <cell r="O105">
            <v>8779.5205078125</v>
          </cell>
          <cell r="P105">
            <v>9553.7109375</v>
          </cell>
          <cell r="Q105">
            <v>6695.380859375</v>
          </cell>
          <cell r="R105">
            <v>7350.70849609375</v>
          </cell>
          <cell r="S105">
            <v>9264.3173828125</v>
          </cell>
          <cell r="T105">
            <v>7793.95751953125</v>
          </cell>
          <cell r="U105">
            <v>10316.0546875</v>
          </cell>
          <cell r="V105">
            <v>9131.7099609375</v>
          </cell>
          <cell r="W105">
            <v>8194.34765625</v>
          </cell>
          <cell r="X105">
            <v>8329.017578125</v>
          </cell>
          <cell r="Y105">
            <v>8145.77685546875</v>
          </cell>
          <cell r="Z105">
            <v>10944.685546875</v>
          </cell>
          <cell r="AA105">
            <v>8778.869140625</v>
          </cell>
          <cell r="AB105">
            <v>9586.140625</v>
          </cell>
          <cell r="AC105">
            <v>6695.93359375</v>
          </cell>
          <cell r="AD105">
            <v>7388.24462890625</v>
          </cell>
          <cell r="AE105">
            <v>9091.07421875</v>
          </cell>
          <cell r="AF105">
            <v>7810.09716796875</v>
          </cell>
          <cell r="AG105">
            <v>10330.8759765625</v>
          </cell>
          <cell r="AH105">
            <v>9127.853515625</v>
          </cell>
          <cell r="AI105">
            <v>8200.0771484375</v>
          </cell>
          <cell r="AJ105">
            <v>8346.33203125</v>
          </cell>
          <cell r="AK105">
            <v>8174.5361328125</v>
          </cell>
          <cell r="AL105">
            <v>10923.0732421875</v>
          </cell>
          <cell r="AM105">
            <v>8768.599609375</v>
          </cell>
          <cell r="AN105">
            <v>9601.7998046875</v>
          </cell>
          <cell r="AO105">
            <v>6705.87451171875</v>
          </cell>
          <cell r="AP105">
            <v>7424.37939453125</v>
          </cell>
          <cell r="AQ105">
            <v>9074.2333984375</v>
          </cell>
          <cell r="AR105">
            <v>7816.0380859375</v>
          </cell>
          <cell r="AS105">
            <v>10207.416015625</v>
          </cell>
          <cell r="AT105">
            <v>9090.064453125</v>
          </cell>
          <cell r="AU105">
            <v>8166.1435546875</v>
          </cell>
          <cell r="AV105">
            <v>8366.802734375</v>
          </cell>
          <cell r="AW105">
            <v>8124.34228515625</v>
          </cell>
          <cell r="AX105">
            <v>10935.5888671875</v>
          </cell>
          <cell r="AY105">
            <v>8795.4755859375</v>
          </cell>
          <cell r="AZ105">
            <v>9624.3369140625</v>
          </cell>
          <cell r="BA105">
            <v>6714.77392578125</v>
          </cell>
          <cell r="BB105">
            <v>7473.14306640625</v>
          </cell>
          <cell r="BC105">
            <v>8981.52734375</v>
          </cell>
          <cell r="BD105">
            <v>7817.14501953125</v>
          </cell>
          <cell r="BE105">
            <v>10110.375</v>
          </cell>
          <cell r="BF105">
            <v>9052.6669921875</v>
          </cell>
          <cell r="BG105">
            <v>8174.162109375</v>
          </cell>
          <cell r="BH105">
            <v>8404.5986328125</v>
          </cell>
          <cell r="BI105">
            <v>8211.703125</v>
          </cell>
          <cell r="BJ105">
            <v>10912.21875</v>
          </cell>
          <cell r="BK105">
            <v>8813.9921875</v>
          </cell>
          <cell r="BL105">
            <v>9017.4775390625</v>
          </cell>
          <cell r="BM105">
            <v>9009.51171875</v>
          </cell>
          <cell r="BN105">
            <v>9045.3876953125</v>
          </cell>
          <cell r="BO105">
            <v>9049.5751953125</v>
          </cell>
          <cell r="BP105">
            <v>9040.8564453125</v>
          </cell>
          <cell r="BQ105">
            <v>9577.2265625</v>
          </cell>
          <cell r="BR105">
            <v>6702.466796875</v>
          </cell>
          <cell r="BS105">
            <v>7399.39599609375</v>
          </cell>
          <cell r="BT105">
            <v>9124.5546875</v>
          </cell>
          <cell r="BU105">
            <v>7809.85498046875</v>
          </cell>
          <cell r="BV105">
            <v>10213.2216796875</v>
          </cell>
          <cell r="BW105">
            <v>9095.3583984375</v>
          </cell>
          <cell r="BX105">
            <v>8183.88818359375</v>
          </cell>
          <cell r="BY105">
            <v>8364.3154296875</v>
          </cell>
          <cell r="BZ105">
            <v>8172.1748046875</v>
          </cell>
          <cell r="CA105">
            <v>10926.2744140625</v>
          </cell>
          <cell r="CB105">
            <v>8793.9521484375</v>
          </cell>
          <cell r="CC105">
            <v>9035.8779296875</v>
          </cell>
          <cell r="CD105">
            <v>9035.8779296875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05"/>
  <sheetViews>
    <sheetView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A105" sqref="A105:XFD105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105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105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  <row r="98" spans="1:89" ht="15.75" thickBot="1" x14ac:dyDescent="0.3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8057.13720703125</v>
      </c>
      <c r="E98" s="57">
        <f>+[2]Sheet1!E98</f>
        <v>5986.5634765625</v>
      </c>
      <c r="F98" s="57">
        <f>+[2]Sheet1!F98</f>
        <v>6651.2177734375</v>
      </c>
      <c r="G98" s="57">
        <f>+[2]Sheet1!G98</f>
        <v>7799.5859375</v>
      </c>
      <c r="H98" s="57">
        <f>+[2]Sheet1!H98</f>
        <v>7081.44189453125</v>
      </c>
      <c r="I98" s="57">
        <f>+[2]Sheet1!I98</f>
        <v>8969.0341796875</v>
      </c>
      <c r="J98" s="57">
        <f>+[2]Sheet1!J98</f>
        <v>8219.171875</v>
      </c>
      <c r="K98" s="57">
        <f>+[2]Sheet1!K98</f>
        <v>6880.029296875</v>
      </c>
      <c r="L98" s="57">
        <f>+[2]Sheet1!L98</f>
        <v>6935.11328125</v>
      </c>
      <c r="M98" s="57">
        <f>+[2]Sheet1!M98</f>
        <v>5852.630859375</v>
      </c>
      <c r="N98" s="57">
        <f>+[2]Sheet1!N98</f>
        <v>8696.693359375</v>
      </c>
      <c r="O98" s="57">
        <f>+[2]Sheet1!O98</f>
        <v>7481.39208984375</v>
      </c>
      <c r="P98" s="57">
        <f>+[2]Sheet1!P98</f>
        <v>8093.44189453125</v>
      </c>
      <c r="Q98" s="57">
        <f>+[2]Sheet1!Q98</f>
        <v>5984.85400390625</v>
      </c>
      <c r="R98" s="57">
        <f>+[2]Sheet1!R98</f>
        <v>6726.32470703125</v>
      </c>
      <c r="S98" s="57">
        <f>+[2]Sheet1!S98</f>
        <v>7616.15283203125</v>
      </c>
      <c r="T98" s="57">
        <f>+[2]Sheet1!T98</f>
        <v>7076.2666015625</v>
      </c>
      <c r="U98" s="57">
        <f>+[2]Sheet1!U98</f>
        <v>8921.5341796875</v>
      </c>
      <c r="V98" s="57">
        <f>+[2]Sheet1!V98</f>
        <v>8185.814453125</v>
      </c>
      <c r="W98" s="57">
        <f>+[2]Sheet1!W98</f>
        <v>6861.7158203125</v>
      </c>
      <c r="X98" s="57">
        <f>+[2]Sheet1!X98</f>
        <v>6941.1787109375</v>
      </c>
      <c r="Y98" s="57">
        <f>+[2]Sheet1!Y98</f>
        <v>5983.89306640625</v>
      </c>
      <c r="Z98" s="57">
        <f>+[2]Sheet1!Z98</f>
        <v>8700.708984375</v>
      </c>
      <c r="AA98" s="57">
        <f>+[2]Sheet1!AA98</f>
        <v>7448.71435546875</v>
      </c>
      <c r="AB98" s="57">
        <f>+[2]Sheet1!AB98</f>
        <v>8120.12109375</v>
      </c>
      <c r="AC98" s="57">
        <f>+[2]Sheet1!AC98</f>
        <v>5980.189453125</v>
      </c>
      <c r="AD98" s="57">
        <f>+[2]Sheet1!AD98</f>
        <v>6762.9765625</v>
      </c>
      <c r="AE98" s="57">
        <f>+[2]Sheet1!AE98</f>
        <v>7458.96826171875</v>
      </c>
      <c r="AF98" s="57">
        <f>+[2]Sheet1!AF98</f>
        <v>7082.4892578125</v>
      </c>
      <c r="AG98" s="57">
        <f>+[2]Sheet1!AG98</f>
        <v>8932.9033203125</v>
      </c>
      <c r="AH98" s="57">
        <f>+[2]Sheet1!AH98</f>
        <v>8183.982421875</v>
      </c>
      <c r="AI98" s="57">
        <f>+[2]Sheet1!AI98</f>
        <v>6860.2021484375</v>
      </c>
      <c r="AJ98" s="57">
        <f>+[2]Sheet1!AJ98</f>
        <v>6940.41552734375</v>
      </c>
      <c r="AK98" s="57">
        <f>+[2]Sheet1!AK98</f>
        <v>6033.64599609375</v>
      </c>
      <c r="AL98" s="57">
        <f>+[2]Sheet1!AL98</f>
        <v>8681.6640625</v>
      </c>
      <c r="AM98" s="57">
        <f>+[2]Sheet1!AM98</f>
        <v>7428.29248046875</v>
      </c>
      <c r="AN98" s="57">
        <f>+[2]Sheet1!AN98</f>
        <v>8133.83935546875</v>
      </c>
      <c r="AO98" s="57">
        <f>+[2]Sheet1!AO98</f>
        <v>5985.7587890625</v>
      </c>
      <c r="AP98" s="57">
        <f>+[2]Sheet1!AP98</f>
        <v>6802.6650390625</v>
      </c>
      <c r="AQ98" s="57">
        <f>+[2]Sheet1!AQ98</f>
        <v>7432.1337890625</v>
      </c>
      <c r="AR98" s="57">
        <f>+[2]Sheet1!AR98</f>
        <v>7084.63525390625</v>
      </c>
      <c r="AS98" s="57">
        <f>+[2]Sheet1!AS98</f>
        <v>8814.78125</v>
      </c>
      <c r="AT98" s="57">
        <f>+[2]Sheet1!AT98</f>
        <v>8143.10009765625</v>
      </c>
      <c r="AU98" s="57">
        <f>+[2]Sheet1!AU98</f>
        <v>6829.09326171875</v>
      </c>
      <c r="AV98" s="57">
        <f>+[2]Sheet1!AV98</f>
        <v>6966.03466796875</v>
      </c>
      <c r="AW98" s="57">
        <f>+[2]Sheet1!AW98</f>
        <v>5977.068359375</v>
      </c>
      <c r="AX98" s="57">
        <f>+[2]Sheet1!AX98</f>
        <v>8684.7724609375</v>
      </c>
      <c r="AY98" s="57">
        <f>+[2]Sheet1!AY98</f>
        <v>7436.6787109375</v>
      </c>
      <c r="AZ98" s="57">
        <f>+[2]Sheet1!AZ98</f>
        <v>8148.658203125</v>
      </c>
      <c r="BA98" s="57">
        <f>+[2]Sheet1!BA98</f>
        <v>5989.43701171875</v>
      </c>
      <c r="BB98" s="57">
        <f>+[2]Sheet1!BB98</f>
        <v>6855.76904296875</v>
      </c>
      <c r="BC98" s="57">
        <f>+[2]Sheet1!BC98</f>
        <v>7355.783203125</v>
      </c>
      <c r="BD98" s="57">
        <f>+[2]Sheet1!BD98</f>
        <v>7073.765625</v>
      </c>
      <c r="BE98" s="57">
        <f>+[2]Sheet1!BE98</f>
        <v>8722.0361328125</v>
      </c>
      <c r="BF98" s="57">
        <f>+[2]Sheet1!BF98</f>
        <v>8100.8515625</v>
      </c>
      <c r="BG98" s="57">
        <f>+[2]Sheet1!BG98</f>
        <v>6823.47216796875</v>
      </c>
      <c r="BH98" s="57">
        <f>+[2]Sheet1!BH98</f>
        <v>7006.3134765625</v>
      </c>
      <c r="BI98" s="57">
        <f>+[2]Sheet1!BI98</f>
        <v>6141.11767578125</v>
      </c>
      <c r="BJ98" s="57">
        <f>+[2]Sheet1!BJ98</f>
        <v>8667.0576171875</v>
      </c>
      <c r="BK98" s="57">
        <f>+[2]Sheet1!BK98</f>
        <v>7415.1083984375</v>
      </c>
      <c r="BL98" s="57">
        <f>+[2]Sheet1!BL98</f>
        <v>7701.83251953125</v>
      </c>
      <c r="BM98" s="57">
        <f>+[2]Sheet1!BM98</f>
        <v>7689.74560546875</v>
      </c>
      <c r="BN98" s="57">
        <f>+[2]Sheet1!BN98</f>
        <v>7709.39892578125</v>
      </c>
      <c r="BO98" s="57">
        <f>+[2]Sheet1!BO98</f>
        <v>7714.173828125</v>
      </c>
      <c r="BP98" s="57">
        <f>+[2]Sheet1!BP98</f>
        <v>7693.34228515625</v>
      </c>
      <c r="BQ98" s="57">
        <f>+[2]Sheet1!BQ98</f>
        <v>8113.08935546875</v>
      </c>
      <c r="BR98" s="57">
        <f>+[2]Sheet1!BR98</f>
        <v>5985.86083984375</v>
      </c>
      <c r="BS98" s="57">
        <f>+[2]Sheet1!BS98</f>
        <v>6776.7998046875</v>
      </c>
      <c r="BT98" s="57">
        <f>+[2]Sheet1!BT98</f>
        <v>7483.3017578125</v>
      </c>
      <c r="BU98" s="57">
        <f>+[2]Sheet1!BU98</f>
        <v>7078.44677734375</v>
      </c>
      <c r="BV98" s="57">
        <f>+[2]Sheet1!BV98</f>
        <v>8820.802734375</v>
      </c>
      <c r="BW98" s="57">
        <f>+[2]Sheet1!BW98</f>
        <v>8147.26318359375</v>
      </c>
      <c r="BX98" s="57">
        <f>+[2]Sheet1!BX98</f>
        <v>6844.91552734375</v>
      </c>
      <c r="BY98" s="57">
        <f>+[2]Sheet1!BY98</f>
        <v>6970.0205078125</v>
      </c>
      <c r="BZ98" s="57">
        <f>+[2]Sheet1!BZ98</f>
        <v>6045.3798828125</v>
      </c>
      <c r="CA98" s="57">
        <f>+[2]Sheet1!CA98</f>
        <v>8680</v>
      </c>
      <c r="CB98" s="57">
        <f>+[2]Sheet1!CB98</f>
        <v>7433.3427734375</v>
      </c>
      <c r="CC98" s="57">
        <f>+[2]Sheet1!CC98</f>
        <v>7701.29833984375</v>
      </c>
      <c r="CD98" s="57">
        <f>+[2]Sheet1!CD98</f>
        <v>7701.29833984375</v>
      </c>
      <c r="CJ98" s="46"/>
      <c r="CK98" s="41"/>
    </row>
    <row r="99" spans="1:89" ht="15.75" thickBot="1" x14ac:dyDescent="0.3">
      <c r="A99" s="2">
        <f>+[1]Sheet1!A99</f>
        <v>45658</v>
      </c>
      <c r="B99" s="1" t="str">
        <f t="shared" si="0"/>
        <v>Enero</v>
      </c>
      <c r="C99" s="1">
        <f t="shared" si="1"/>
        <v>2025</v>
      </c>
      <c r="D99" s="57">
        <f>+[2]Sheet1!D99</f>
        <v>8205.7138671875</v>
      </c>
      <c r="E99" s="57">
        <f>+[2]Sheet1!E99</f>
        <v>6130.59326171875</v>
      </c>
      <c r="F99" s="57">
        <f>+[2]Sheet1!F99</f>
        <v>6643.63671875</v>
      </c>
      <c r="G99" s="57">
        <f>+[2]Sheet1!G99</f>
        <v>8140.7373046875</v>
      </c>
      <c r="H99" s="57">
        <f>+[2]Sheet1!H99</f>
        <v>7197.80859375</v>
      </c>
      <c r="I99" s="57">
        <f>+[2]Sheet1!I99</f>
        <v>9177.5419921875</v>
      </c>
      <c r="J99" s="57">
        <f>+[2]Sheet1!J99</f>
        <v>8345.853515625</v>
      </c>
      <c r="K99" s="57">
        <f>+[2]Sheet1!K99</f>
        <v>7036.73681640625</v>
      </c>
      <c r="L99" s="57">
        <f>+[2]Sheet1!L99</f>
        <v>7100.52685546875</v>
      </c>
      <c r="M99" s="57">
        <f>+[2]Sheet1!M99</f>
        <v>5894.033203125</v>
      </c>
      <c r="N99" s="57">
        <f>+[2]Sheet1!N99</f>
        <v>9164.0634765625</v>
      </c>
      <c r="O99" s="57">
        <f>+[2]Sheet1!O99</f>
        <v>7652.7314453125</v>
      </c>
      <c r="P99" s="57">
        <f>+[2]Sheet1!P99</f>
        <v>8241.9091796875</v>
      </c>
      <c r="Q99" s="57">
        <f>+[2]Sheet1!Q99</f>
        <v>6129.61474609375</v>
      </c>
      <c r="R99" s="57">
        <f>+[2]Sheet1!R99</f>
        <v>6706.39794921875</v>
      </c>
      <c r="S99" s="57">
        <f>+[2]Sheet1!S99</f>
        <v>7931.78759765625</v>
      </c>
      <c r="T99" s="57">
        <f>+[2]Sheet1!T99</f>
        <v>7192.3671875</v>
      </c>
      <c r="U99" s="57">
        <f>+[2]Sheet1!U99</f>
        <v>9129.9765625</v>
      </c>
      <c r="V99" s="57">
        <f>+[2]Sheet1!V99</f>
        <v>8299.92578125</v>
      </c>
      <c r="W99" s="57">
        <f>+[2]Sheet1!W99</f>
        <v>7021.2939453125</v>
      </c>
      <c r="X99" s="57">
        <f>+[2]Sheet1!X99</f>
        <v>7110.21728515625</v>
      </c>
      <c r="Y99" s="57">
        <f>+[2]Sheet1!Y99</f>
        <v>6016.0107421875</v>
      </c>
      <c r="Z99" s="57">
        <f>+[2]Sheet1!Z99</f>
        <v>9165.3681640625</v>
      </c>
      <c r="AA99" s="57">
        <f>+[2]Sheet1!AA99</f>
        <v>7629.24853515625</v>
      </c>
      <c r="AB99" s="57">
        <f>+[2]Sheet1!AB99</f>
        <v>8269.3037109375</v>
      </c>
      <c r="AC99" s="57">
        <f>+[2]Sheet1!AC99</f>
        <v>6124.03662109375</v>
      </c>
      <c r="AD99" s="57">
        <f>+[2]Sheet1!AD99</f>
        <v>6740.01953125</v>
      </c>
      <c r="AE99" s="57">
        <f>+[2]Sheet1!AE99</f>
        <v>7769.50439453125</v>
      </c>
      <c r="AF99" s="57">
        <f>+[2]Sheet1!AF99</f>
        <v>7198.45068359375</v>
      </c>
      <c r="AG99" s="57">
        <f>+[2]Sheet1!AG99</f>
        <v>9140.9658203125</v>
      </c>
      <c r="AH99" s="57">
        <f>+[2]Sheet1!AH99</f>
        <v>8290.947265625</v>
      </c>
      <c r="AI99" s="57">
        <f>+[2]Sheet1!AI99</f>
        <v>7020.9052734375</v>
      </c>
      <c r="AJ99" s="57">
        <f>+[2]Sheet1!AJ99</f>
        <v>7109.79248046875</v>
      </c>
      <c r="AK99" s="57">
        <f>+[2]Sheet1!AK99</f>
        <v>6062.22998046875</v>
      </c>
      <c r="AL99" s="57">
        <f>+[2]Sheet1!AL99</f>
        <v>9144.333984375</v>
      </c>
      <c r="AM99" s="57">
        <f>+[2]Sheet1!AM99</f>
        <v>7611.50390625</v>
      </c>
      <c r="AN99" s="57">
        <f>+[2]Sheet1!AN99</f>
        <v>8284.255859375</v>
      </c>
      <c r="AO99" s="57">
        <f>+[2]Sheet1!AO99</f>
        <v>6130.7275390625</v>
      </c>
      <c r="AP99" s="57">
        <f>+[2]Sheet1!AP99</f>
        <v>6769.2021484375</v>
      </c>
      <c r="AQ99" s="57">
        <f>+[2]Sheet1!AQ99</f>
        <v>7732.86962890625</v>
      </c>
      <c r="AR99" s="57">
        <f>+[2]Sheet1!AR99</f>
        <v>7200.5791015625</v>
      </c>
      <c r="AS99" s="57">
        <f>+[2]Sheet1!AS99</f>
        <v>9025.0380859375</v>
      </c>
      <c r="AT99" s="57">
        <f>+[2]Sheet1!AT99</f>
        <v>8242.6611328125</v>
      </c>
      <c r="AU99" s="57">
        <f>+[2]Sheet1!AU99</f>
        <v>6988.7900390625</v>
      </c>
      <c r="AV99" s="57">
        <f>+[2]Sheet1!AV99</f>
        <v>7139.60107421875</v>
      </c>
      <c r="AW99" s="57">
        <f>+[2]Sheet1!AW99</f>
        <v>6004.62158203125</v>
      </c>
      <c r="AX99" s="57">
        <f>+[2]Sheet1!AX99</f>
        <v>9148.0078125</v>
      </c>
      <c r="AY99" s="57">
        <f>+[2]Sheet1!AY99</f>
        <v>7624.07275390625</v>
      </c>
      <c r="AZ99" s="57">
        <f>+[2]Sheet1!AZ99</f>
        <v>8301.2783203125</v>
      </c>
      <c r="BA99" s="57">
        <f>+[2]Sheet1!BA99</f>
        <v>6135.5693359375</v>
      </c>
      <c r="BB99" s="57">
        <f>+[2]Sheet1!BB99</f>
        <v>6810.80078125</v>
      </c>
      <c r="BC99" s="57">
        <f>+[2]Sheet1!BC99</f>
        <v>7631.88134765625</v>
      </c>
      <c r="BD99" s="57">
        <f>+[2]Sheet1!BD99</f>
        <v>7187.7509765625</v>
      </c>
      <c r="BE99" s="57">
        <f>+[2]Sheet1!BE99</f>
        <v>8933.5771484375</v>
      </c>
      <c r="BF99" s="57">
        <f>+[2]Sheet1!BF99</f>
        <v>8195.4619140625</v>
      </c>
      <c r="BG99" s="57">
        <f>+[2]Sheet1!BG99</f>
        <v>6984.90966796875</v>
      </c>
      <c r="BH99" s="57">
        <f>+[2]Sheet1!BH99</f>
        <v>7182.73291015625</v>
      </c>
      <c r="BI99" s="57">
        <f>+[2]Sheet1!BI99</f>
        <v>6165.92626953125</v>
      </c>
      <c r="BJ99" s="57">
        <f>+[2]Sheet1!BJ99</f>
        <v>9128.1376953125</v>
      </c>
      <c r="BK99" s="57">
        <f>+[2]Sheet1!BK99</f>
        <v>7613.1259765625</v>
      </c>
      <c r="BL99" s="57">
        <f>+[2]Sheet1!BL99</f>
        <v>7868.83203125</v>
      </c>
      <c r="BM99" s="57">
        <f>+[2]Sheet1!BM99</f>
        <v>7857.61328125</v>
      </c>
      <c r="BN99" s="57">
        <f>+[2]Sheet1!BN99</f>
        <v>7879.4462890625</v>
      </c>
      <c r="BO99" s="57">
        <f>+[2]Sheet1!BO99</f>
        <v>7885.71240234375</v>
      </c>
      <c r="BP99" s="57">
        <f>+[2]Sheet1!BP99</f>
        <v>7870.97265625</v>
      </c>
      <c r="BQ99" s="57">
        <f>+[2]Sheet1!BQ99</f>
        <v>8263.0634765625</v>
      </c>
      <c r="BR99" s="57">
        <f>+[2]Sheet1!BR99</f>
        <v>6130.82763671875</v>
      </c>
      <c r="BS99" s="57">
        <f>+[2]Sheet1!BS99</f>
        <v>6747.8349609375</v>
      </c>
      <c r="BT99" s="57">
        <f>+[2]Sheet1!BT99</f>
        <v>7784.67578125</v>
      </c>
      <c r="BU99" s="57">
        <f>+[2]Sheet1!BU99</f>
        <v>7193.6376953125</v>
      </c>
      <c r="BV99" s="57">
        <f>+[2]Sheet1!BV99</f>
        <v>9030.875</v>
      </c>
      <c r="BW99" s="57">
        <f>+[2]Sheet1!BW99</f>
        <v>8250.66796875</v>
      </c>
      <c r="BX99" s="57">
        <f>+[2]Sheet1!BX99</f>
        <v>7004.94873046875</v>
      </c>
      <c r="BY99" s="57">
        <f>+[2]Sheet1!BY99</f>
        <v>7142.46484375</v>
      </c>
      <c r="BZ99" s="57">
        <f>+[2]Sheet1!BZ99</f>
        <v>6073.47705078125</v>
      </c>
      <c r="CA99" s="57">
        <f>+[2]Sheet1!CA99</f>
        <v>9142.7734375</v>
      </c>
      <c r="CB99" s="57">
        <f>+[2]Sheet1!CB99</f>
        <v>7621.44189453125</v>
      </c>
      <c r="CC99" s="57">
        <f>+[2]Sheet1!CC99</f>
        <v>7873.41796875</v>
      </c>
      <c r="CD99" s="57">
        <f>+[2]Sheet1!CD99</f>
        <v>7873.41796875</v>
      </c>
      <c r="CJ99" s="46"/>
      <c r="CK99" s="41"/>
    </row>
    <row r="100" spans="1:89" ht="15.75" thickBot="1" x14ac:dyDescent="0.3">
      <c r="A100" s="2">
        <f>+[1]Sheet1!A100</f>
        <v>45689</v>
      </c>
      <c r="B100" s="1" t="str">
        <f t="shared" si="0"/>
        <v>Febrero</v>
      </c>
      <c r="C100" s="1">
        <f t="shared" si="1"/>
        <v>2025</v>
      </c>
      <c r="D100" s="57">
        <f>+[2]Sheet1!D100</f>
        <v>8473.0478515625</v>
      </c>
      <c r="E100" s="57">
        <f>+[2]Sheet1!E100</f>
        <v>6211.55126953125</v>
      </c>
      <c r="F100" s="57">
        <f>+[2]Sheet1!F100</f>
        <v>6666.24755859375</v>
      </c>
      <c r="G100" s="57">
        <f>+[2]Sheet1!G100</f>
        <v>8443.546875</v>
      </c>
      <c r="H100" s="57">
        <f>+[2]Sheet1!H100</f>
        <v>7269.705078125</v>
      </c>
      <c r="I100" s="57">
        <f>+[2]Sheet1!I100</f>
        <v>9366.736328125</v>
      </c>
      <c r="J100" s="57">
        <f>+[2]Sheet1!J100</f>
        <v>8495.7529296875</v>
      </c>
      <c r="K100" s="57">
        <f>+[2]Sheet1!K100</f>
        <v>7197.54150390625</v>
      </c>
      <c r="L100" s="57">
        <f>+[2]Sheet1!L100</f>
        <v>7295.7421875</v>
      </c>
      <c r="M100" s="57">
        <f>+[2]Sheet1!M100</f>
        <v>6045.15966796875</v>
      </c>
      <c r="N100" s="57">
        <f>+[2]Sheet1!N100</f>
        <v>9370.87890625</v>
      </c>
      <c r="O100" s="57">
        <f>+[2]Sheet1!O100</f>
        <v>7871.94287109375</v>
      </c>
      <c r="P100" s="57">
        <f>+[2]Sheet1!P100</f>
        <v>8511.9462890625</v>
      </c>
      <c r="Q100" s="57">
        <f>+[2]Sheet1!Q100</f>
        <v>6209.60888671875</v>
      </c>
      <c r="R100" s="57">
        <f>+[2]Sheet1!R100</f>
        <v>6731.2060546875</v>
      </c>
      <c r="S100" s="57">
        <f>+[2]Sheet1!S100</f>
        <v>8233.7158203125</v>
      </c>
      <c r="T100" s="57">
        <f>+[2]Sheet1!T100</f>
        <v>7265.89794921875</v>
      </c>
      <c r="U100" s="57">
        <f>+[2]Sheet1!U100</f>
        <v>9317.8173828125</v>
      </c>
      <c r="V100" s="57">
        <f>+[2]Sheet1!V100</f>
        <v>8445.6611328125</v>
      </c>
      <c r="W100" s="57">
        <f>+[2]Sheet1!W100</f>
        <v>7181.9697265625</v>
      </c>
      <c r="X100" s="57">
        <f>+[2]Sheet1!X100</f>
        <v>7315.15087890625</v>
      </c>
      <c r="Y100" s="57">
        <f>+[2]Sheet1!Y100</f>
        <v>6144.20947265625</v>
      </c>
      <c r="Z100" s="57">
        <f>+[2]Sheet1!Z100</f>
        <v>9372.5625</v>
      </c>
      <c r="AA100" s="57">
        <f>+[2]Sheet1!AA100</f>
        <v>7851.84033203125</v>
      </c>
      <c r="AB100" s="57">
        <f>+[2]Sheet1!AB100</f>
        <v>8539.5703125</v>
      </c>
      <c r="AC100" s="57">
        <f>+[2]Sheet1!AC100</f>
        <v>6209.56640625</v>
      </c>
      <c r="AD100" s="57">
        <f>+[2]Sheet1!AD100</f>
        <v>6766.64306640625</v>
      </c>
      <c r="AE100" s="57">
        <f>+[2]Sheet1!AE100</f>
        <v>8068.33984375</v>
      </c>
      <c r="AF100" s="57">
        <f>+[2]Sheet1!AF100</f>
        <v>7270.53759765625</v>
      </c>
      <c r="AG100" s="57">
        <f>+[2]Sheet1!AG100</f>
        <v>9331.4755859375</v>
      </c>
      <c r="AH100" s="57">
        <f>+[2]Sheet1!AH100</f>
        <v>8436.638671875</v>
      </c>
      <c r="AI100" s="57">
        <f>+[2]Sheet1!AI100</f>
        <v>7181.22021484375</v>
      </c>
      <c r="AJ100" s="57">
        <f>+[2]Sheet1!AJ100</f>
        <v>7321.25537109375</v>
      </c>
      <c r="AK100" s="57">
        <f>+[2]Sheet1!AK100</f>
        <v>6181.6494140625</v>
      </c>
      <c r="AL100" s="57">
        <f>+[2]Sheet1!AL100</f>
        <v>9352.791015625</v>
      </c>
      <c r="AM100" s="57">
        <f>+[2]Sheet1!AM100</f>
        <v>7834.625</v>
      </c>
      <c r="AN100" s="57">
        <f>+[2]Sheet1!AN100</f>
        <v>8555.564453125</v>
      </c>
      <c r="AO100" s="57">
        <f>+[2]Sheet1!AO100</f>
        <v>6215.63134765625</v>
      </c>
      <c r="AP100" s="57">
        <f>+[2]Sheet1!AP100</f>
        <v>6797.23291015625</v>
      </c>
      <c r="AQ100" s="57">
        <f>+[2]Sheet1!AQ100</f>
        <v>8036.6015625</v>
      </c>
      <c r="AR100" s="57">
        <f>+[2]Sheet1!AR100</f>
        <v>7273.29345703125</v>
      </c>
      <c r="AS100" s="57">
        <f>+[2]Sheet1!AS100</f>
        <v>9210.20703125</v>
      </c>
      <c r="AT100" s="57">
        <f>+[2]Sheet1!AT100</f>
        <v>8382.8466796875</v>
      </c>
      <c r="AU100" s="57">
        <f>+[2]Sheet1!AU100</f>
        <v>7149.74072265625</v>
      </c>
      <c r="AV100" s="57">
        <f>+[2]Sheet1!AV100</f>
        <v>7350.22802734375</v>
      </c>
      <c r="AW100" s="57">
        <f>+[2]Sheet1!AW100</f>
        <v>6132.5068359375</v>
      </c>
      <c r="AX100" s="57">
        <f>+[2]Sheet1!AX100</f>
        <v>9358.7919921875</v>
      </c>
      <c r="AY100" s="57">
        <f>+[2]Sheet1!AY100</f>
        <v>7849.99853515625</v>
      </c>
      <c r="AZ100" s="57">
        <f>+[2]Sheet1!AZ100</f>
        <v>8573.17578125</v>
      </c>
      <c r="BA100" s="57">
        <f>+[2]Sheet1!BA100</f>
        <v>6217.98486328125</v>
      </c>
      <c r="BB100" s="57">
        <f>+[2]Sheet1!BB100</f>
        <v>6841.2529296875</v>
      </c>
      <c r="BC100" s="57">
        <f>+[2]Sheet1!BC100</f>
        <v>7931.94873046875</v>
      </c>
      <c r="BD100" s="57">
        <f>+[2]Sheet1!BD100</f>
        <v>7264.19091796875</v>
      </c>
      <c r="BE100" s="57">
        <f>+[2]Sheet1!BE100</f>
        <v>9115.2861328125</v>
      </c>
      <c r="BF100" s="57">
        <f>+[2]Sheet1!BF100</f>
        <v>8333.072265625</v>
      </c>
      <c r="BG100" s="57">
        <f>+[2]Sheet1!BG100</f>
        <v>7147.37890625</v>
      </c>
      <c r="BH100" s="57">
        <f>+[2]Sheet1!BH100</f>
        <v>7395.7666015625</v>
      </c>
      <c r="BI100" s="57">
        <f>+[2]Sheet1!BI100</f>
        <v>6290.7919921875</v>
      </c>
      <c r="BJ100" s="57">
        <f>+[2]Sheet1!BJ100</f>
        <v>9333.740234375</v>
      </c>
      <c r="BK100" s="57">
        <f>+[2]Sheet1!BK100</f>
        <v>7842.23193359375</v>
      </c>
      <c r="BL100" s="57">
        <f>+[2]Sheet1!BL100</f>
        <v>8068.94921875</v>
      </c>
      <c r="BM100" s="57">
        <f>+[2]Sheet1!BM100</f>
        <v>8052.79833984375</v>
      </c>
      <c r="BN100" s="57">
        <f>+[2]Sheet1!BN100</f>
        <v>8074.00146484375</v>
      </c>
      <c r="BO100" s="57">
        <f>+[2]Sheet1!BO100</f>
        <v>8075.77001953125</v>
      </c>
      <c r="BP100" s="57">
        <f>+[2]Sheet1!BP100</f>
        <v>8055.65087890625</v>
      </c>
      <c r="BQ100" s="57">
        <f>+[2]Sheet1!BQ100</f>
        <v>8533.345703125</v>
      </c>
      <c r="BR100" s="57">
        <f>+[2]Sheet1!BR100</f>
        <v>6213.63427734375</v>
      </c>
      <c r="BS100" s="57">
        <f>+[2]Sheet1!BS100</f>
        <v>6775.01025390625</v>
      </c>
      <c r="BT100" s="57">
        <f>+[2]Sheet1!BT100</f>
        <v>8085.93359375</v>
      </c>
      <c r="BU100" s="57">
        <f>+[2]Sheet1!BU100</f>
        <v>7267.8369140625</v>
      </c>
      <c r="BV100" s="57">
        <f>+[2]Sheet1!BV100</f>
        <v>9216.1416015625</v>
      </c>
      <c r="BW100" s="57">
        <f>+[2]Sheet1!BW100</f>
        <v>8392.4541015625</v>
      </c>
      <c r="BX100" s="57">
        <f>+[2]Sheet1!BX100</f>
        <v>7166.15234375</v>
      </c>
      <c r="BY100" s="57">
        <f>+[2]Sheet1!BY100</f>
        <v>7351.697265625</v>
      </c>
      <c r="BZ100" s="57">
        <f>+[2]Sheet1!BZ100</f>
        <v>6200.18212890625</v>
      </c>
      <c r="CA100" s="57">
        <f>+[2]Sheet1!CA100</f>
        <v>9350.31640625</v>
      </c>
      <c r="CB100" s="57">
        <f>+[2]Sheet1!CB100</f>
        <v>7846.9521484375</v>
      </c>
      <c r="CC100" s="57">
        <f>+[2]Sheet1!CC100</f>
        <v>8064.55615234375</v>
      </c>
      <c r="CD100" s="57">
        <f>+[2]Sheet1!CD100</f>
        <v>8064.55615234375</v>
      </c>
      <c r="CJ100" s="46"/>
      <c r="CK100" s="41"/>
    </row>
    <row r="101" spans="1:89" ht="15.75" thickBot="1" x14ac:dyDescent="0.3">
      <c r="A101" s="2">
        <f>+[1]Sheet1!A101</f>
        <v>45717</v>
      </c>
      <c r="B101" s="1" t="str">
        <f t="shared" si="0"/>
        <v>Marzo</v>
      </c>
      <c r="C101" s="1">
        <f t="shared" si="1"/>
        <v>2025</v>
      </c>
      <c r="D101" s="57">
        <f>+[2]Sheet1!D101</f>
        <v>8972.30859375</v>
      </c>
      <c r="E101" s="57">
        <f>+[2]Sheet1!E101</f>
        <v>6254.4267578125</v>
      </c>
      <c r="F101" s="57">
        <f>+[2]Sheet1!F101</f>
        <v>6937.20068359375</v>
      </c>
      <c r="G101" s="57">
        <f>+[2]Sheet1!G101</f>
        <v>8676.498046875</v>
      </c>
      <c r="H101" s="57">
        <f>+[2]Sheet1!H101</f>
        <v>7371.705078125</v>
      </c>
      <c r="I101" s="57">
        <f>+[2]Sheet1!I101</f>
        <v>9540.6103515625</v>
      </c>
      <c r="J101" s="57">
        <f>+[2]Sheet1!J101</f>
        <v>8631.884765625</v>
      </c>
      <c r="K101" s="57">
        <f>+[2]Sheet1!K101</f>
        <v>7364.01708984375</v>
      </c>
      <c r="L101" s="57">
        <f>+[2]Sheet1!L101</f>
        <v>7319.60546875</v>
      </c>
      <c r="M101" s="57">
        <f>+[2]Sheet1!M101</f>
        <v>7379.138671875</v>
      </c>
      <c r="N101" s="57">
        <f>+[2]Sheet1!N101</f>
        <v>9754.0048828125</v>
      </c>
      <c r="O101" s="57">
        <f>+[2]Sheet1!O101</f>
        <v>8106.4921875</v>
      </c>
      <c r="P101" s="57">
        <f>+[2]Sheet1!P101</f>
        <v>9013.6142578125</v>
      </c>
      <c r="Q101" s="57">
        <f>+[2]Sheet1!Q101</f>
        <v>6257.72998046875</v>
      </c>
      <c r="R101" s="57">
        <f>+[2]Sheet1!R101</f>
        <v>7023.61181640625</v>
      </c>
      <c r="S101" s="57">
        <f>+[2]Sheet1!S101</f>
        <v>8468.0078125</v>
      </c>
      <c r="T101" s="57">
        <f>+[2]Sheet1!T101</f>
        <v>7369.6611328125</v>
      </c>
      <c r="U101" s="57">
        <f>+[2]Sheet1!U101</f>
        <v>9488.4794921875</v>
      </c>
      <c r="V101" s="57">
        <f>+[2]Sheet1!V101</f>
        <v>8583.4697265625</v>
      </c>
      <c r="W101" s="57">
        <f>+[2]Sheet1!W101</f>
        <v>7355.39599609375</v>
      </c>
      <c r="X101" s="57">
        <f>+[2]Sheet1!X101</f>
        <v>7334.19140625</v>
      </c>
      <c r="Y101" s="57">
        <f>+[2]Sheet1!Y101</f>
        <v>7400.248046875</v>
      </c>
      <c r="Z101" s="57">
        <f>+[2]Sheet1!Z101</f>
        <v>9743.28125</v>
      </c>
      <c r="AA101" s="57">
        <f>+[2]Sheet1!AA101</f>
        <v>8094.744140625</v>
      </c>
      <c r="AB101" s="57">
        <f>+[2]Sheet1!AB101</f>
        <v>9042.1650390625</v>
      </c>
      <c r="AC101" s="57">
        <f>+[2]Sheet1!AC101</f>
        <v>6257.40185546875</v>
      </c>
      <c r="AD101" s="57">
        <f>+[2]Sheet1!AD101</f>
        <v>7067.7431640625</v>
      </c>
      <c r="AE101" s="57">
        <f>+[2]Sheet1!AE101</f>
        <v>8299.8837890625</v>
      </c>
      <c r="AF101" s="57">
        <f>+[2]Sheet1!AF101</f>
        <v>7378.59033203125</v>
      </c>
      <c r="AG101" s="57">
        <f>+[2]Sheet1!AG101</f>
        <v>9498.826171875</v>
      </c>
      <c r="AH101" s="57">
        <f>+[2]Sheet1!AH101</f>
        <v>8579.3271484375</v>
      </c>
      <c r="AI101" s="57">
        <f>+[2]Sheet1!AI101</f>
        <v>7358.97802734375</v>
      </c>
      <c r="AJ101" s="57">
        <f>+[2]Sheet1!AJ101</f>
        <v>7337.70556640625</v>
      </c>
      <c r="AK101" s="57">
        <f>+[2]Sheet1!AK101</f>
        <v>7431.8671875</v>
      </c>
      <c r="AL101" s="57">
        <f>+[2]Sheet1!AL101</f>
        <v>9719.8876953125</v>
      </c>
      <c r="AM101" s="57">
        <f>+[2]Sheet1!AM101</f>
        <v>8079.63623046875</v>
      </c>
      <c r="AN101" s="57">
        <f>+[2]Sheet1!AN101</f>
        <v>9055.275390625</v>
      </c>
      <c r="AO101" s="57">
        <f>+[2]Sheet1!AO101</f>
        <v>6265.00244140625</v>
      </c>
      <c r="AP101" s="57">
        <f>+[2]Sheet1!AP101</f>
        <v>7106.7216796875</v>
      </c>
      <c r="AQ101" s="57">
        <f>+[2]Sheet1!AQ101</f>
        <v>8273.0908203125</v>
      </c>
      <c r="AR101" s="57">
        <f>+[2]Sheet1!AR101</f>
        <v>7382.34326171875</v>
      </c>
      <c r="AS101" s="57">
        <f>+[2]Sheet1!AS101</f>
        <v>9378.642578125</v>
      </c>
      <c r="AT101" s="57">
        <f>+[2]Sheet1!AT101</f>
        <v>8524.205078125</v>
      </c>
      <c r="AU101" s="57">
        <f>+[2]Sheet1!AU101</f>
        <v>7329.56201171875</v>
      </c>
      <c r="AV101" s="57">
        <f>+[2]Sheet1!AV101</f>
        <v>7364.97314453125</v>
      </c>
      <c r="AW101" s="57">
        <f>+[2]Sheet1!AW101</f>
        <v>7383.63623046875</v>
      </c>
      <c r="AX101" s="57">
        <f>+[2]Sheet1!AX101</f>
        <v>9721.2109375</v>
      </c>
      <c r="AY101" s="57">
        <f>+[2]Sheet1!AY101</f>
        <v>8101.18994140625</v>
      </c>
      <c r="AZ101" s="57">
        <f>+[2]Sheet1!AZ101</f>
        <v>9073.0673828125</v>
      </c>
      <c r="BA101" s="57">
        <f>+[2]Sheet1!BA101</f>
        <v>6270.81201171875</v>
      </c>
      <c r="BB101" s="57">
        <f>+[2]Sheet1!BB101</f>
        <v>7161.50146484375</v>
      </c>
      <c r="BC101" s="57">
        <f>+[2]Sheet1!BC101</f>
        <v>8172.9853515625</v>
      </c>
      <c r="BD101" s="57">
        <f>+[2]Sheet1!BD101</f>
        <v>7373.61767578125</v>
      </c>
      <c r="BE101" s="57">
        <f>+[2]Sheet1!BE101</f>
        <v>9282.7822265625</v>
      </c>
      <c r="BF101" s="57">
        <f>+[2]Sheet1!BF101</f>
        <v>8476.0302734375</v>
      </c>
      <c r="BG101" s="57">
        <f>+[2]Sheet1!BG101</f>
        <v>7334.5048828125</v>
      </c>
      <c r="BH101" s="57">
        <f>+[2]Sheet1!BH101</f>
        <v>7406.123046875</v>
      </c>
      <c r="BI101" s="57">
        <f>+[2]Sheet1!BI101</f>
        <v>7483.40185546875</v>
      </c>
      <c r="BJ101" s="57">
        <f>+[2]Sheet1!BJ101</f>
        <v>9694.802734375</v>
      </c>
      <c r="BK101" s="57">
        <f>+[2]Sheet1!BK101</f>
        <v>8108.697265625</v>
      </c>
      <c r="BL101" s="57">
        <f>+[2]Sheet1!BL101</f>
        <v>8395.078125</v>
      </c>
      <c r="BM101" s="57">
        <f>+[2]Sheet1!BM101</f>
        <v>8365.9453125</v>
      </c>
      <c r="BN101" s="57">
        <f>+[2]Sheet1!BN101</f>
        <v>8385.9736328125</v>
      </c>
      <c r="BO101" s="57">
        <f>+[2]Sheet1!BO101</f>
        <v>8373.5751953125</v>
      </c>
      <c r="BP101" s="57">
        <f>+[2]Sheet1!BP101</f>
        <v>8337.072265625</v>
      </c>
      <c r="BQ101" s="57">
        <f>+[2]Sheet1!BQ101</f>
        <v>9033.953125</v>
      </c>
      <c r="BR101" s="57">
        <f>+[2]Sheet1!BR101</f>
        <v>6262.69580078125</v>
      </c>
      <c r="BS101" s="57">
        <f>+[2]Sheet1!BS101</f>
        <v>7077.8359375</v>
      </c>
      <c r="BT101" s="57">
        <f>+[2]Sheet1!BT101</f>
        <v>8322.2890625</v>
      </c>
      <c r="BU101" s="57">
        <f>+[2]Sheet1!BU101</f>
        <v>7375.59423828125</v>
      </c>
      <c r="BV101" s="57">
        <f>+[2]Sheet1!BV101</f>
        <v>9384.6865234375</v>
      </c>
      <c r="BW101" s="57">
        <f>+[2]Sheet1!BW101</f>
        <v>8533.642578125</v>
      </c>
      <c r="BX101" s="57">
        <f>+[2]Sheet1!BX101</f>
        <v>7345.0732421875</v>
      </c>
      <c r="BY101" s="57">
        <f>+[2]Sheet1!BY101</f>
        <v>7366.6591796875</v>
      </c>
      <c r="BZ101" s="57">
        <f>+[2]Sheet1!BZ101</f>
        <v>7433.6904296875</v>
      </c>
      <c r="CA101" s="57">
        <f>+[2]Sheet1!CA101</f>
        <v>9715.603515625</v>
      </c>
      <c r="CB101" s="57">
        <f>+[2]Sheet1!CB101</f>
        <v>8099.9814453125</v>
      </c>
      <c r="CC101" s="57">
        <f>+[2]Sheet1!CC101</f>
        <v>8365.4111328125</v>
      </c>
      <c r="CD101" s="57">
        <f>+[2]Sheet1!CD101</f>
        <v>8365.4111328125</v>
      </c>
      <c r="CJ101" s="46"/>
      <c r="CK101" s="41"/>
    </row>
    <row r="102" spans="1:89" ht="15.75" thickBot="1" x14ac:dyDescent="0.3">
      <c r="A102" s="2">
        <f>+[1]Sheet1!A102</f>
        <v>45748</v>
      </c>
      <c r="B102" s="1" t="str">
        <f t="shared" si="0"/>
        <v>Abril</v>
      </c>
      <c r="C102" s="1">
        <f t="shared" si="1"/>
        <v>2025</v>
      </c>
      <c r="D102" s="57">
        <f>+[2]Sheet1!D102</f>
        <v>9244.69921875</v>
      </c>
      <c r="E102" s="57">
        <f>+[2]Sheet1!E102</f>
        <v>6427.77978515625</v>
      </c>
      <c r="F102" s="57">
        <f>+[2]Sheet1!F102</f>
        <v>7190.22412109375</v>
      </c>
      <c r="G102" s="57">
        <f>+[2]Sheet1!G102</f>
        <v>8837.02734375</v>
      </c>
      <c r="H102" s="57">
        <f>+[2]Sheet1!H102</f>
        <v>7433.51025390625</v>
      </c>
      <c r="I102" s="57">
        <f>+[2]Sheet1!I102</f>
        <v>9768.7431640625</v>
      </c>
      <c r="J102" s="57">
        <f>+[2]Sheet1!J102</f>
        <v>8773.748046875</v>
      </c>
      <c r="K102" s="57">
        <f>+[2]Sheet1!K102</f>
        <v>7585.42822265625</v>
      </c>
      <c r="L102" s="57">
        <f>+[2]Sheet1!L102</f>
        <v>7620.54150390625</v>
      </c>
      <c r="M102" s="57">
        <f>+[2]Sheet1!M102</f>
        <v>7560.04638671875</v>
      </c>
      <c r="N102" s="57">
        <f>+[2]Sheet1!N102</f>
        <v>10156.0009765625</v>
      </c>
      <c r="O102" s="57">
        <f>+[2]Sheet1!O102</f>
        <v>8316.2578125</v>
      </c>
      <c r="P102" s="57">
        <f>+[2]Sheet1!P102</f>
        <v>9284.4677734375</v>
      </c>
      <c r="Q102" s="57">
        <f>+[2]Sheet1!Q102</f>
        <v>6434.80810546875</v>
      </c>
      <c r="R102" s="57">
        <f>+[2]Sheet1!R102</f>
        <v>7282.728515625</v>
      </c>
      <c r="S102" s="57">
        <f>+[2]Sheet1!S102</f>
        <v>8625.779296875</v>
      </c>
      <c r="T102" s="57">
        <f>+[2]Sheet1!T102</f>
        <v>7435.79736328125</v>
      </c>
      <c r="U102" s="57">
        <f>+[2]Sheet1!U102</f>
        <v>9719.6875</v>
      </c>
      <c r="V102" s="57">
        <f>+[2]Sheet1!V102</f>
        <v>8727.3046875</v>
      </c>
      <c r="W102" s="57">
        <f>+[2]Sheet1!W102</f>
        <v>7567.955078125</v>
      </c>
      <c r="X102" s="57">
        <f>+[2]Sheet1!X102</f>
        <v>7635.72705078125</v>
      </c>
      <c r="Y102" s="57">
        <f>+[2]Sheet1!Y102</f>
        <v>7573.25341796875</v>
      </c>
      <c r="Z102" s="57">
        <f>+[2]Sheet1!Z102</f>
        <v>10141.919921875</v>
      </c>
      <c r="AA102" s="57">
        <f>+[2]Sheet1!AA102</f>
        <v>8303.40625</v>
      </c>
      <c r="AB102" s="57">
        <f>+[2]Sheet1!AB102</f>
        <v>9311.130859375</v>
      </c>
      <c r="AC102" s="57">
        <f>+[2]Sheet1!AC102</f>
        <v>6433.0380859375</v>
      </c>
      <c r="AD102" s="57">
        <f>+[2]Sheet1!AD102</f>
        <v>7327.46630859375</v>
      </c>
      <c r="AE102" s="57">
        <f>+[2]Sheet1!AE102</f>
        <v>8456.8662109375</v>
      </c>
      <c r="AF102" s="57">
        <f>+[2]Sheet1!AF102</f>
        <v>7446.142578125</v>
      </c>
      <c r="AG102" s="57">
        <f>+[2]Sheet1!AG102</f>
        <v>9728.4775390625</v>
      </c>
      <c r="AH102" s="57">
        <f>+[2]Sheet1!AH102</f>
        <v>8723.3115234375</v>
      </c>
      <c r="AI102" s="57">
        <f>+[2]Sheet1!AI102</f>
        <v>7566.56884765625</v>
      </c>
      <c r="AJ102" s="57">
        <f>+[2]Sheet1!AJ102</f>
        <v>7643.2021484375</v>
      </c>
      <c r="AK102" s="57">
        <f>+[2]Sheet1!AK102</f>
        <v>7600.9931640625</v>
      </c>
      <c r="AL102" s="57">
        <f>+[2]Sheet1!AL102</f>
        <v>10116.92578125</v>
      </c>
      <c r="AM102" s="57">
        <f>+[2]Sheet1!AM102</f>
        <v>8288.1044921875</v>
      </c>
      <c r="AN102" s="57">
        <f>+[2]Sheet1!AN102</f>
        <v>9322.8310546875</v>
      </c>
      <c r="AO102" s="57">
        <f>+[2]Sheet1!AO102</f>
        <v>6442.89990234375</v>
      </c>
      <c r="AP102" s="57">
        <f>+[2]Sheet1!AP102</f>
        <v>7372.77734375</v>
      </c>
      <c r="AQ102" s="57">
        <f>+[2]Sheet1!AQ102</f>
        <v>8432.1513671875</v>
      </c>
      <c r="AR102" s="57">
        <f>+[2]Sheet1!AR102</f>
        <v>7450.8076171875</v>
      </c>
      <c r="AS102" s="57">
        <f>+[2]Sheet1!AS102</f>
        <v>9615.3984375</v>
      </c>
      <c r="AT102" s="57">
        <f>+[2]Sheet1!AT102</f>
        <v>8668.6396484375</v>
      </c>
      <c r="AU102" s="57">
        <f>+[2]Sheet1!AU102</f>
        <v>7534.62255859375</v>
      </c>
      <c r="AV102" s="57">
        <f>+[2]Sheet1!AV102</f>
        <v>7656.7529296875</v>
      </c>
      <c r="AW102" s="57">
        <f>+[2]Sheet1!AW102</f>
        <v>7554.29248046875</v>
      </c>
      <c r="AX102" s="57">
        <f>+[2]Sheet1!AX102</f>
        <v>10120.1845703125</v>
      </c>
      <c r="AY102" s="57">
        <f>+[2]Sheet1!AY102</f>
        <v>8309.8154296875</v>
      </c>
      <c r="AZ102" s="57">
        <f>+[2]Sheet1!AZ102</f>
        <v>9338.0126953125</v>
      </c>
      <c r="BA102" s="57">
        <f>+[2]Sheet1!BA102</f>
        <v>6452.25146484375</v>
      </c>
      <c r="BB102" s="57">
        <f>+[2]Sheet1!BB102</f>
        <v>7433.80126953125</v>
      </c>
      <c r="BC102" s="57">
        <f>+[2]Sheet1!BC102</f>
        <v>8331.919921875</v>
      </c>
      <c r="BD102" s="57">
        <f>+[2]Sheet1!BD102</f>
        <v>7446.98095703125</v>
      </c>
      <c r="BE102" s="57">
        <f>+[2]Sheet1!BE102</f>
        <v>9524.73828125</v>
      </c>
      <c r="BF102" s="57">
        <f>+[2]Sheet1!BF102</f>
        <v>8618.609375</v>
      </c>
      <c r="BG102" s="57">
        <f>+[2]Sheet1!BG102</f>
        <v>7533.3642578125</v>
      </c>
      <c r="BH102" s="57">
        <f>+[2]Sheet1!BH102</f>
        <v>7686.52294921875</v>
      </c>
      <c r="BI102" s="57">
        <f>+[2]Sheet1!BI102</f>
        <v>7643.41015625</v>
      </c>
      <c r="BJ102" s="57">
        <f>+[2]Sheet1!BJ102</f>
        <v>10094.263671875</v>
      </c>
      <c r="BK102" s="57">
        <f>+[2]Sheet1!BK102</f>
        <v>8313.5146484375</v>
      </c>
      <c r="BL102" s="57">
        <f>+[2]Sheet1!BL102</f>
        <v>8634.3740234375</v>
      </c>
      <c r="BM102" s="57">
        <f>+[2]Sheet1!BM102</f>
        <v>8600.3662109375</v>
      </c>
      <c r="BN102" s="57">
        <f>+[2]Sheet1!BN102</f>
        <v>8620.111328125</v>
      </c>
      <c r="BO102" s="57">
        <f>+[2]Sheet1!BO102</f>
        <v>8605.3251953125</v>
      </c>
      <c r="BP102" s="57">
        <f>+[2]Sheet1!BP102</f>
        <v>8565.94921875</v>
      </c>
      <c r="BQ102" s="57">
        <f>+[2]Sheet1!BQ102</f>
        <v>9302.685546875</v>
      </c>
      <c r="BR102" s="57">
        <f>+[2]Sheet1!BR102</f>
        <v>6440.525390625</v>
      </c>
      <c r="BS102" s="57">
        <f>+[2]Sheet1!BS102</f>
        <v>7341.5419921875</v>
      </c>
      <c r="BT102" s="57">
        <f>+[2]Sheet1!BT102</f>
        <v>8480.90625</v>
      </c>
      <c r="BU102" s="57">
        <f>+[2]Sheet1!BU102</f>
        <v>7445.06982421875</v>
      </c>
      <c r="BV102" s="57">
        <f>+[2]Sheet1!BV102</f>
        <v>9621.076171875</v>
      </c>
      <c r="BW102" s="57">
        <f>+[2]Sheet1!BW102</f>
        <v>8677.033203125</v>
      </c>
      <c r="BX102" s="57">
        <f>+[2]Sheet1!BX102</f>
        <v>7551.97802734375</v>
      </c>
      <c r="BY102" s="57">
        <f>+[2]Sheet1!BY102</f>
        <v>7658.79736328125</v>
      </c>
      <c r="BZ102" s="57">
        <f>+[2]Sheet1!BZ102</f>
        <v>7600.78173828125</v>
      </c>
      <c r="CA102" s="57">
        <f>+[2]Sheet1!CA102</f>
        <v>10114.6650390625</v>
      </c>
      <c r="CB102" s="57">
        <f>+[2]Sheet1!CB102</f>
        <v>8307.28515625</v>
      </c>
      <c r="CC102" s="57">
        <f>+[2]Sheet1!CC102</f>
        <v>8597.990234375</v>
      </c>
      <c r="CD102" s="57">
        <f>+[2]Sheet1!CD102</f>
        <v>8597.990234375</v>
      </c>
      <c r="CJ102" s="46"/>
      <c r="CK102" s="41"/>
    </row>
    <row r="103" spans="1:89" ht="15.75" thickBot="1" x14ac:dyDescent="0.3">
      <c r="A103" s="2">
        <f>+[1]Sheet1!A103</f>
        <v>45778</v>
      </c>
      <c r="B103" s="1" t="str">
        <f t="shared" si="0"/>
        <v>Mayo</v>
      </c>
      <c r="C103" s="1">
        <f t="shared" si="1"/>
        <v>2025</v>
      </c>
      <c r="D103" s="57">
        <f>+[2]Sheet1!D103</f>
        <v>9296.146484375</v>
      </c>
      <c r="E103" s="57">
        <f>+[2]Sheet1!E103</f>
        <v>6467.34423828125</v>
      </c>
      <c r="F103" s="57">
        <f>+[2]Sheet1!F103</f>
        <v>7275.15478515625</v>
      </c>
      <c r="G103" s="57">
        <f>+[2]Sheet1!G103</f>
        <v>9039.36328125</v>
      </c>
      <c r="H103" s="57">
        <f>+[2]Sheet1!H103</f>
        <v>7534.8720703125</v>
      </c>
      <c r="I103" s="57">
        <f>+[2]Sheet1!I103</f>
        <v>10044.5263671875</v>
      </c>
      <c r="J103" s="57">
        <f>+[2]Sheet1!J103</f>
        <v>8796.4921875</v>
      </c>
      <c r="K103" s="57">
        <f>+[2]Sheet1!K103</f>
        <v>7895.38525390625</v>
      </c>
      <c r="L103" s="57">
        <f>+[2]Sheet1!L103</f>
        <v>7757.7978515625</v>
      </c>
      <c r="M103" s="57">
        <f>+[2]Sheet1!M103</f>
        <v>7703.92041015625</v>
      </c>
      <c r="N103" s="57">
        <f>+[2]Sheet1!N103</f>
        <v>10425.8134765625</v>
      </c>
      <c r="O103" s="57">
        <f>+[2]Sheet1!O103</f>
        <v>8525.01171875</v>
      </c>
      <c r="P103" s="57">
        <f>+[2]Sheet1!P103</f>
        <v>9334.140625</v>
      </c>
      <c r="Q103" s="57">
        <f>+[2]Sheet1!Q103</f>
        <v>6472.501953125</v>
      </c>
      <c r="R103" s="57">
        <f>+[2]Sheet1!R103</f>
        <v>7362.02294921875</v>
      </c>
      <c r="S103" s="57">
        <f>+[2]Sheet1!S103</f>
        <v>8829.70703125</v>
      </c>
      <c r="T103" s="57">
        <f>+[2]Sheet1!T103</f>
        <v>7538.388671875</v>
      </c>
      <c r="U103" s="57">
        <f>+[2]Sheet1!U103</f>
        <v>9990.6884765625</v>
      </c>
      <c r="V103" s="57">
        <f>+[2]Sheet1!V103</f>
        <v>8755.685546875</v>
      </c>
      <c r="W103" s="57">
        <f>+[2]Sheet1!W103</f>
        <v>7877.99951171875</v>
      </c>
      <c r="X103" s="57">
        <f>+[2]Sheet1!X103</f>
        <v>7772.95947265625</v>
      </c>
      <c r="Y103" s="57">
        <f>+[2]Sheet1!Y103</f>
        <v>7714.71044921875</v>
      </c>
      <c r="Z103" s="57">
        <f>+[2]Sheet1!Z103</f>
        <v>10429.958984375</v>
      </c>
      <c r="AA103" s="57">
        <f>+[2]Sheet1!AA103</f>
        <v>8516.67578125</v>
      </c>
      <c r="AB103" s="57">
        <f>+[2]Sheet1!AB103</f>
        <v>9359.3701171875</v>
      </c>
      <c r="AC103" s="57">
        <f>+[2]Sheet1!AC103</f>
        <v>6471.64501953125</v>
      </c>
      <c r="AD103" s="57">
        <f>+[2]Sheet1!AD103</f>
        <v>7405.115234375</v>
      </c>
      <c r="AE103" s="57">
        <f>+[2]Sheet1!AE103</f>
        <v>8659.8896484375</v>
      </c>
      <c r="AF103" s="57">
        <f>+[2]Sheet1!AF103</f>
        <v>7549.751953125</v>
      </c>
      <c r="AG103" s="57">
        <f>+[2]Sheet1!AG103</f>
        <v>10002.349609375</v>
      </c>
      <c r="AH103" s="57">
        <f>+[2]Sheet1!AH103</f>
        <v>8753.296875</v>
      </c>
      <c r="AI103" s="57">
        <f>+[2]Sheet1!AI103</f>
        <v>7877.47216796875</v>
      </c>
      <c r="AJ103" s="57">
        <f>+[2]Sheet1!AJ103</f>
        <v>7781.54541015625</v>
      </c>
      <c r="AK103" s="57">
        <f>+[2]Sheet1!AK103</f>
        <v>7743.76318359375</v>
      </c>
      <c r="AL103" s="57">
        <f>+[2]Sheet1!AL103</f>
        <v>10415.4462890625</v>
      </c>
      <c r="AM103" s="57">
        <f>+[2]Sheet1!AM103</f>
        <v>8501.640625</v>
      </c>
      <c r="AN103" s="57">
        <f>+[2]Sheet1!AN103</f>
        <v>9370.4921875</v>
      </c>
      <c r="AO103" s="57">
        <f>+[2]Sheet1!AO103</f>
        <v>6481.89306640625</v>
      </c>
      <c r="AP103" s="57">
        <f>+[2]Sheet1!AP103</f>
        <v>7446.00537109375</v>
      </c>
      <c r="AQ103" s="57">
        <f>+[2]Sheet1!AQ103</f>
        <v>8640.16796875</v>
      </c>
      <c r="AR103" s="57">
        <f>+[2]Sheet1!AR103</f>
        <v>7553.6025390625</v>
      </c>
      <c r="AS103" s="57">
        <f>+[2]Sheet1!AS103</f>
        <v>9877.3154296875</v>
      </c>
      <c r="AT103" s="57">
        <f>+[2]Sheet1!AT103</f>
        <v>8702.087890625</v>
      </c>
      <c r="AU103" s="57">
        <f>+[2]Sheet1!AU103</f>
        <v>7841.69482421875</v>
      </c>
      <c r="AV103" s="57">
        <f>+[2]Sheet1!AV103</f>
        <v>7790.44677734375</v>
      </c>
      <c r="AW103" s="57">
        <f>+[2]Sheet1!AW103</f>
        <v>7700.15966796875</v>
      </c>
      <c r="AX103" s="57">
        <f>+[2]Sheet1!AX103</f>
        <v>10426.140625</v>
      </c>
      <c r="AY103" s="57">
        <f>+[2]Sheet1!AY103</f>
        <v>8526.2119140625</v>
      </c>
      <c r="AZ103" s="57">
        <f>+[2]Sheet1!AZ103</f>
        <v>9384.32421875</v>
      </c>
      <c r="BA103" s="57">
        <f>+[2]Sheet1!BA103</f>
        <v>6490.26318359375</v>
      </c>
      <c r="BB103" s="57">
        <f>+[2]Sheet1!BB103</f>
        <v>7501.9296875</v>
      </c>
      <c r="BC103" s="57">
        <f>+[2]Sheet1!BC103</f>
        <v>8549.4072265625</v>
      </c>
      <c r="BD103" s="57">
        <f>+[2]Sheet1!BD103</f>
        <v>7547.73974609375</v>
      </c>
      <c r="BE103" s="57">
        <f>+[2]Sheet1!BE103</f>
        <v>9778.244140625</v>
      </c>
      <c r="BF103" s="57">
        <f>+[2]Sheet1!BF103</f>
        <v>8652.26171875</v>
      </c>
      <c r="BG103" s="57">
        <f>+[2]Sheet1!BG103</f>
        <v>7842.078125</v>
      </c>
      <c r="BH103" s="57">
        <f>+[2]Sheet1!BH103</f>
        <v>7813.84423828125</v>
      </c>
      <c r="BI103" s="57">
        <f>+[2]Sheet1!BI103</f>
        <v>7786.419921875</v>
      </c>
      <c r="BJ103" s="57">
        <f>+[2]Sheet1!BJ103</f>
        <v>10402.9501953125</v>
      </c>
      <c r="BK103" s="57">
        <f>+[2]Sheet1!BK103</f>
        <v>8536.1748046875</v>
      </c>
      <c r="BL103" s="57">
        <f>+[2]Sheet1!BL103</f>
        <v>8744.4736328125</v>
      </c>
      <c r="BM103" s="57">
        <f>+[2]Sheet1!BM103</f>
        <v>8718.478515625</v>
      </c>
      <c r="BN103" s="57">
        <f>+[2]Sheet1!BN103</f>
        <v>8745.95703125</v>
      </c>
      <c r="BO103" s="57">
        <f>+[2]Sheet1!BO103</f>
        <v>8735.8115234375</v>
      </c>
      <c r="BP103" s="57">
        <f>+[2]Sheet1!BP103</f>
        <v>8706.7314453125</v>
      </c>
      <c r="BQ103" s="57">
        <f>+[2]Sheet1!BQ103</f>
        <v>9351.21484375</v>
      </c>
      <c r="BR103" s="57">
        <f>+[2]Sheet1!BR103</f>
        <v>6478.9853515625</v>
      </c>
      <c r="BS103" s="57">
        <f>+[2]Sheet1!BS103</f>
        <v>7416.7626953125</v>
      </c>
      <c r="BT103" s="57">
        <f>+[2]Sheet1!BT103</f>
        <v>8689.861328125</v>
      </c>
      <c r="BU103" s="57">
        <f>+[2]Sheet1!BU103</f>
        <v>7546.98876953125</v>
      </c>
      <c r="BV103" s="57">
        <f>+[2]Sheet1!BV103</f>
        <v>9883.66796875</v>
      </c>
      <c r="BW103" s="57">
        <f>+[2]Sheet1!BW103</f>
        <v>8708.34765625</v>
      </c>
      <c r="BX103" s="57">
        <f>+[2]Sheet1!BX103</f>
        <v>7861.10888671875</v>
      </c>
      <c r="BY103" s="57">
        <f>+[2]Sheet1!BY103</f>
        <v>7791.7626953125</v>
      </c>
      <c r="BZ103" s="57">
        <f>+[2]Sheet1!BZ103</f>
        <v>7744.27880859375</v>
      </c>
      <c r="CA103" s="57">
        <f>+[2]Sheet1!CA103</f>
        <v>10415.451171875</v>
      </c>
      <c r="CB103" s="57">
        <f>+[2]Sheet1!CB103</f>
        <v>8524.337890625</v>
      </c>
      <c r="CC103" s="57">
        <f>+[2]Sheet1!CC103</f>
        <v>8726.5732421875</v>
      </c>
      <c r="CD103" s="57">
        <f>+[2]Sheet1!CD103</f>
        <v>8726.5732421875</v>
      </c>
      <c r="CJ103" s="46"/>
      <c r="CK103" s="41"/>
    </row>
    <row r="104" spans="1:89" ht="15.75" thickBot="1" x14ac:dyDescent="0.3">
      <c r="A104" s="2">
        <f>+[1]Sheet1!A104</f>
        <v>45809</v>
      </c>
      <c r="B104" s="1" t="str">
        <f t="shared" si="0"/>
        <v>Junio</v>
      </c>
      <c r="C104" s="1">
        <f t="shared" si="1"/>
        <v>2025</v>
      </c>
      <c r="D104" s="57">
        <f>+[2]Sheet1!D104</f>
        <v>9336.4306640625</v>
      </c>
      <c r="E104" s="57">
        <f>+[2]Sheet1!E104</f>
        <v>6642.59423828125</v>
      </c>
      <c r="F104" s="57">
        <f>+[2]Sheet1!F104</f>
        <v>7326.95166015625</v>
      </c>
      <c r="G104" s="57">
        <f>+[2]Sheet1!G104</f>
        <v>9322.1201171875</v>
      </c>
      <c r="H104" s="57">
        <f>+[2]Sheet1!H104</f>
        <v>7669.50439453125</v>
      </c>
      <c r="I104" s="57">
        <f>+[2]Sheet1!I104</f>
        <v>10261.001953125</v>
      </c>
      <c r="J104" s="57">
        <f>+[2]Sheet1!J104</f>
        <v>8923.3955078125</v>
      </c>
      <c r="K104" s="57">
        <f>+[2]Sheet1!K104</f>
        <v>8020.8447265625</v>
      </c>
      <c r="L104" s="57">
        <f>+[2]Sheet1!L104</f>
        <v>7926.95947265625</v>
      </c>
      <c r="M104" s="57">
        <f>+[2]Sheet1!M104</f>
        <v>7988.82373046875</v>
      </c>
      <c r="N104" s="57">
        <f>+[2]Sheet1!N104</f>
        <v>10643.501953125</v>
      </c>
      <c r="O104" s="57">
        <f>+[2]Sheet1!O104</f>
        <v>8608.8388671875</v>
      </c>
      <c r="P104" s="57">
        <f>+[2]Sheet1!P104</f>
        <v>9379.68359375</v>
      </c>
      <c r="Q104" s="57">
        <f>+[2]Sheet1!Q104</f>
        <v>6652.4599609375</v>
      </c>
      <c r="R104" s="57">
        <f>+[2]Sheet1!R104</f>
        <v>7407.0166015625</v>
      </c>
      <c r="S104" s="57">
        <f>+[2]Sheet1!S104</f>
        <v>9115.994140625</v>
      </c>
      <c r="T104" s="57">
        <f>+[2]Sheet1!T104</f>
        <v>7678.04345703125</v>
      </c>
      <c r="U104" s="57">
        <f>+[2]Sheet1!U104</f>
        <v>10205.767578125</v>
      </c>
      <c r="V104" s="57">
        <f>+[2]Sheet1!V104</f>
        <v>8887.2177734375</v>
      </c>
      <c r="W104" s="57">
        <f>+[2]Sheet1!W104</f>
        <v>8012.21630859375</v>
      </c>
      <c r="X104" s="57">
        <f>+[2]Sheet1!X104</f>
        <v>7949.130859375</v>
      </c>
      <c r="Y104" s="57">
        <f>+[2]Sheet1!Y104</f>
        <v>7998.02392578125</v>
      </c>
      <c r="Z104" s="57">
        <f>+[2]Sheet1!Z104</f>
        <v>10646.669921875</v>
      </c>
      <c r="AA104" s="57">
        <f>+[2]Sheet1!AA104</f>
        <v>8598.98828125</v>
      </c>
      <c r="AB104" s="57">
        <f>+[2]Sheet1!AB104</f>
        <v>9408.580078125</v>
      </c>
      <c r="AC104" s="57">
        <f>+[2]Sheet1!AC104</f>
        <v>6650.20166015625</v>
      </c>
      <c r="AD104" s="57">
        <f>+[2]Sheet1!AD104</f>
        <v>7448.7392578125</v>
      </c>
      <c r="AE104" s="57">
        <f>+[2]Sheet1!AE104</f>
        <v>8949.8203125</v>
      </c>
      <c r="AF104" s="57">
        <f>+[2]Sheet1!AF104</f>
        <v>7692.4140625</v>
      </c>
      <c r="AG104" s="57">
        <f>+[2]Sheet1!AG104</f>
        <v>10216.58203125</v>
      </c>
      <c r="AH104" s="57">
        <f>+[2]Sheet1!AH104</f>
        <v>8885.8525390625</v>
      </c>
      <c r="AI104" s="57">
        <f>+[2]Sheet1!AI104</f>
        <v>8017.05810546875</v>
      </c>
      <c r="AJ104" s="57">
        <f>+[2]Sheet1!AJ104</f>
        <v>7957.55078125</v>
      </c>
      <c r="AK104" s="57">
        <f>+[2]Sheet1!AK104</f>
        <v>8031.34423828125</v>
      </c>
      <c r="AL104" s="57">
        <f>+[2]Sheet1!AL104</f>
        <v>10630.36328125</v>
      </c>
      <c r="AM104" s="57">
        <f>+[2]Sheet1!AM104</f>
        <v>8585.482421875</v>
      </c>
      <c r="AN104" s="57">
        <f>+[2]Sheet1!AN104</f>
        <v>9423.3583984375</v>
      </c>
      <c r="AO104" s="57">
        <f>+[2]Sheet1!AO104</f>
        <v>6661.90185546875</v>
      </c>
      <c r="AP104" s="57">
        <f>+[2]Sheet1!AP104</f>
        <v>7487.08154296875</v>
      </c>
      <c r="AQ104" s="57">
        <f>+[2]Sheet1!AQ104</f>
        <v>8937.6142578125</v>
      </c>
      <c r="AR104" s="57">
        <f>+[2]Sheet1!AR104</f>
        <v>7698.21142578125</v>
      </c>
      <c r="AS104" s="57">
        <f>+[2]Sheet1!AS104</f>
        <v>10089.966796875</v>
      </c>
      <c r="AT104" s="57">
        <f>+[2]Sheet1!AT104</f>
        <v>8841.234375</v>
      </c>
      <c r="AU104" s="57">
        <f>+[2]Sheet1!AU104</f>
        <v>7983.4033203125</v>
      </c>
      <c r="AV104" s="57">
        <f>+[2]Sheet1!AV104</f>
        <v>7979.5400390625</v>
      </c>
      <c r="AW104" s="57">
        <f>+[2]Sheet1!AW104</f>
        <v>7980.685546875</v>
      </c>
      <c r="AX104" s="57">
        <f>+[2]Sheet1!AX104</f>
        <v>10645.22265625</v>
      </c>
      <c r="AY104" s="57">
        <f>+[2]Sheet1!AY104</f>
        <v>8606.9013671875</v>
      </c>
      <c r="AZ104" s="57">
        <f>+[2]Sheet1!AZ104</f>
        <v>9443.8818359375</v>
      </c>
      <c r="BA104" s="57">
        <f>+[2]Sheet1!BA104</f>
        <v>6673.91015625</v>
      </c>
      <c r="BB104" s="57">
        <f>+[2]Sheet1!BB104</f>
        <v>7540.26318359375</v>
      </c>
      <c r="BC104" s="57">
        <f>+[2]Sheet1!BC104</f>
        <v>8862.1943359375</v>
      </c>
      <c r="BD104" s="57">
        <f>+[2]Sheet1!BD104</f>
        <v>7698.07470703125</v>
      </c>
      <c r="BE104" s="57">
        <f>+[2]Sheet1!BE104</f>
        <v>9989.431640625</v>
      </c>
      <c r="BF104" s="57">
        <f>+[2]Sheet1!BF104</f>
        <v>8797.310546875</v>
      </c>
      <c r="BG104" s="57">
        <f>+[2]Sheet1!BG104</f>
        <v>7989.58251953125</v>
      </c>
      <c r="BH104" s="57">
        <f>+[2]Sheet1!BH104</f>
        <v>8017.06884765625</v>
      </c>
      <c r="BI104" s="57">
        <f>+[2]Sheet1!BI104</f>
        <v>8070.1650390625</v>
      </c>
      <c r="BJ104" s="57">
        <f>+[2]Sheet1!BJ104</f>
        <v>10622.259765625</v>
      </c>
      <c r="BK104" s="57">
        <f>+[2]Sheet1!BK104</f>
        <v>8614.9775390625</v>
      </c>
      <c r="BL104" s="57">
        <f>+[2]Sheet1!BL104</f>
        <v>8857.7158203125</v>
      </c>
      <c r="BM104" s="57">
        <f>+[2]Sheet1!BM104</f>
        <v>8845.2578125</v>
      </c>
      <c r="BN104" s="57">
        <f>+[2]Sheet1!BN104</f>
        <v>8879.064453125</v>
      </c>
      <c r="BO104" s="57">
        <f>+[2]Sheet1!BO104</f>
        <v>8878.330078125</v>
      </c>
      <c r="BP104" s="57">
        <f>+[2]Sheet1!BP104</f>
        <v>8865.275390625</v>
      </c>
      <c r="BQ104" s="57">
        <f>+[2]Sheet1!BQ104</f>
        <v>9401.2333984375</v>
      </c>
      <c r="BR104" s="57">
        <f>+[2]Sheet1!BR104</f>
        <v>6659.2109375</v>
      </c>
      <c r="BS104" s="57">
        <f>+[2]Sheet1!BS104</f>
        <v>7459.666015625</v>
      </c>
      <c r="BT104" s="57">
        <f>+[2]Sheet1!BT104</f>
        <v>8987.580078125</v>
      </c>
      <c r="BU104" s="57">
        <f>+[2]Sheet1!BU104</f>
        <v>7692.16748046875</v>
      </c>
      <c r="BV104" s="57">
        <f>+[2]Sheet1!BV104</f>
        <v>10096.55859375</v>
      </c>
      <c r="BW104" s="57">
        <f>+[2]Sheet1!BW104</f>
        <v>8846.39453125</v>
      </c>
      <c r="BX104" s="57">
        <f>+[2]Sheet1!BX104</f>
        <v>8000.9482421875</v>
      </c>
      <c r="BY104" s="57">
        <f>+[2]Sheet1!BY104</f>
        <v>7980.0380859375</v>
      </c>
      <c r="BZ104" s="57">
        <f>+[2]Sheet1!BZ104</f>
        <v>8027.95703125</v>
      </c>
      <c r="CA104" s="57">
        <f>+[2]Sheet1!CA104</f>
        <v>10633.5556640625</v>
      </c>
      <c r="CB104" s="57">
        <f>+[2]Sheet1!CB104</f>
        <v>8605.3916015625</v>
      </c>
      <c r="CC104" s="57">
        <f>+[2]Sheet1!CC104</f>
        <v>8866.58984375</v>
      </c>
      <c r="CD104" s="57">
        <f>+[2]Sheet1!CD104</f>
        <v>8866.58984375</v>
      </c>
      <c r="CJ104" s="46"/>
      <c r="CK104" s="41"/>
    </row>
    <row r="105" spans="1:89" ht="15.75" thickBot="1" x14ac:dyDescent="0.3">
      <c r="A105" s="2">
        <f>+[1]Sheet1!A105</f>
        <v>45839</v>
      </c>
      <c r="B105" s="1" t="str">
        <f t="shared" si="0"/>
        <v>Julio</v>
      </c>
      <c r="C105" s="1">
        <f t="shared" si="1"/>
        <v>2025</v>
      </c>
      <c r="D105" s="57">
        <f>+[2]Sheet1!D105</f>
        <v>9504.3095703125</v>
      </c>
      <c r="E105" s="57">
        <f>+[2]Sheet1!E105</f>
        <v>6687.513671875</v>
      </c>
      <c r="F105" s="57">
        <f>+[2]Sheet1!F105</f>
        <v>7280.2900390625</v>
      </c>
      <c r="G105" s="57">
        <f>+[2]Sheet1!G105</f>
        <v>9488.04296875</v>
      </c>
      <c r="H105" s="57">
        <f>+[2]Sheet1!H105</f>
        <v>7782.927734375</v>
      </c>
      <c r="I105" s="57">
        <f>+[2]Sheet1!I105</f>
        <v>10367.189453125</v>
      </c>
      <c r="J105" s="57">
        <f>+[2]Sheet1!J105</f>
        <v>9166.7041015625</v>
      </c>
      <c r="K105" s="57">
        <f>+[2]Sheet1!K105</f>
        <v>8201.1083984375</v>
      </c>
      <c r="L105" s="57">
        <f>+[2]Sheet1!L105</f>
        <v>8292.4189453125</v>
      </c>
      <c r="M105" s="57">
        <f>+[2]Sheet1!M105</f>
        <v>8147.7373046875</v>
      </c>
      <c r="N105" s="57">
        <f>+[2]Sheet1!N105</f>
        <v>10948.9013671875</v>
      </c>
      <c r="O105" s="57">
        <f>+[2]Sheet1!O105</f>
        <v>8779.5205078125</v>
      </c>
      <c r="P105" s="57">
        <f>+[2]Sheet1!P105</f>
        <v>9553.7109375</v>
      </c>
      <c r="Q105" s="57">
        <f>+[2]Sheet1!Q105</f>
        <v>6695.380859375</v>
      </c>
      <c r="R105" s="57">
        <f>+[2]Sheet1!R105</f>
        <v>7350.70849609375</v>
      </c>
      <c r="S105" s="57">
        <f>+[2]Sheet1!S105</f>
        <v>9264.3173828125</v>
      </c>
      <c r="T105" s="57">
        <f>+[2]Sheet1!T105</f>
        <v>7793.95751953125</v>
      </c>
      <c r="U105" s="57">
        <f>+[2]Sheet1!U105</f>
        <v>10316.0546875</v>
      </c>
      <c r="V105" s="57">
        <f>+[2]Sheet1!V105</f>
        <v>9131.7099609375</v>
      </c>
      <c r="W105" s="57">
        <f>+[2]Sheet1!W105</f>
        <v>8194.34765625</v>
      </c>
      <c r="X105" s="57">
        <f>+[2]Sheet1!X105</f>
        <v>8329.017578125</v>
      </c>
      <c r="Y105" s="57">
        <f>+[2]Sheet1!Y105</f>
        <v>8145.77685546875</v>
      </c>
      <c r="Z105" s="57">
        <f>+[2]Sheet1!Z105</f>
        <v>10944.685546875</v>
      </c>
      <c r="AA105" s="57">
        <f>+[2]Sheet1!AA105</f>
        <v>8778.869140625</v>
      </c>
      <c r="AB105" s="57">
        <f>+[2]Sheet1!AB105</f>
        <v>9586.140625</v>
      </c>
      <c r="AC105" s="57">
        <f>+[2]Sheet1!AC105</f>
        <v>6695.93359375</v>
      </c>
      <c r="AD105" s="57">
        <f>+[2]Sheet1!AD105</f>
        <v>7388.24462890625</v>
      </c>
      <c r="AE105" s="57">
        <f>+[2]Sheet1!AE105</f>
        <v>9091.07421875</v>
      </c>
      <c r="AF105" s="57">
        <f>+[2]Sheet1!AF105</f>
        <v>7810.09716796875</v>
      </c>
      <c r="AG105" s="57">
        <f>+[2]Sheet1!AG105</f>
        <v>10330.8759765625</v>
      </c>
      <c r="AH105" s="57">
        <f>+[2]Sheet1!AH105</f>
        <v>9127.853515625</v>
      </c>
      <c r="AI105" s="57">
        <f>+[2]Sheet1!AI105</f>
        <v>8200.0771484375</v>
      </c>
      <c r="AJ105" s="57">
        <f>+[2]Sheet1!AJ105</f>
        <v>8346.33203125</v>
      </c>
      <c r="AK105" s="57">
        <f>+[2]Sheet1!AK105</f>
        <v>8174.5361328125</v>
      </c>
      <c r="AL105" s="57">
        <f>+[2]Sheet1!AL105</f>
        <v>10923.0732421875</v>
      </c>
      <c r="AM105" s="57">
        <f>+[2]Sheet1!AM105</f>
        <v>8768.599609375</v>
      </c>
      <c r="AN105" s="57">
        <f>+[2]Sheet1!AN105</f>
        <v>9601.7998046875</v>
      </c>
      <c r="AO105" s="57">
        <f>+[2]Sheet1!AO105</f>
        <v>6705.87451171875</v>
      </c>
      <c r="AP105" s="57">
        <f>+[2]Sheet1!AP105</f>
        <v>7424.37939453125</v>
      </c>
      <c r="AQ105" s="57">
        <f>+[2]Sheet1!AQ105</f>
        <v>9074.2333984375</v>
      </c>
      <c r="AR105" s="57">
        <f>+[2]Sheet1!AR105</f>
        <v>7816.0380859375</v>
      </c>
      <c r="AS105" s="57">
        <f>+[2]Sheet1!AS105</f>
        <v>10207.416015625</v>
      </c>
      <c r="AT105" s="57">
        <f>+[2]Sheet1!AT105</f>
        <v>9090.064453125</v>
      </c>
      <c r="AU105" s="57">
        <f>+[2]Sheet1!AU105</f>
        <v>8166.1435546875</v>
      </c>
      <c r="AV105" s="57">
        <f>+[2]Sheet1!AV105</f>
        <v>8366.802734375</v>
      </c>
      <c r="AW105" s="57">
        <f>+[2]Sheet1!AW105</f>
        <v>8124.34228515625</v>
      </c>
      <c r="AX105" s="57">
        <f>+[2]Sheet1!AX105</f>
        <v>10935.5888671875</v>
      </c>
      <c r="AY105" s="57">
        <f>+[2]Sheet1!AY105</f>
        <v>8795.4755859375</v>
      </c>
      <c r="AZ105" s="57">
        <f>+[2]Sheet1!AZ105</f>
        <v>9624.3369140625</v>
      </c>
      <c r="BA105" s="57">
        <f>+[2]Sheet1!BA105</f>
        <v>6714.77392578125</v>
      </c>
      <c r="BB105" s="57">
        <f>+[2]Sheet1!BB105</f>
        <v>7473.14306640625</v>
      </c>
      <c r="BC105" s="57">
        <f>+[2]Sheet1!BC105</f>
        <v>8981.52734375</v>
      </c>
      <c r="BD105" s="57">
        <f>+[2]Sheet1!BD105</f>
        <v>7817.14501953125</v>
      </c>
      <c r="BE105" s="57">
        <f>+[2]Sheet1!BE105</f>
        <v>10110.375</v>
      </c>
      <c r="BF105" s="57">
        <f>+[2]Sheet1!BF105</f>
        <v>9052.6669921875</v>
      </c>
      <c r="BG105" s="57">
        <f>+[2]Sheet1!BG105</f>
        <v>8174.162109375</v>
      </c>
      <c r="BH105" s="57">
        <f>+[2]Sheet1!BH105</f>
        <v>8404.5986328125</v>
      </c>
      <c r="BI105" s="57">
        <f>+[2]Sheet1!BI105</f>
        <v>8211.703125</v>
      </c>
      <c r="BJ105" s="57">
        <f>+[2]Sheet1!BJ105</f>
        <v>10912.21875</v>
      </c>
      <c r="BK105" s="57">
        <f>+[2]Sheet1!BK105</f>
        <v>8813.9921875</v>
      </c>
      <c r="BL105" s="57">
        <f>+[2]Sheet1!BL105</f>
        <v>9017.4775390625</v>
      </c>
      <c r="BM105" s="57">
        <f>+[2]Sheet1!BM105</f>
        <v>9009.51171875</v>
      </c>
      <c r="BN105" s="57">
        <f>+[2]Sheet1!BN105</f>
        <v>9045.3876953125</v>
      </c>
      <c r="BO105" s="57">
        <f>+[2]Sheet1!BO105</f>
        <v>9049.5751953125</v>
      </c>
      <c r="BP105" s="57">
        <f>+[2]Sheet1!BP105</f>
        <v>9040.8564453125</v>
      </c>
      <c r="BQ105" s="57">
        <f>+[2]Sheet1!BQ105</f>
        <v>9577.2265625</v>
      </c>
      <c r="BR105" s="57">
        <f>+[2]Sheet1!BR105</f>
        <v>6702.466796875</v>
      </c>
      <c r="BS105" s="57">
        <f>+[2]Sheet1!BS105</f>
        <v>7399.39599609375</v>
      </c>
      <c r="BT105" s="57">
        <f>+[2]Sheet1!BT105</f>
        <v>9124.5546875</v>
      </c>
      <c r="BU105" s="57">
        <f>+[2]Sheet1!BU105</f>
        <v>7809.85498046875</v>
      </c>
      <c r="BV105" s="57">
        <f>+[2]Sheet1!BV105</f>
        <v>10213.2216796875</v>
      </c>
      <c r="BW105" s="57">
        <f>+[2]Sheet1!BW105</f>
        <v>9095.3583984375</v>
      </c>
      <c r="BX105" s="57">
        <f>+[2]Sheet1!BX105</f>
        <v>8183.88818359375</v>
      </c>
      <c r="BY105" s="57">
        <f>+[2]Sheet1!BY105</f>
        <v>8364.3154296875</v>
      </c>
      <c r="BZ105" s="57">
        <f>+[2]Sheet1!BZ105</f>
        <v>8172.1748046875</v>
      </c>
      <c r="CA105" s="57">
        <f>+[2]Sheet1!CA105</f>
        <v>10926.2744140625</v>
      </c>
      <c r="CB105" s="57">
        <f>+[2]Sheet1!CB105</f>
        <v>8793.9521484375</v>
      </c>
      <c r="CC105" s="57">
        <f>+[2]Sheet1!CC105</f>
        <v>9035.8779296875</v>
      </c>
      <c r="CD105" s="57">
        <f>+[2]Sheet1!CD105</f>
        <v>9035.8779296875</v>
      </c>
      <c r="CJ105" s="46"/>
      <c r="CK105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7"/>
  <sheetViews>
    <sheetView zoomScaleNormal="100" workbookViewId="0">
      <pane xSplit="3" ySplit="3" topLeftCell="D99" activePane="bottomRight" state="frozen"/>
      <selection pane="topRight" activeCell="D1" sqref="D1"/>
      <selection pane="bottomLeft" activeCell="A4" sqref="A4"/>
      <selection pane="bottomRight" activeCell="D107" sqref="D107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8" t="s">
        <v>94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88" t="s">
        <v>95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90"/>
      <c r="AB1" s="88" t="s">
        <v>96</v>
      </c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90"/>
      <c r="AN1" s="88" t="s">
        <v>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90"/>
      <c r="AZ1" s="88" t="s">
        <v>98</v>
      </c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90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0" spans="1:84" x14ac:dyDescent="0.25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2.2627238904341596E-2</v>
      </c>
      <c r="E100" s="3">
        <f>+'Indice PondENGHO'!E98/'Indice PondENGHO'!E97-1</f>
        <v>2.4554839648847304E-2</v>
      </c>
      <c r="F100" s="3">
        <f>+'Indice PondENGHO'!F98/'Indice PondENGHO'!F97-1</f>
        <v>1.6974113761659027E-2</v>
      </c>
      <c r="G100" s="3">
        <f>+'Indice PondENGHO'!G98/'Indice PondENGHO'!G97-1</f>
        <v>4.936144427296929E-2</v>
      </c>
      <c r="H100" s="3">
        <f>+'Indice PondENGHO'!H98/'Indice PondENGHO'!H97-1</f>
        <v>1.0228016795811534E-2</v>
      </c>
      <c r="I100" s="3">
        <f>+'Indice PondENGHO'!I98/'Indice PondENGHO'!I97-1</f>
        <v>1.9939156515720979E-2</v>
      </c>
      <c r="J100" s="3">
        <f>+'Indice PondENGHO'!J98/'Indice PondENGHO'!J97-1</f>
        <v>2.68093780362888E-2</v>
      </c>
      <c r="K100" s="3">
        <f>+'Indice PondENGHO'!K98/'Indice PondENGHO'!K97-1</f>
        <v>5.105497116784119E-2</v>
      </c>
      <c r="L100" s="3">
        <f>+'Indice PondENGHO'!L98/'Indice PondENGHO'!L97-1</f>
        <v>2.564844690912027E-2</v>
      </c>
      <c r="M100" s="3">
        <f>+'Indice PondENGHO'!M98/'Indice PondENGHO'!M97-1</f>
        <v>2.2274941420112659E-2</v>
      </c>
      <c r="N100" s="3">
        <f>+'Indice PondENGHO'!N98/'Indice PondENGHO'!N97-1</f>
        <v>4.4177255886693301E-2</v>
      </c>
      <c r="O100" s="11">
        <f>+'Indice PondENGHO'!O98/'Indice PondENGHO'!O97-1</f>
        <v>2.1082416371875468E-2</v>
      </c>
      <c r="P100" s="3">
        <f>+'Indice PondENGHO'!P98/'Indice PondENGHO'!P97-1</f>
        <v>2.2339360138978304E-2</v>
      </c>
      <c r="Q100" s="3">
        <f>+'Indice PondENGHO'!Q98/'Indice PondENGHO'!Q97-1</f>
        <v>2.4980735065442294E-2</v>
      </c>
      <c r="R100" s="3">
        <f>+'Indice PondENGHO'!R98/'Indice PondENGHO'!R97-1</f>
        <v>1.6253099640956892E-2</v>
      </c>
      <c r="S100" s="3">
        <f>+'Indice PondENGHO'!S98/'Indice PondENGHO'!S97-1</f>
        <v>5.1029282756324124E-2</v>
      </c>
      <c r="T100" s="3">
        <f>+'Indice PondENGHO'!T98/'Indice PondENGHO'!T97-1</f>
        <v>9.7190779239499925E-3</v>
      </c>
      <c r="U100" s="3">
        <f>+'Indice PondENGHO'!U98/'Indice PondENGHO'!U97-1</f>
        <v>2.0373969730280717E-2</v>
      </c>
      <c r="V100" s="3">
        <f>+'Indice PondENGHO'!V98/'Indice PondENGHO'!V97-1</f>
        <v>2.4680459467737448E-2</v>
      </c>
      <c r="W100" s="3">
        <f>+'Indice PondENGHO'!W98/'Indice PondENGHO'!W97-1</f>
        <v>5.0579887032411008E-2</v>
      </c>
      <c r="X100" s="3">
        <f>+'Indice PondENGHO'!X98/'Indice PondENGHO'!X97-1</f>
        <v>2.570730739397864E-2</v>
      </c>
      <c r="Y100" s="3">
        <f>+'Indice PondENGHO'!Y98/'Indice PondENGHO'!Y97-1</f>
        <v>2.2076665760101033E-2</v>
      </c>
      <c r="Z100" s="3">
        <f>+'Indice PondENGHO'!Z98/'Indice PondENGHO'!Z97-1</f>
        <v>4.5086810162021651E-2</v>
      </c>
      <c r="AA100" s="3">
        <f>+'Indice PondENGHO'!AA98/'Indice PondENGHO'!AA97-1</f>
        <v>2.1260404761420215E-2</v>
      </c>
      <c r="AB100" s="10">
        <f>+'Indice PondENGHO'!AB98/'Indice PondENGHO'!AB97-1</f>
        <v>2.21374709700497E-2</v>
      </c>
      <c r="AC100" s="3">
        <f>+'Indice PondENGHO'!AC98/'Indice PondENGHO'!AC97-1</f>
        <v>2.4615855683712828E-2</v>
      </c>
      <c r="AD100" s="3">
        <f>+'Indice PondENGHO'!AD98/'Indice PondENGHO'!AD97-1</f>
        <v>1.5835669413733822E-2</v>
      </c>
      <c r="AE100" s="3">
        <f>+'Indice PondENGHO'!AE98/'Indice PondENGHO'!AE97-1</f>
        <v>5.2668765025852382E-2</v>
      </c>
      <c r="AF100" s="3">
        <f>+'Indice PondENGHO'!AF98/'Indice PondENGHO'!AF97-1</f>
        <v>9.8189913476836033E-3</v>
      </c>
      <c r="AG100" s="3">
        <f>+'Indice PondENGHO'!AG98/'Indice PondENGHO'!AG97-1</f>
        <v>2.0476709232580825E-2</v>
      </c>
      <c r="AH100" s="3">
        <f>+'Indice PondENGHO'!AH98/'Indice PondENGHO'!AH97-1</f>
        <v>2.3352015947414317E-2</v>
      </c>
      <c r="AI100" s="3">
        <f>+'Indice PondENGHO'!AI98/'Indice PondENGHO'!AI97-1</f>
        <v>5.0399646519737162E-2</v>
      </c>
      <c r="AJ100" s="3">
        <f>+'Indice PondENGHO'!AJ98/'Indice PondENGHO'!AJ97-1</f>
        <v>2.5495009413376568E-2</v>
      </c>
      <c r="AK100" s="3">
        <f>+'Indice PondENGHO'!AK98/'Indice PondENGHO'!AK97-1</f>
        <v>2.2316314676244176E-2</v>
      </c>
      <c r="AL100" s="3">
        <f>+'Indice PondENGHO'!AL98/'Indice PondENGHO'!AL97-1</f>
        <v>4.5626107225668511E-2</v>
      </c>
      <c r="AM100" s="11">
        <f>+'Indice PondENGHO'!AM98/'Indice PondENGHO'!AM97-1</f>
        <v>2.1310980933357815E-2</v>
      </c>
      <c r="AN100" s="3">
        <f>+'Indice PondENGHO'!AN98/'Indice PondENGHO'!AN97-1</f>
        <v>2.1999416792749082E-2</v>
      </c>
      <c r="AO100" s="3">
        <f>+'Indice PondENGHO'!AO98/'Indice PondENGHO'!AO97-1</f>
        <v>2.4908052572249817E-2</v>
      </c>
      <c r="AP100" s="3">
        <f>+'Indice PondENGHO'!AP98/'Indice PondENGHO'!AP97-1</f>
        <v>1.5824626575648759E-2</v>
      </c>
      <c r="AQ100" s="3">
        <f>+'Indice PondENGHO'!AQ98/'Indice PondENGHO'!AQ97-1</f>
        <v>5.2936793119535475E-2</v>
      </c>
      <c r="AR100" s="3">
        <f>+'Indice PondENGHO'!AR98/'Indice PondENGHO'!AR97-1</f>
        <v>9.830817374871792E-3</v>
      </c>
      <c r="AS100" s="3">
        <f>+'Indice PondENGHO'!AS98/'Indice PondENGHO'!AS97-1</f>
        <v>2.1293273937749158E-2</v>
      </c>
      <c r="AT100" s="3">
        <f>+'Indice PondENGHO'!AT98/'Indice PondENGHO'!AT97-1</f>
        <v>2.2074812477902439E-2</v>
      </c>
      <c r="AU100" s="3">
        <f>+'Indice PondENGHO'!AU98/'Indice PondENGHO'!AU97-1</f>
        <v>5.0294414718858427E-2</v>
      </c>
      <c r="AV100" s="3">
        <f>+'Indice PondENGHO'!AV98/'Indice PondENGHO'!AV97-1</f>
        <v>2.6939672857868135E-2</v>
      </c>
      <c r="AW100" s="3">
        <f>+'Indice PondENGHO'!AW98/'Indice PondENGHO'!AW97-1</f>
        <v>2.2058224334148724E-2</v>
      </c>
      <c r="AX100" s="3">
        <f>+'Indice PondENGHO'!AX98/'Indice PondENGHO'!AX97-1</f>
        <v>4.6394570405783986E-2</v>
      </c>
      <c r="AY100" s="3">
        <f>+'Indice PondENGHO'!AY98/'Indice PondENGHO'!AY97-1</f>
        <v>2.1356089807447853E-2</v>
      </c>
      <c r="AZ100" s="10">
        <f>+'Indice PondENGHO'!AZ98/'Indice PondENGHO'!AZ97-1</f>
        <v>2.186354009058622E-2</v>
      </c>
      <c r="BA100" s="3">
        <f>+'Indice PondENGHO'!BA98/'Indice PondENGHO'!BA97-1</f>
        <v>2.5313262447349327E-2</v>
      </c>
      <c r="BB100" s="3">
        <f>+'Indice PondENGHO'!BB98/'Indice PondENGHO'!BB97-1</f>
        <v>1.558896950878319E-2</v>
      </c>
      <c r="BC100" s="3">
        <f>+'Indice PondENGHO'!BC98/'Indice PondENGHO'!BC97-1</f>
        <v>5.4098539026183001E-2</v>
      </c>
      <c r="BD100" s="3">
        <f>+'Indice PondENGHO'!BD98/'Indice PondENGHO'!BD97-1</f>
        <v>9.1717351398163949E-3</v>
      </c>
      <c r="BE100" s="3">
        <f>+'Indice PondENGHO'!BE98/'Indice PondENGHO'!BE97-1</f>
        <v>2.2069434941490496E-2</v>
      </c>
      <c r="BF100" s="3">
        <f>+'Indice PondENGHO'!BF98/'Indice PondENGHO'!BF97-1</f>
        <v>2.07777763968231E-2</v>
      </c>
      <c r="BG100" s="3">
        <f>+'Indice PondENGHO'!BG98/'Indice PondENGHO'!BG97-1</f>
        <v>5.0238392472447879E-2</v>
      </c>
      <c r="BH100" s="3">
        <f>+'Indice PondENGHO'!BH98/'Indice PondENGHO'!BH97-1</f>
        <v>2.903633565178998E-2</v>
      </c>
      <c r="BI100" s="3">
        <f>+'Indice PondENGHO'!BI98/'Indice PondENGHO'!BI97-1</f>
        <v>2.2189800931177839E-2</v>
      </c>
      <c r="BJ100" s="3">
        <f>+'Indice PondENGHO'!BJ98/'Indice PondENGHO'!BJ97-1</f>
        <v>4.6651160229112865E-2</v>
      </c>
      <c r="BK100" s="11">
        <f>+'Indice PondENGHO'!BK98/'Indice PondENGHO'!BK97-1</f>
        <v>2.1474645556118999E-2</v>
      </c>
      <c r="BL100" s="65">
        <f>+'Indice PondENGHO'!BL98/'Indice PondENGHO'!BL97-1</f>
        <v>2.6325876581951402E-2</v>
      </c>
      <c r="BM100" s="65">
        <f>+'Indice PondENGHO'!BM98/'Indice PondENGHO'!BM97-1</f>
        <v>2.6725733965583087E-2</v>
      </c>
      <c r="BN100" s="65">
        <f>+'Indice PondENGHO'!BN98/'Indice PondENGHO'!BN97-1</f>
        <v>2.6753996324876184E-2</v>
      </c>
      <c r="BO100" s="65">
        <f>+'Indice PondENGHO'!BO98/'Indice PondENGHO'!BO97-1</f>
        <v>2.6929402287534376E-2</v>
      </c>
      <c r="BP100" s="65">
        <f>+'Indice PondENGHO'!BP98/'Indice PondENGHO'!BP97-1</f>
        <v>2.7491859150091003E-2</v>
      </c>
      <c r="BQ100" s="10">
        <f>+'Indice PondENGHO'!BQ98/'Indice PondENGHO'!BQ97-1</f>
        <v>2.217167156704658E-2</v>
      </c>
      <c r="BR100" s="3">
        <f>+'Indice PondENGHO'!BR98/'Indice PondENGHO'!BR97-1</f>
        <v>2.4947805934643519E-2</v>
      </c>
      <c r="BS100" s="3">
        <f>+'Indice PondENGHO'!BS98/'Indice PondENGHO'!BS97-1</f>
        <v>1.5985412557958156E-2</v>
      </c>
      <c r="BT100" s="3">
        <f>+'Indice PondENGHO'!BT98/'Indice PondENGHO'!BT97-1</f>
        <v>5.2526170989982024E-2</v>
      </c>
      <c r="BU100" s="3">
        <f>+'Indice PondENGHO'!BU98/'Indice PondENGHO'!BU97-1</f>
        <v>9.5761915762022642E-3</v>
      </c>
      <c r="BV100" s="3">
        <f>+'Indice PondENGHO'!BV98/'Indice PondENGHO'!BV97-1</f>
        <v>2.1255103871768544E-2</v>
      </c>
      <c r="BW100" s="3">
        <f>+'Indice PondENGHO'!BW98/'Indice PondENGHO'!BW97-1</f>
        <v>2.2603292732598756E-2</v>
      </c>
      <c r="BX100" s="3">
        <f>+'Indice PondENGHO'!BX98/'Indice PondENGHO'!BX97-1</f>
        <v>5.0435235202051842E-2</v>
      </c>
      <c r="BY100" s="3">
        <f>+'Indice PondENGHO'!BY98/'Indice PondENGHO'!BY97-1</f>
        <v>2.7175467185380109E-2</v>
      </c>
      <c r="BZ100" s="3">
        <f>+'Indice PondENGHO'!BZ98/'Indice PondENGHO'!BZ97-1</f>
        <v>2.2172275157506194E-2</v>
      </c>
      <c r="CA100" s="3">
        <f>+'Indice PondENGHO'!CA98/'Indice PondENGHO'!CA97-1</f>
        <v>4.6036420245772147E-2</v>
      </c>
      <c r="CB100" s="11">
        <f>+'Indice PondENGHO'!CB98/'Indice PondENGHO'!CB97-1</f>
        <v>2.1351968403036992E-2</v>
      </c>
      <c r="CC100" s="55">
        <f>+'Indice PondENGHO'!CC98/'Indice PondENGHO'!CC97-1</f>
        <v>2.6974502188926497E-2</v>
      </c>
      <c r="CD100" s="56">
        <f>+'Indice PondENGHO'!CD98/'Indice PondENGHO'!CD97-1</f>
        <v>2.6974502188926497E-2</v>
      </c>
      <c r="CF100" s="3">
        <f t="shared" ref="CF100" si="18">+BL100-BP100</f>
        <v>-1.1659825681396008E-3</v>
      </c>
    </row>
    <row r="101" spans="1:84" x14ac:dyDescent="0.25">
      <c r="A101" s="2">
        <f>+'Indice PondENGHO'!A99</f>
        <v>45658</v>
      </c>
      <c r="B101" s="1" t="str">
        <f>+'Indice PondENGHO'!B99</f>
        <v>Enero</v>
      </c>
      <c r="C101" s="1">
        <f>+'Indice PondENGHO'!C99</f>
        <v>2025</v>
      </c>
      <c r="D101" s="10">
        <f>+'Indice PondENGHO'!D99/'Indice PondENGHO'!D98-1</f>
        <v>1.8440378553637116E-2</v>
      </c>
      <c r="E101" s="3">
        <f>+'Indice PondENGHO'!E99/'Indice PondENGHO'!E98-1</f>
        <v>2.4058842058574781E-2</v>
      </c>
      <c r="F101" s="3">
        <f>+'Indice PondENGHO'!F99/'Indice PondENGHO'!F98-1</f>
        <v>-1.1397994992399241E-3</v>
      </c>
      <c r="G101" s="3">
        <f>+'Indice PondENGHO'!G99/'Indice PondENGHO'!G98-1</f>
        <v>4.3739676685561335E-2</v>
      </c>
      <c r="H101" s="3">
        <f>+'Indice PondENGHO'!H99/'Indice PondENGHO'!H98-1</f>
        <v>1.6432627839340963E-2</v>
      </c>
      <c r="I101" s="3">
        <f>+'Indice PondENGHO'!I99/'Indice PondENGHO'!I98-1</f>
        <v>2.3247521229455836E-2</v>
      </c>
      <c r="J101" s="3">
        <f>+'Indice PondENGHO'!J99/'Indice PondENGHO'!J98-1</f>
        <v>1.5412944582692489E-2</v>
      </c>
      <c r="K101" s="3">
        <f>+'Indice PondENGHO'!K99/'Indice PondENGHO'!K98-1</f>
        <v>2.2777158754604176E-2</v>
      </c>
      <c r="L101" s="3">
        <f>+'Indice PondENGHO'!L99/'Indice PondENGHO'!L98-1</f>
        <v>2.3851603789366793E-2</v>
      </c>
      <c r="M101" s="3">
        <f>+'Indice PondENGHO'!M99/'Indice PondENGHO'!M98-1</f>
        <v>7.0741423378308799E-3</v>
      </c>
      <c r="N101" s="3">
        <f>+'Indice PondENGHO'!N99/'Indice PondENGHO'!N98-1</f>
        <v>5.3741128711141339E-2</v>
      </c>
      <c r="O101" s="11">
        <f>+'Indice PondENGHO'!O99/'Indice PondENGHO'!O98-1</f>
        <v>2.2902068680686893E-2</v>
      </c>
      <c r="P101" s="3">
        <f>+'Indice PondENGHO'!P99/'Indice PondENGHO'!P98-1</f>
        <v>1.8344146667262695E-2</v>
      </c>
      <c r="Q101" s="3">
        <f>+'Indice PondENGHO'!Q99/'Indice PondENGHO'!Q98-1</f>
        <v>2.4187848541170176E-2</v>
      </c>
      <c r="R101" s="3">
        <f>+'Indice PondENGHO'!R99/'Indice PondENGHO'!R98-1</f>
        <v>-2.9625031024252957E-3</v>
      </c>
      <c r="S101" s="3">
        <f>+'Indice PondENGHO'!S99/'Indice PondENGHO'!S98-1</f>
        <v>4.1442808802041764E-2</v>
      </c>
      <c r="T101" s="3">
        <f>+'Indice PondENGHO'!T99/'Indice PondENGHO'!T98-1</f>
        <v>1.6407039541424862E-2</v>
      </c>
      <c r="U101" s="3">
        <f>+'Indice PondENGHO'!U99/'Indice PondENGHO'!U98-1</f>
        <v>2.336396169249455E-2</v>
      </c>
      <c r="V101" s="3">
        <f>+'Indice PondENGHO'!V99/'Indice PondENGHO'!V98-1</f>
        <v>1.3940131281797719E-2</v>
      </c>
      <c r="W101" s="3">
        <f>+'Indice PondENGHO'!W99/'Indice PondENGHO'!W98-1</f>
        <v>2.3256300490849036E-2</v>
      </c>
      <c r="X101" s="3">
        <f>+'Indice PondENGHO'!X99/'Indice PondENGHO'!X98-1</f>
        <v>2.4353007069590316E-2</v>
      </c>
      <c r="Y101" s="3">
        <f>+'Indice PondENGHO'!Y99/'Indice PondENGHO'!Y98-1</f>
        <v>5.3673545674737255E-3</v>
      </c>
      <c r="Z101" s="3">
        <f>+'Indice PondENGHO'!Z99/'Indice PondENGHO'!Z98-1</f>
        <v>5.3404749029297482E-2</v>
      </c>
      <c r="AA101" s="3">
        <f>+'Indice PondENGHO'!AA99/'Indice PondENGHO'!AA98-1</f>
        <v>2.4236958362479522E-2</v>
      </c>
      <c r="AB101" s="10">
        <f>+'Indice PondENGHO'!AB99/'Indice PondENGHO'!AB98-1</f>
        <v>1.8371969514386244E-2</v>
      </c>
      <c r="AC101" s="3">
        <f>+'Indice PondENGHO'!AC99/'Indice PondENGHO'!AC98-1</f>
        <v>2.405394830653429E-2</v>
      </c>
      <c r="AD101" s="3">
        <f>+'Indice PondENGHO'!AD99/'Indice PondENGHO'!AD98-1</f>
        <v>-3.3945158670657394E-3</v>
      </c>
      <c r="AE101" s="3">
        <f>+'Indice PondENGHO'!AE99/'Indice PondENGHO'!AE98-1</f>
        <v>4.1632585354498319E-2</v>
      </c>
      <c r="AF101" s="3">
        <f>+'Indice PondENGHO'!AF99/'Indice PondENGHO'!AF98-1</f>
        <v>1.6372975878973017E-2</v>
      </c>
      <c r="AG101" s="3">
        <f>+'Indice PondENGHO'!AG99/'Indice PondENGHO'!AG98-1</f>
        <v>2.3291699522470788E-2</v>
      </c>
      <c r="AH101" s="3">
        <f>+'Indice PondENGHO'!AH99/'Indice PondENGHO'!AH98-1</f>
        <v>1.3070023643268591E-2</v>
      </c>
      <c r="AI101" s="3">
        <f>+'Indice PondENGHO'!AI99/'Indice PondENGHO'!AI98-1</f>
        <v>2.3425421222697196E-2</v>
      </c>
      <c r="AJ101" s="3">
        <f>+'Indice PondENGHO'!AJ99/'Indice PondENGHO'!AJ98-1</f>
        <v>2.4404439828954239E-2</v>
      </c>
      <c r="AK101" s="3">
        <f>+'Indice PondENGHO'!AK99/'Indice PondENGHO'!AK98-1</f>
        <v>4.7374314624202274E-3</v>
      </c>
      <c r="AL101" s="3">
        <f>+'Indice PondENGHO'!AL99/'Indice PondENGHO'!AL98-1</f>
        <v>5.3292769513333171E-2</v>
      </c>
      <c r="AM101" s="11">
        <f>+'Indice PondENGHO'!AM99/'Indice PondENGHO'!AM98-1</f>
        <v>2.4664002698193244E-2</v>
      </c>
      <c r="AN101" s="3">
        <f>+'Indice PondENGHO'!AN99/'Indice PondENGHO'!AN98-1</f>
        <v>1.8492681909819009E-2</v>
      </c>
      <c r="AO101" s="3">
        <f>+'Indice PondENGHO'!AO99/'Indice PondENGHO'!AO98-1</f>
        <v>2.4218942845624536E-2</v>
      </c>
      <c r="AP101" s="3">
        <f>+'Indice PondENGHO'!AP99/'Indice PondENGHO'!AP98-1</f>
        <v>-4.9190854514882254E-3</v>
      </c>
      <c r="AQ101" s="3">
        <f>+'Indice PondENGHO'!AQ99/'Indice PondENGHO'!AQ98-1</f>
        <v>4.0464266168933616E-2</v>
      </c>
      <c r="AR101" s="3">
        <f>+'Indice PondENGHO'!AR99/'Indice PondENGHO'!AR98-1</f>
        <v>1.6365535204133863E-2</v>
      </c>
      <c r="AS101" s="3">
        <f>+'Indice PondENGHO'!AS99/'Indice PondENGHO'!AS98-1</f>
        <v>2.385275708770429E-2</v>
      </c>
      <c r="AT101" s="3">
        <f>+'Indice PondENGHO'!AT99/'Indice PondENGHO'!AT98-1</f>
        <v>1.2226428996606087E-2</v>
      </c>
      <c r="AU101" s="3">
        <f>+'Indice PondENGHO'!AU99/'Indice PondENGHO'!AU98-1</f>
        <v>2.3384770308958691E-2</v>
      </c>
      <c r="AV101" s="3">
        <f>+'Indice PondENGHO'!AV99/'Indice PondENGHO'!AV98-1</f>
        <v>2.4916098544282894E-2</v>
      </c>
      <c r="AW101" s="3">
        <f>+'Indice PondENGHO'!AW99/'Indice PondENGHO'!AW98-1</f>
        <v>4.6098222405357436E-3</v>
      </c>
      <c r="AX101" s="3">
        <f>+'Indice PondENGHO'!AX99/'Indice PondENGHO'!AX98-1</f>
        <v>5.3338801177123196E-2</v>
      </c>
      <c r="AY101" s="3">
        <f>+'Indice PondENGHO'!AY99/'Indice PondENGHO'!AY98-1</f>
        <v>2.5198620278315875E-2</v>
      </c>
      <c r="AZ101" s="10">
        <f>+'Indice PondENGHO'!AZ99/'Indice PondENGHO'!AZ98-1</f>
        <v>1.8729478324292836E-2</v>
      </c>
      <c r="BA101" s="3">
        <f>+'Indice PondENGHO'!BA99/'Indice PondENGHO'!BA98-1</f>
        <v>2.4398340600766399E-2</v>
      </c>
      <c r="BB101" s="3">
        <f>+'Indice PondENGHO'!BB99/'Indice PondENGHO'!BB98-1</f>
        <v>-6.5591856197182441E-3</v>
      </c>
      <c r="BC101" s="3">
        <f>+'Indice PondENGHO'!BC99/'Indice PondENGHO'!BC98-1</f>
        <v>3.7534839854164392E-2</v>
      </c>
      <c r="BD101" s="3">
        <f>+'Indice PondENGHO'!BD99/'Indice PondENGHO'!BD98-1</f>
        <v>1.6113815131173492E-2</v>
      </c>
      <c r="BE101" s="3">
        <f>+'Indice PondENGHO'!BE99/'Indice PondENGHO'!BE98-1</f>
        <v>2.4253627525020027E-2</v>
      </c>
      <c r="BF101" s="3">
        <f>+'Indice PondENGHO'!BF99/'Indice PondENGHO'!BF98-1</f>
        <v>1.1679062482821578E-2</v>
      </c>
      <c r="BG101" s="3">
        <f>+'Indice PondENGHO'!BG99/'Indice PondENGHO'!BG98-1</f>
        <v>2.3659142446250669E-2</v>
      </c>
      <c r="BH101" s="3">
        <f>+'Indice PondENGHO'!BH99/'Indice PondENGHO'!BH98-1</f>
        <v>2.5180065691309483E-2</v>
      </c>
      <c r="BI101" s="3">
        <f>+'Indice PondENGHO'!BI99/'Indice PondENGHO'!BI98-1</f>
        <v>4.0397522177173517E-3</v>
      </c>
      <c r="BJ101" s="3">
        <f>+'Indice PondENGHO'!BJ99/'Indice PondENGHO'!BJ98-1</f>
        <v>5.3199147679673819E-2</v>
      </c>
      <c r="BK101" s="11">
        <f>+'Indice PondENGHO'!BK99/'Indice PondENGHO'!BK98-1</f>
        <v>2.6704610031962117E-2</v>
      </c>
      <c r="BL101" s="65">
        <f>+'Indice PondENGHO'!BL99/'Indice PondENGHO'!BL98-1</f>
        <v>2.1683087926834599E-2</v>
      </c>
      <c r="BM101" s="65">
        <f>+'Indice PondENGHO'!BM99/'Indice PondENGHO'!BM98-1</f>
        <v>2.1830068820724913E-2</v>
      </c>
      <c r="BN101" s="65">
        <f>+'Indice PondENGHO'!BN99/'Indice PondENGHO'!BN98-1</f>
        <v>2.2057149321017544E-2</v>
      </c>
      <c r="BO101" s="65">
        <f>+'Indice PondENGHO'!BO99/'Indice PondENGHO'!BO98-1</f>
        <v>2.2236804360479923E-2</v>
      </c>
      <c r="BP101" s="65">
        <f>+'Indice PondENGHO'!BP99/'Indice PondENGHO'!BP98-1</f>
        <v>2.3088842860465864E-2</v>
      </c>
      <c r="BQ101" s="10">
        <f>+'Indice PondENGHO'!BQ99/'Indice PondENGHO'!BQ98-1</f>
        <v>1.8485451659996599E-2</v>
      </c>
      <c r="BR101" s="3">
        <f>+'Indice PondENGHO'!BR99/'Indice PondENGHO'!BR98-1</f>
        <v>2.4218203655864468E-2</v>
      </c>
      <c r="BS101" s="3">
        <f>+'Indice PondENGHO'!BS99/'Indice PondENGHO'!BS98-1</f>
        <v>-4.2741182541595757E-3</v>
      </c>
      <c r="BT101" s="3">
        <f>+'Indice PondENGHO'!BT99/'Indice PondENGHO'!BT98-1</f>
        <v>4.0272867938656587E-2</v>
      </c>
      <c r="BU101" s="3">
        <f>+'Indice PondENGHO'!BU99/'Indice PondENGHO'!BU98-1</f>
        <v>1.6273473770749503E-2</v>
      </c>
      <c r="BV101" s="3">
        <f>+'Indice PondENGHO'!BV99/'Indice PondENGHO'!BV98-1</f>
        <v>2.3815549667190794E-2</v>
      </c>
      <c r="BW101" s="3">
        <f>+'Indice PondENGHO'!BW99/'Indice PondENGHO'!BW98-1</f>
        <v>1.2691965734515254E-2</v>
      </c>
      <c r="BX101" s="3">
        <f>+'Indice PondENGHO'!BX99/'Indice PondENGHO'!BX98-1</f>
        <v>2.3379865315460435E-2</v>
      </c>
      <c r="BY101" s="3">
        <f>+'Indice PondENGHO'!BY99/'Indice PondENGHO'!BY98-1</f>
        <v>2.4740864929193807E-2</v>
      </c>
      <c r="BZ101" s="3">
        <f>+'Indice PondENGHO'!BZ99/'Indice PondENGHO'!BZ98-1</f>
        <v>4.6477092446468582E-3</v>
      </c>
      <c r="CA101" s="3">
        <f>+'Indice PondENGHO'!CA99/'Indice PondENGHO'!CA98-1</f>
        <v>5.3314912154377891E-2</v>
      </c>
      <c r="CB101" s="11">
        <f>+'Indice PondENGHO'!CB99/'Indice PondENGHO'!CB98-1</f>
        <v>2.5304782360623612E-2</v>
      </c>
      <c r="CC101" s="55">
        <f>+'Indice PondENGHO'!CC99/'Indice PondENGHO'!CC98-1</f>
        <v>2.2349430097489575E-2</v>
      </c>
      <c r="CD101" s="56">
        <f>+'Indice PondENGHO'!CD99/'Indice PondENGHO'!CD98-1</f>
        <v>2.2349430097489575E-2</v>
      </c>
      <c r="CF101" s="3">
        <f t="shared" ref="CF101" si="19">+BL101-BP101</f>
        <v>-1.4057549336312647E-3</v>
      </c>
    </row>
    <row r="102" spans="1:84" x14ac:dyDescent="0.25">
      <c r="A102" s="2">
        <f>+'Indice PondENGHO'!A100</f>
        <v>45689</v>
      </c>
      <c r="B102" s="1" t="str">
        <f>+'Indice PondENGHO'!B100</f>
        <v>Febrero</v>
      </c>
      <c r="C102" s="1">
        <f>+'Indice PondENGHO'!C100</f>
        <v>2025</v>
      </c>
      <c r="D102" s="10">
        <f>+'Indice PondENGHO'!D100/'Indice PondENGHO'!D99-1</f>
        <v>3.2579003935781614E-2</v>
      </c>
      <c r="E102" s="3">
        <f>+'Indice PondENGHO'!E100/'Indice PondENGHO'!E99-1</f>
        <v>1.3205574788010432E-2</v>
      </c>
      <c r="F102" s="3">
        <f>+'Indice PondENGHO'!F100/'Indice PondENGHO'!F99-1</f>
        <v>3.4033829363271373E-3</v>
      </c>
      <c r="G102" s="3">
        <f>+'Indice PondENGHO'!G100/'Indice PondENGHO'!G99-1</f>
        <v>3.7196823700248904E-2</v>
      </c>
      <c r="H102" s="3">
        <f>+'Indice PondENGHO'!H100/'Indice PondENGHO'!H99-1</f>
        <v>9.9886629991008391E-3</v>
      </c>
      <c r="I102" s="3">
        <f>+'Indice PondENGHO'!I100/'Indice PondENGHO'!I99-1</f>
        <v>2.0614924573328475E-2</v>
      </c>
      <c r="J102" s="3">
        <f>+'Indice PondENGHO'!J100/'Indice PondENGHO'!J99-1</f>
        <v>1.7960944771180154E-2</v>
      </c>
      <c r="K102" s="3">
        <f>+'Indice PondENGHO'!K100/'Indice PondENGHO'!K99-1</f>
        <v>2.2852167374667332E-2</v>
      </c>
      <c r="L102" s="3">
        <f>+'Indice PondENGHO'!L100/'Indice PondENGHO'!L99-1</f>
        <v>2.7493077063837523E-2</v>
      </c>
      <c r="M102" s="3">
        <f>+'Indice PondENGHO'!M100/'Indice PondENGHO'!M99-1</f>
        <v>2.5640585934199267E-2</v>
      </c>
      <c r="N102" s="3">
        <f>+'Indice PondENGHO'!N100/'Indice PondENGHO'!N99-1</f>
        <v>2.256809222420153E-2</v>
      </c>
      <c r="O102" s="11">
        <f>+'Indice PondENGHO'!O100/'Indice PondENGHO'!O99-1</f>
        <v>2.8644860641950709E-2</v>
      </c>
      <c r="P102" s="3">
        <f>+'Indice PondENGHO'!P100/'Indice PondENGHO'!P99-1</f>
        <v>3.2763902572539472E-2</v>
      </c>
      <c r="Q102" s="3">
        <f>+'Indice PondENGHO'!Q100/'Indice PondENGHO'!Q99-1</f>
        <v>1.3050435294645224E-2</v>
      </c>
      <c r="R102" s="3">
        <f>+'Indice PondENGHO'!R100/'Indice PondENGHO'!R99-1</f>
        <v>3.6991699056032612E-3</v>
      </c>
      <c r="S102" s="3">
        <f>+'Indice PondENGHO'!S100/'Indice PondENGHO'!S99-1</f>
        <v>3.8065596051193529E-2</v>
      </c>
      <c r="T102" s="3">
        <f>+'Indice PondENGHO'!T100/'Indice PondENGHO'!T99-1</f>
        <v>1.0223443798384357E-2</v>
      </c>
      <c r="U102" s="3">
        <f>+'Indice PondENGHO'!U100/'Indice PondENGHO'!U99-1</f>
        <v>2.0574074755463023E-2</v>
      </c>
      <c r="V102" s="3">
        <f>+'Indice PondENGHO'!V100/'Indice PondENGHO'!V99-1</f>
        <v>1.7558633101482091E-2</v>
      </c>
      <c r="W102" s="3">
        <f>+'Indice PondENGHO'!W100/'Indice PondENGHO'!W99-1</f>
        <v>2.288406987393965E-2</v>
      </c>
      <c r="X102" s="3">
        <f>+'Indice PondENGHO'!X100/'Indice PondENGHO'!X99-1</f>
        <v>2.8822409432948337E-2</v>
      </c>
      <c r="Y102" s="3">
        <f>+'Indice PondENGHO'!Y100/'Indice PondENGHO'!Y99-1</f>
        <v>2.130959134925603E-2</v>
      </c>
      <c r="Z102" s="3">
        <f>+'Indice PondENGHO'!Z100/'Indice PondENGHO'!Z99-1</f>
        <v>2.2606220746255623E-2</v>
      </c>
      <c r="AA102" s="3">
        <f>+'Indice PondENGHO'!AA100/'Indice PondENGHO'!AA99-1</f>
        <v>2.9176110314046877E-2</v>
      </c>
      <c r="AB102" s="10">
        <f>+'Indice PondENGHO'!AB100/'Indice PondENGHO'!AB99-1</f>
        <v>3.2683114686552051E-2</v>
      </c>
      <c r="AC102" s="3">
        <f>+'Indice PondENGHO'!AC100/'Indice PondENGHO'!AC99-1</f>
        <v>1.3966243255575828E-2</v>
      </c>
      <c r="AD102" s="3">
        <f>+'Indice PondENGHO'!AD100/'Indice PondENGHO'!AD99-1</f>
        <v>3.9500679534845151E-3</v>
      </c>
      <c r="AE102" s="3">
        <f>+'Indice PondENGHO'!AE100/'Indice PondENGHO'!AE99-1</f>
        <v>3.8462614092745984E-2</v>
      </c>
      <c r="AF102" s="3">
        <f>+'Indice PondENGHO'!AF100/'Indice PondENGHO'!AF99-1</f>
        <v>1.0014226287164307E-2</v>
      </c>
      <c r="AG102" s="3">
        <f>+'Indice PondENGHO'!AG100/'Indice PondENGHO'!AG99-1</f>
        <v>2.0841316920982234E-2</v>
      </c>
      <c r="AH102" s="3">
        <f>+'Indice PondENGHO'!AH100/'Indice PondENGHO'!AH99-1</f>
        <v>1.7572347475185213E-2</v>
      </c>
      <c r="AI102" s="3">
        <f>+'Indice PondENGHO'!AI100/'Indice PondENGHO'!AI99-1</f>
        <v>2.2833941658887857E-2</v>
      </c>
      <c r="AJ102" s="3">
        <f>+'Indice PondENGHO'!AJ100/'Indice PondENGHO'!AJ99-1</f>
        <v>2.974248421538439E-2</v>
      </c>
      <c r="AK102" s="3">
        <f>+'Indice PondENGHO'!AK100/'Indice PondENGHO'!AK99-1</f>
        <v>1.9698928278619299E-2</v>
      </c>
      <c r="AL102" s="3">
        <f>+'Indice PondENGHO'!AL100/'Indice PondENGHO'!AL99-1</f>
        <v>2.2796305516201931E-2</v>
      </c>
      <c r="AM102" s="11">
        <f>+'Indice PondENGHO'!AM100/'Indice PondENGHO'!AM99-1</f>
        <v>2.9313667377453445E-2</v>
      </c>
      <c r="AN102" s="3">
        <f>+'Indice PondENGHO'!AN100/'Indice PondENGHO'!AN99-1</f>
        <v>3.2749905164139781E-2</v>
      </c>
      <c r="AO102" s="3">
        <f>+'Indice PondENGHO'!AO100/'Indice PondENGHO'!AO99-1</f>
        <v>1.3848896081709361E-2</v>
      </c>
      <c r="AP102" s="3">
        <f>+'Indice PondENGHO'!AP100/'Indice PondENGHO'!AP99-1</f>
        <v>4.1409254893089997E-3</v>
      </c>
      <c r="AQ102" s="3">
        <f>+'Indice PondENGHO'!AQ100/'Indice PondENGHO'!AQ99-1</f>
        <v>3.9278036249100756E-2</v>
      </c>
      <c r="AR102" s="3">
        <f>+'Indice PondENGHO'!AR100/'Indice PondENGHO'!AR99-1</f>
        <v>1.0098403814905899E-2</v>
      </c>
      <c r="AS102" s="3">
        <f>+'Indice PondENGHO'!AS100/'Indice PondENGHO'!AS99-1</f>
        <v>2.0517248076883376E-2</v>
      </c>
      <c r="AT102" s="3">
        <f>+'Indice PondENGHO'!AT100/'Indice PondENGHO'!AT99-1</f>
        <v>1.7007316522688054E-2</v>
      </c>
      <c r="AU102" s="3">
        <f>+'Indice PondENGHO'!AU100/'Indice PondENGHO'!AU99-1</f>
        <v>2.3029835306848101E-2</v>
      </c>
      <c r="AV102" s="3">
        <f>+'Indice PondENGHO'!AV100/'Indice PondENGHO'!AV99-1</f>
        <v>2.9501221557823198E-2</v>
      </c>
      <c r="AW102" s="3">
        <f>+'Indice PondENGHO'!AW100/'Indice PondENGHO'!AW99-1</f>
        <v>2.1297804059617231E-2</v>
      </c>
      <c r="AX102" s="3">
        <f>+'Indice PondENGHO'!AX100/'Indice PondENGHO'!AX99-1</f>
        <v>2.3041539098762165E-2</v>
      </c>
      <c r="AY102" s="3">
        <f>+'Indice PondENGHO'!AY100/'Indice PondENGHO'!AY99-1</f>
        <v>2.963321423372367E-2</v>
      </c>
      <c r="AZ102" s="10">
        <f>+'Indice PondENGHO'!AZ100/'Indice PondENGHO'!AZ99-1</f>
        <v>3.2753685691056855E-2</v>
      </c>
      <c r="BA102" s="3">
        <f>+'Indice PondENGHO'!BA100/'Indice PondENGHO'!BA99-1</f>
        <v>1.3432417243013139E-2</v>
      </c>
      <c r="BB102" s="3">
        <f>+'Indice PondENGHO'!BB100/'Indice PondENGHO'!BB99-1</f>
        <v>4.47115536271947E-3</v>
      </c>
      <c r="BC102" s="3">
        <f>+'Indice PondENGHO'!BC100/'Indice PondENGHO'!BC99-1</f>
        <v>3.9317616344317408E-2</v>
      </c>
      <c r="BD102" s="3">
        <f>+'Indice PondENGHO'!BD100/'Indice PondENGHO'!BD99-1</f>
        <v>1.0634750933289361E-2</v>
      </c>
      <c r="BE102" s="3">
        <f>+'Indice PondENGHO'!BE100/'Indice PondENGHO'!BE99-1</f>
        <v>2.034000281810755E-2</v>
      </c>
      <c r="BF102" s="3">
        <f>+'Indice PondENGHO'!BF100/'Indice PondENGHO'!BF99-1</f>
        <v>1.67910427753164E-2</v>
      </c>
      <c r="BG102" s="3">
        <f>+'Indice PondENGHO'!BG100/'Indice PondENGHO'!BG99-1</f>
        <v>2.3260034274501518E-2</v>
      </c>
      <c r="BH102" s="3">
        <f>+'Indice PondENGHO'!BH100/'Indice PondENGHO'!BH99-1</f>
        <v>2.9659141453669324E-2</v>
      </c>
      <c r="BI102" s="3">
        <f>+'Indice PondENGHO'!BI100/'Indice PondENGHO'!BI99-1</f>
        <v>2.0250926981282724E-2</v>
      </c>
      <c r="BJ102" s="3">
        <f>+'Indice PondENGHO'!BJ100/'Indice PondENGHO'!BJ99-1</f>
        <v>2.2524040053436334E-2</v>
      </c>
      <c r="BK102" s="11">
        <f>+'Indice PondENGHO'!BK100/'Indice PondENGHO'!BK99-1</f>
        <v>3.0093546033070684E-2</v>
      </c>
      <c r="BL102" s="65">
        <f>+'Indice PondENGHO'!BL100/'Indice PondENGHO'!BL99-1</f>
        <v>2.5431625266019386E-2</v>
      </c>
      <c r="BM102" s="65">
        <f>+'Indice PondENGHO'!BM100/'Indice PondENGHO'!BM99-1</f>
        <v>2.4840247490863998E-2</v>
      </c>
      <c r="BN102" s="65">
        <f>+'Indice PondENGHO'!BN100/'Indice PondENGHO'!BN99-1</f>
        <v>2.4691478137405909E-2</v>
      </c>
      <c r="BO102" s="65">
        <f>+'Indice PondENGHO'!BO100/'Indice PondENGHO'!BO99-1</f>
        <v>2.41015151821935E-2</v>
      </c>
      <c r="BP102" s="65">
        <f>+'Indice PondENGHO'!BP100/'Indice PondENGHO'!BP99-1</f>
        <v>2.3463202163408026E-2</v>
      </c>
      <c r="BQ102" s="10">
        <f>+'Indice PondENGHO'!BQ100/'Indice PondENGHO'!BQ99-1</f>
        <v>3.2709687796679043E-2</v>
      </c>
      <c r="BR102" s="3">
        <f>+'Indice PondENGHO'!BR100/'Indice PondENGHO'!BR99-1</f>
        <v>1.3506600663351742E-2</v>
      </c>
      <c r="BS102" s="3">
        <f>+'Indice PondENGHO'!BS100/'Indice PondENGHO'!BS99-1</f>
        <v>4.0272610587046564E-3</v>
      </c>
      <c r="BT102" s="3">
        <f>+'Indice PondENGHO'!BT100/'Indice PondENGHO'!BT99-1</f>
        <v>3.8698825868330067E-2</v>
      </c>
      <c r="BU102" s="3">
        <f>+'Indice PondENGHO'!BU100/'Indice PondENGHO'!BU99-1</f>
        <v>1.0314561546288292E-2</v>
      </c>
      <c r="BV102" s="3">
        <f>+'Indice PondENGHO'!BV100/'Indice PondENGHO'!BV99-1</f>
        <v>2.0514800787575949E-2</v>
      </c>
      <c r="BW102" s="3">
        <f>+'Indice PondENGHO'!BW100/'Indice PondENGHO'!BW99-1</f>
        <v>1.7184806533183217E-2</v>
      </c>
      <c r="BX102" s="3">
        <f>+'Indice PondENGHO'!BX100/'Indice PondENGHO'!BX99-1</f>
        <v>2.3012818435069748E-2</v>
      </c>
      <c r="BY102" s="3">
        <f>+'Indice PondENGHO'!BY100/'Indice PondENGHO'!BY99-1</f>
        <v>2.9294147952032112E-2</v>
      </c>
      <c r="BZ102" s="3">
        <f>+'Indice PondENGHO'!BZ100/'Indice PondENGHO'!BZ99-1</f>
        <v>2.086203291221822E-2</v>
      </c>
      <c r="CA102" s="3">
        <f>+'Indice PondENGHO'!CA100/'Indice PondENGHO'!CA99-1</f>
        <v>2.2700220033752716E-2</v>
      </c>
      <c r="CB102" s="11">
        <f>+'Indice PondENGHO'!CB100/'Indice PondENGHO'!CB99-1</f>
        <v>2.9588922546016416E-2</v>
      </c>
      <c r="CC102" s="55">
        <f>+'Indice PondENGHO'!CC100/'Indice PondENGHO'!CC99-1</f>
        <v>2.4276392330800478E-2</v>
      </c>
      <c r="CD102" s="56">
        <f>+'Indice PondENGHO'!CD100/'Indice PondENGHO'!CD99-1</f>
        <v>2.4276392330800478E-2</v>
      </c>
      <c r="CF102" s="3">
        <f t="shared" ref="CF102" si="20">+BL102-BP102</f>
        <v>1.9684231026113608E-3</v>
      </c>
    </row>
    <row r="103" spans="1:84" x14ac:dyDescent="0.25">
      <c r="A103" s="2">
        <f>+'Indice PondENGHO'!A101</f>
        <v>45717</v>
      </c>
      <c r="B103" s="1" t="str">
        <f>+'Indice PondENGHO'!B101</f>
        <v>Marzo</v>
      </c>
      <c r="C103" s="1">
        <f>+'Indice PondENGHO'!C101</f>
        <v>2025</v>
      </c>
      <c r="D103" s="10">
        <f>+'Indice PondENGHO'!D101/'Indice PondENGHO'!D100-1</f>
        <v>5.8923394619497138E-2</v>
      </c>
      <c r="E103" s="3">
        <f>+'Indice PondENGHO'!E101/'Indice PondENGHO'!E100-1</f>
        <v>6.9025411561136618E-3</v>
      </c>
      <c r="F103" s="3">
        <f>+'Indice PondENGHO'!F101/'Indice PondENGHO'!F100-1</f>
        <v>4.0645523980084253E-2</v>
      </c>
      <c r="G103" s="3">
        <f>+'Indice PondENGHO'!G101/'Indice PondENGHO'!G100-1</f>
        <v>2.7589255478018604E-2</v>
      </c>
      <c r="H103" s="3">
        <f>+'Indice PondENGHO'!H101/'Indice PondENGHO'!H100-1</f>
        <v>1.4030830536292838E-2</v>
      </c>
      <c r="I103" s="3">
        <f>+'Indice PondENGHO'!I101/'Indice PondENGHO'!I100-1</f>
        <v>1.8562924944883763E-2</v>
      </c>
      <c r="J103" s="3">
        <f>+'Indice PondENGHO'!J101/'Indice PondENGHO'!J100-1</f>
        <v>1.6023516345655686E-2</v>
      </c>
      <c r="K103" s="3">
        <f>+'Indice PondENGHO'!K101/'Indice PondENGHO'!K100-1</f>
        <v>2.3129506908317277E-2</v>
      </c>
      <c r="L103" s="3">
        <f>+'Indice PondENGHO'!L101/'Indice PondENGHO'!L100-1</f>
        <v>3.2708503996872196E-3</v>
      </c>
      <c r="M103" s="3">
        <f>+'Indice PondENGHO'!M101/'Indice PondENGHO'!M100-1</f>
        <v>0.22066894460613695</v>
      </c>
      <c r="N103" s="3">
        <f>+'Indice PondENGHO'!N101/'Indice PondENGHO'!N100-1</f>
        <v>4.0884743084981023E-2</v>
      </c>
      <c r="O103" s="11">
        <f>+'Indice PondENGHO'!O101/'Indice PondENGHO'!O100-1</f>
        <v>2.9795607037181204E-2</v>
      </c>
      <c r="P103" s="3">
        <f>+'Indice PondENGHO'!P101/'Indice PondENGHO'!P100-1</f>
        <v>5.893692837261244E-2</v>
      </c>
      <c r="Q103" s="3">
        <f>+'Indice PondENGHO'!Q101/'Indice PondENGHO'!Q100-1</f>
        <v>7.7494564678497468E-3</v>
      </c>
      <c r="R103" s="3">
        <f>+'Indice PondENGHO'!R101/'Indice PondENGHO'!R100-1</f>
        <v>4.3440322483535354E-2</v>
      </c>
      <c r="S103" s="3">
        <f>+'Indice PondENGHO'!S101/'Indice PondENGHO'!S100-1</f>
        <v>2.8455195357787844E-2</v>
      </c>
      <c r="T103" s="3">
        <f>+'Indice PondENGHO'!T101/'Indice PondENGHO'!T100-1</f>
        <v>1.4280847917070849E-2</v>
      </c>
      <c r="U103" s="3">
        <f>+'Indice PondENGHO'!U101/'Indice PondENGHO'!U100-1</f>
        <v>1.8315674407807236E-2</v>
      </c>
      <c r="V103" s="3">
        <f>+'Indice PondENGHO'!V101/'Indice PondENGHO'!V100-1</f>
        <v>1.6317087742793168E-2</v>
      </c>
      <c r="W103" s="3">
        <f>+'Indice PondENGHO'!W101/'Indice PondENGHO'!W100-1</f>
        <v>2.4147452040884199E-2</v>
      </c>
      <c r="X103" s="3">
        <f>+'Indice PondENGHO'!X101/'Indice PondENGHO'!X100-1</f>
        <v>2.6028892170433249E-3</v>
      </c>
      <c r="Y103" s="3">
        <f>+'Indice PondENGHO'!Y101/'Indice PondENGHO'!Y100-1</f>
        <v>0.20442639200511215</v>
      </c>
      <c r="Z103" s="3">
        <f>+'Indice PondENGHO'!Z101/'Indice PondENGHO'!Z100-1</f>
        <v>3.9553617273824448E-2</v>
      </c>
      <c r="AA103" s="3">
        <f>+'Indice PondENGHO'!AA101/'Indice PondENGHO'!AA100-1</f>
        <v>3.0935907802764895E-2</v>
      </c>
      <c r="AB103" s="10">
        <f>+'Indice PondENGHO'!AB101/'Indice PondENGHO'!AB100-1</f>
        <v>5.8854802779340742E-2</v>
      </c>
      <c r="AC103" s="3">
        <f>+'Indice PondENGHO'!AC101/'Indice PondENGHO'!AC100-1</f>
        <v>7.7035087619972131E-3</v>
      </c>
      <c r="AD103" s="3">
        <f>+'Indice PondENGHO'!AD101/'Indice PondENGHO'!AD100-1</f>
        <v>4.4497706573455087E-2</v>
      </c>
      <c r="AE103" s="3">
        <f>+'Indice PondENGHO'!AE101/'Indice PondENGHO'!AE100-1</f>
        <v>2.8697842405815521E-2</v>
      </c>
      <c r="AF103" s="3">
        <f>+'Indice PondENGHO'!AF101/'Indice PondENGHO'!AF100-1</f>
        <v>1.4861725549680349E-2</v>
      </c>
      <c r="AG103" s="3">
        <f>+'Indice PondENGHO'!AG101/'Indice PondENGHO'!AG100-1</f>
        <v>1.7933989581422338E-2</v>
      </c>
      <c r="AH103" s="3">
        <f>+'Indice PondENGHO'!AH101/'Indice PondENGHO'!AH100-1</f>
        <v>1.6912953382509643E-2</v>
      </c>
      <c r="AI103" s="3">
        <f>+'Indice PondENGHO'!AI101/'Indice PondENGHO'!AI100-1</f>
        <v>2.4753148793929203E-2</v>
      </c>
      <c r="AJ103" s="3">
        <f>+'Indice PondENGHO'!AJ101/'Indice PondENGHO'!AJ100-1</f>
        <v>2.2469090994217122E-3</v>
      </c>
      <c r="AK103" s="3">
        <f>+'Indice PondENGHO'!AK101/'Indice PondENGHO'!AK100-1</f>
        <v>0.20224663187682679</v>
      </c>
      <c r="AL103" s="3">
        <f>+'Indice PondENGHO'!AL101/'Indice PondENGHO'!AL100-1</f>
        <v>3.924996068812181E-2</v>
      </c>
      <c r="AM103" s="11">
        <f>+'Indice PondENGHO'!AM101/'Indice PondENGHO'!AM100-1</f>
        <v>3.1272872724444456E-2</v>
      </c>
      <c r="AN103" s="3">
        <f>+'Indice PondENGHO'!AN101/'Indice PondENGHO'!AN100-1</f>
        <v>5.8407711172987042E-2</v>
      </c>
      <c r="AO103" s="3">
        <f>+'Indice PondENGHO'!AO101/'Indice PondENGHO'!AO100-1</f>
        <v>7.9430537283420311E-3</v>
      </c>
      <c r="AP103" s="3">
        <f>+'Indice PondENGHO'!AP101/'Indice PondENGHO'!AP100-1</f>
        <v>4.553158228090437E-2</v>
      </c>
      <c r="AQ103" s="3">
        <f>+'Indice PondENGHO'!AQ101/'Indice PondENGHO'!AQ100-1</f>
        <v>2.9426525126739378E-2</v>
      </c>
      <c r="AR103" s="3">
        <f>+'Indice PondENGHO'!AR101/'Indice PondENGHO'!AR100-1</f>
        <v>1.4993180920271909E-2</v>
      </c>
      <c r="AS103" s="3">
        <f>+'Indice PondENGHO'!AS101/'Indice PondENGHO'!AS100-1</f>
        <v>1.8287921900506987E-2</v>
      </c>
      <c r="AT103" s="3">
        <f>+'Indice PondENGHO'!AT101/'Indice PondENGHO'!AT100-1</f>
        <v>1.6862815680504628E-2</v>
      </c>
      <c r="AU103" s="3">
        <f>+'Indice PondENGHO'!AU101/'Indice PondENGHO'!AU100-1</f>
        <v>2.5150742668566872E-2</v>
      </c>
      <c r="AV103" s="3">
        <f>+'Indice PondENGHO'!AV101/'Indice PondENGHO'!AV100-1</f>
        <v>2.0060761560929397E-3</v>
      </c>
      <c r="AW103" s="3">
        <f>+'Indice PondENGHO'!AW101/'Indice PondENGHO'!AW100-1</f>
        <v>0.20401598041431046</v>
      </c>
      <c r="AX103" s="3">
        <f>+'Indice PondENGHO'!AX101/'Indice PondENGHO'!AX100-1</f>
        <v>3.8724970660213298E-2</v>
      </c>
      <c r="AY103" s="3">
        <f>+'Indice PondENGHO'!AY101/'Indice PondENGHO'!AY100-1</f>
        <v>3.1998911225911586E-2</v>
      </c>
      <c r="AZ103" s="10">
        <f>+'Indice PondENGHO'!AZ101/'Indice PondENGHO'!AZ100-1</f>
        <v>5.8308801116126574E-2</v>
      </c>
      <c r="BA103" s="3">
        <f>+'Indice PondENGHO'!BA101/'Indice PondENGHO'!BA100-1</f>
        <v>8.4958631452221045E-3</v>
      </c>
      <c r="BB103" s="3">
        <f>+'Indice PondENGHO'!BB101/'Indice PondENGHO'!BB100-1</f>
        <v>4.6811386517597864E-2</v>
      </c>
      <c r="BC103" s="3">
        <f>+'Indice PondENGHO'!BC101/'Indice PondENGHO'!BC100-1</f>
        <v>3.0388070987885207E-2</v>
      </c>
      <c r="BD103" s="3">
        <f>+'Indice PondENGHO'!BD101/'Indice PondENGHO'!BD100-1</f>
        <v>1.5063860386959504E-2</v>
      </c>
      <c r="BE103" s="3">
        <f>+'Indice PondENGHO'!BE101/'Indice PondENGHO'!BE100-1</f>
        <v>1.8375297419031211E-2</v>
      </c>
      <c r="BF103" s="3">
        <f>+'Indice PondENGHO'!BF101/'Indice PondENGHO'!BF100-1</f>
        <v>1.7155498387097845E-2</v>
      </c>
      <c r="BG103" s="3">
        <f>+'Indice PondENGHO'!BG101/'Indice PondENGHO'!BG100-1</f>
        <v>2.618106287871047E-2</v>
      </c>
      <c r="BH103" s="3">
        <f>+'Indice PondENGHO'!BH101/'Indice PondENGHO'!BH100-1</f>
        <v>1.4003207335278045E-3</v>
      </c>
      <c r="BI103" s="3">
        <f>+'Indice PondENGHO'!BI101/'Indice PondENGHO'!BI100-1</f>
        <v>0.18958024121006467</v>
      </c>
      <c r="BJ103" s="3">
        <f>+'Indice PondENGHO'!BJ101/'Indice PondENGHO'!BJ100-1</f>
        <v>3.8683581386832699E-2</v>
      </c>
      <c r="BK103" s="11">
        <f>+'Indice PondENGHO'!BK101/'Indice PondENGHO'!BK100-1</f>
        <v>3.3978251891504607E-2</v>
      </c>
      <c r="BL103" s="65">
        <f>+'Indice PondENGHO'!BL101/'Indice PondENGHO'!BL100-1</f>
        <v>4.0417766602393046E-2</v>
      </c>
      <c r="BM103" s="65">
        <f>+'Indice PondENGHO'!BM101/'Indice PondENGHO'!BM100-1</f>
        <v>3.8886727251923991E-2</v>
      </c>
      <c r="BN103" s="65">
        <f>+'Indice PondENGHO'!BN101/'Indice PondENGHO'!BN100-1</f>
        <v>3.8639102225477062E-2</v>
      </c>
      <c r="BO103" s="65">
        <f>+'Indice PondENGHO'!BO101/'Indice PondENGHO'!BO100-1</f>
        <v>3.6876381454772567E-2</v>
      </c>
      <c r="BP103" s="65">
        <f>+'Indice PondENGHO'!BP101/'Indice PondENGHO'!BP100-1</f>
        <v>3.4934655305836726E-2</v>
      </c>
      <c r="BQ103" s="10">
        <f>+'Indice PondENGHO'!BQ101/'Indice PondENGHO'!BQ100-1</f>
        <v>5.8664847211296278E-2</v>
      </c>
      <c r="BR103" s="3">
        <f>+'Indice PondENGHO'!BR101/'Indice PondENGHO'!BR100-1</f>
        <v>7.8957855013110922E-3</v>
      </c>
      <c r="BS103" s="3">
        <f>+'Indice PondENGHO'!BS101/'Indice PondENGHO'!BS100-1</f>
        <v>4.4697450224396418E-2</v>
      </c>
      <c r="BT103" s="3">
        <f>+'Indice PondENGHO'!BT101/'Indice PondENGHO'!BT100-1</f>
        <v>2.9230448903598605E-2</v>
      </c>
      <c r="BU103" s="3">
        <f>+'Indice PondENGHO'!BU101/'Indice PondENGHO'!BU100-1</f>
        <v>1.4826601847690135E-2</v>
      </c>
      <c r="BV103" s="3">
        <f>+'Indice PondENGHO'!BV101/'Indice PondENGHO'!BV100-1</f>
        <v>1.8288013483476195E-2</v>
      </c>
      <c r="BW103" s="3">
        <f>+'Indice PondENGHO'!BW101/'Indice PondENGHO'!BW100-1</f>
        <v>1.6823264667746418E-2</v>
      </c>
      <c r="BX103" s="3">
        <f>+'Indice PondENGHO'!BX101/'Indice PondENGHO'!BX100-1</f>
        <v>2.4967498575933389E-2</v>
      </c>
      <c r="BY103" s="3">
        <f>+'Indice PondENGHO'!BY101/'Indice PondENGHO'!BY100-1</f>
        <v>2.0351646051122163E-3</v>
      </c>
      <c r="BZ103" s="3">
        <f>+'Indice PondENGHO'!BZ101/'Indice PondENGHO'!BZ100-1</f>
        <v>0.19894710754228262</v>
      </c>
      <c r="CA103" s="3">
        <f>+'Indice PondENGHO'!CA101/'Indice PondENGHO'!CA100-1</f>
        <v>3.9066818009584336E-2</v>
      </c>
      <c r="CB103" s="11">
        <f>+'Indice PondENGHO'!CB101/'Indice PondENGHO'!CB100-1</f>
        <v>3.2245551150121843E-2</v>
      </c>
      <c r="CC103" s="55">
        <f>+'Indice PondENGHO'!CC101/'Indice PondENGHO'!CC100-1</f>
        <v>3.7305832433359054E-2</v>
      </c>
      <c r="CD103" s="56">
        <f>+'Indice PondENGHO'!CD101/'Indice PondENGHO'!CD100-1</f>
        <v>3.7305832433359054E-2</v>
      </c>
      <c r="CF103" s="3">
        <f t="shared" ref="CF103" si="21">+BL103-BP103</f>
        <v>5.48311129655632E-3</v>
      </c>
    </row>
    <row r="104" spans="1:84" x14ac:dyDescent="0.25">
      <c r="A104" s="2">
        <f>+'Indice PondENGHO'!A102</f>
        <v>45748</v>
      </c>
      <c r="B104" s="1" t="str">
        <f>+'Indice PondENGHO'!B102</f>
        <v>Abril</v>
      </c>
      <c r="C104" s="1">
        <f>+'Indice PondENGHO'!C102</f>
        <v>2025</v>
      </c>
      <c r="D104" s="10">
        <f>+'Indice PondENGHO'!D102/'Indice PondENGHO'!D101-1</f>
        <v>3.0359034372685834E-2</v>
      </c>
      <c r="E104" s="3">
        <f>+'Indice PondENGHO'!E102/'Indice PondENGHO'!E101-1</f>
        <v>2.7716853047677237E-2</v>
      </c>
      <c r="F104" s="3">
        <f>+'Indice PondENGHO'!F102/'Indice PondENGHO'!F101-1</f>
        <v>3.6473420481894392E-2</v>
      </c>
      <c r="G104" s="3">
        <f>+'Indice PondENGHO'!G102/'Indice PondENGHO'!G101-1</f>
        <v>1.8501623121187416E-2</v>
      </c>
      <c r="H104" s="3">
        <f>+'Indice PondENGHO'!H102/'Indice PondENGHO'!H101-1</f>
        <v>8.3841085781704017E-3</v>
      </c>
      <c r="I104" s="3">
        <f>+'Indice PondENGHO'!I102/'Indice PondENGHO'!I101-1</f>
        <v>2.3911762884503363E-2</v>
      </c>
      <c r="J104" s="3">
        <f>+'Indice PondENGHO'!J102/'Indice PondENGHO'!J101-1</f>
        <v>1.6434797857235894E-2</v>
      </c>
      <c r="K104" s="3">
        <f>+'Indice PondENGHO'!K102/'Indice PondENGHO'!K101-1</f>
        <v>3.0066623978624918E-2</v>
      </c>
      <c r="L104" s="3">
        <f>+'Indice PondENGHO'!L102/'Indice PondENGHO'!L101-1</f>
        <v>4.1113696146746204E-2</v>
      </c>
      <c r="M104" s="3">
        <f>+'Indice PondENGHO'!M102/'Indice PondENGHO'!M101-1</f>
        <v>2.4516101795629019E-2</v>
      </c>
      <c r="N104" s="3">
        <f>+'Indice PondENGHO'!N102/'Indice PondENGHO'!N101-1</f>
        <v>4.1213439872103796E-2</v>
      </c>
      <c r="O104" s="11">
        <f>+'Indice PondENGHO'!O102/'Indice PondENGHO'!O101-1</f>
        <v>2.5876250805922263E-2</v>
      </c>
      <c r="P104" s="3">
        <f>+'Indice PondENGHO'!P102/'Indice PondENGHO'!P101-1</f>
        <v>3.004937951391029E-2</v>
      </c>
      <c r="Q104" s="3">
        <f>+'Indice PondENGHO'!Q102/'Indice PondENGHO'!Q101-1</f>
        <v>2.8297501738279829E-2</v>
      </c>
      <c r="R104" s="3">
        <f>+'Indice PondENGHO'!R102/'Indice PondENGHO'!R101-1</f>
        <v>3.6892229524058573E-2</v>
      </c>
      <c r="S104" s="3">
        <f>+'Indice PondENGHO'!S102/'Indice PondENGHO'!S101-1</f>
        <v>1.8631476005738445E-2</v>
      </c>
      <c r="T104" s="3">
        <f>+'Indice PondENGHO'!T102/'Indice PondENGHO'!T101-1</f>
        <v>8.9741209638916075E-3</v>
      </c>
      <c r="U104" s="3">
        <f>+'Indice PondENGHO'!U102/'Indice PondENGHO'!U101-1</f>
        <v>2.4367234813846617E-2</v>
      </c>
      <c r="V104" s="3">
        <f>+'Indice PondENGHO'!V102/'Indice PondENGHO'!V101-1</f>
        <v>1.6757204897267508E-2</v>
      </c>
      <c r="W104" s="3">
        <f>+'Indice PondENGHO'!W102/'Indice PondENGHO'!W101-1</f>
        <v>2.8898387271621306E-2</v>
      </c>
      <c r="X104" s="3">
        <f>+'Indice PondENGHO'!X102/'Indice PondENGHO'!X101-1</f>
        <v>4.1113686271439409E-2</v>
      </c>
      <c r="Y104" s="3">
        <f>+'Indice PondENGHO'!Y102/'Indice PondENGHO'!Y101-1</f>
        <v>2.3378320564106936E-2</v>
      </c>
      <c r="Z104" s="3">
        <f>+'Indice PondENGHO'!Z102/'Indice PondENGHO'!Z101-1</f>
        <v>4.0914211716407189E-2</v>
      </c>
      <c r="AA104" s="3">
        <f>+'Indice PondENGHO'!AA102/'Indice PondENGHO'!AA101-1</f>
        <v>2.5777480516992579E-2</v>
      </c>
      <c r="AB104" s="10">
        <f>+'Indice PondENGHO'!AB102/'Indice PondENGHO'!AB101-1</f>
        <v>2.9745732261085456E-2</v>
      </c>
      <c r="AC104" s="3">
        <f>+'Indice PondENGHO'!AC102/'Indice PondENGHO'!AC101-1</f>
        <v>2.8068555372586568E-2</v>
      </c>
      <c r="AD104" s="3">
        <f>+'Indice PondENGHO'!AD102/'Indice PondENGHO'!AD101-1</f>
        <v>3.674767722911465E-2</v>
      </c>
      <c r="AE104" s="3">
        <f>+'Indice PondENGHO'!AE102/'Indice PondENGHO'!AE101-1</f>
        <v>1.8913809622475686E-2</v>
      </c>
      <c r="AF104" s="3">
        <f>+'Indice PondENGHO'!AF102/'Indice PondENGHO'!AF101-1</f>
        <v>9.1551696264391413E-3</v>
      </c>
      <c r="AG104" s="3">
        <f>+'Indice PondENGHO'!AG102/'Indice PondENGHO'!AG101-1</f>
        <v>2.4176815432992438E-2</v>
      </c>
      <c r="AH104" s="3">
        <f>+'Indice PondENGHO'!AH102/'Indice PondENGHO'!AH101-1</f>
        <v>1.6782711803480233E-2</v>
      </c>
      <c r="AI104" s="3">
        <f>+'Indice PondENGHO'!AI102/'Indice PondENGHO'!AI101-1</f>
        <v>2.8209191485713658E-2</v>
      </c>
      <c r="AJ104" s="3">
        <f>+'Indice PondENGHO'!AJ102/'Indice PondENGHO'!AJ101-1</f>
        <v>4.1633802183326241E-2</v>
      </c>
      <c r="AK104" s="3">
        <f>+'Indice PondENGHO'!AK102/'Indice PondENGHO'!AK101-1</f>
        <v>2.275686207726646E-2</v>
      </c>
      <c r="AL104" s="3">
        <f>+'Indice PondENGHO'!AL102/'Indice PondENGHO'!AL101-1</f>
        <v>4.0848011662621975E-2</v>
      </c>
      <c r="AM104" s="11">
        <f>+'Indice PondENGHO'!AM102/'Indice PondENGHO'!AM101-1</f>
        <v>2.5801689057807442E-2</v>
      </c>
      <c r="AN104" s="3">
        <f>+'Indice PondENGHO'!AN102/'Indice PondENGHO'!AN101-1</f>
        <v>2.9546938389030331E-2</v>
      </c>
      <c r="AO104" s="3">
        <f>+'Indice PondENGHO'!AO102/'Indice PondENGHO'!AO101-1</f>
        <v>2.8395433617352195E-2</v>
      </c>
      <c r="AP104" s="3">
        <f>+'Indice PondENGHO'!AP102/'Indice PondENGHO'!AP101-1</f>
        <v>3.7437186378487697E-2</v>
      </c>
      <c r="AQ104" s="3">
        <f>+'Indice PondENGHO'!AQ102/'Indice PondENGHO'!AQ101-1</f>
        <v>1.9226254169054435E-2</v>
      </c>
      <c r="AR104" s="3">
        <f>+'Indice PondENGHO'!AR102/'Indice PondENGHO'!AR101-1</f>
        <v>9.274068279075065E-3</v>
      </c>
      <c r="AS104" s="3">
        <f>+'Indice PondENGHO'!AS102/'Indice PondENGHO'!AS101-1</f>
        <v>2.5244149929246174E-2</v>
      </c>
      <c r="AT104" s="3">
        <f>+'Indice PondENGHO'!AT102/'Indice PondENGHO'!AT101-1</f>
        <v>1.6944051555393802E-2</v>
      </c>
      <c r="AU104" s="3">
        <f>+'Indice PondENGHO'!AU102/'Indice PondENGHO'!AU101-1</f>
        <v>2.7977189707535377E-2</v>
      </c>
      <c r="AV104" s="3">
        <f>+'Indice PondENGHO'!AV102/'Indice PondENGHO'!AV101-1</f>
        <v>3.9617223230869136E-2</v>
      </c>
      <c r="AW104" s="3">
        <f>+'Indice PondENGHO'!AW102/'Indice PondENGHO'!AW101-1</f>
        <v>2.3112765129975177E-2</v>
      </c>
      <c r="AX104" s="3">
        <f>+'Indice PondENGHO'!AX102/'Indice PondENGHO'!AX101-1</f>
        <v>4.104155700124168E-2</v>
      </c>
      <c r="AY104" s="3">
        <f>+'Indice PondENGHO'!AY102/'Indice PondENGHO'!AY101-1</f>
        <v>2.5752449922811671E-2</v>
      </c>
      <c r="AZ104" s="10">
        <f>+'Indice PondENGHO'!AZ102/'Indice PondENGHO'!AZ101-1</f>
        <v>2.9201294481940865E-2</v>
      </c>
      <c r="BA104" s="3">
        <f>+'Indice PondENGHO'!BA102/'Indice PondENGHO'!BA101-1</f>
        <v>2.8933964658154343E-2</v>
      </c>
      <c r="BB104" s="3">
        <f>+'Indice PondENGHO'!BB102/'Indice PondENGHO'!BB101-1</f>
        <v>3.8022725544948344E-2</v>
      </c>
      <c r="BC104" s="3">
        <f>+'Indice PondENGHO'!BC102/'Indice PondENGHO'!BC101-1</f>
        <v>1.9446330009892376E-2</v>
      </c>
      <c r="BD104" s="3">
        <f>+'Indice PondENGHO'!BD102/'Indice PondENGHO'!BD101-1</f>
        <v>9.9494284184225013E-3</v>
      </c>
      <c r="BE104" s="3">
        <f>+'Indice PondENGHO'!BE102/'Indice PondENGHO'!BE101-1</f>
        <v>2.6065036190889845E-2</v>
      </c>
      <c r="BF104" s="3">
        <f>+'Indice PondENGHO'!BF102/'Indice PondENGHO'!BF101-1</f>
        <v>1.682144789044937E-2</v>
      </c>
      <c r="BG104" s="3">
        <f>+'Indice PondENGHO'!BG102/'Indice PondENGHO'!BG101-1</f>
        <v>2.7112856038313149E-2</v>
      </c>
      <c r="BH104" s="3">
        <f>+'Indice PondENGHO'!BH102/'Indice PondENGHO'!BH101-1</f>
        <v>3.7860551407131293E-2</v>
      </c>
      <c r="BI104" s="3">
        <f>+'Indice PondENGHO'!BI102/'Indice PondENGHO'!BI101-1</f>
        <v>2.138175977604595E-2</v>
      </c>
      <c r="BJ104" s="3">
        <f>+'Indice PondENGHO'!BJ102/'Indice PondENGHO'!BJ101-1</f>
        <v>4.1203616870266524E-2</v>
      </c>
      <c r="BK104" s="11">
        <f>+'Indice PondENGHO'!BK102/'Indice PondENGHO'!BK101-1</f>
        <v>2.5258975160014518E-2</v>
      </c>
      <c r="BL104" s="65">
        <f>+'Indice PondENGHO'!BL102/'Indice PondENGHO'!BL101-1</f>
        <v>2.8504308700224357E-2</v>
      </c>
      <c r="BM104" s="65">
        <f>+'Indice PondENGHO'!BM102/'Indice PondENGHO'!BM101-1</f>
        <v>2.8020849967455463E-2</v>
      </c>
      <c r="BN104" s="65">
        <f>+'Indice PondENGHO'!BN102/'Indice PondENGHO'!BN101-1</f>
        <v>2.7920156390233597E-2</v>
      </c>
      <c r="BO104" s="65">
        <f>+'Indice PondENGHO'!BO102/'Indice PondENGHO'!BO101-1</f>
        <v>2.7676350255949611E-2</v>
      </c>
      <c r="BP104" s="65">
        <f>+'Indice PondENGHO'!BP102/'Indice PondENGHO'!BP101-1</f>
        <v>2.7452917023244927E-2</v>
      </c>
      <c r="BQ104" s="10">
        <f>+'Indice PondENGHO'!BQ102/'Indice PondENGHO'!BQ101-1</f>
        <v>2.9746935605778901E-2</v>
      </c>
      <c r="BR104" s="3">
        <f>+'Indice PondENGHO'!BR102/'Indice PondENGHO'!BR101-1</f>
        <v>2.8395054701773281E-2</v>
      </c>
      <c r="BS104" s="3">
        <f>+'Indice PondENGHO'!BS102/'Indice PondENGHO'!BS101-1</f>
        <v>3.7258006121662746E-2</v>
      </c>
      <c r="BT104" s="3">
        <f>+'Indice PondENGHO'!BT102/'Indice PondENGHO'!BT101-1</f>
        <v>1.9059322057764616E-2</v>
      </c>
      <c r="BU104" s="3">
        <f>+'Indice PondENGHO'!BU102/'Indice PondENGHO'!BU101-1</f>
        <v>9.4196594461370964E-3</v>
      </c>
      <c r="BV104" s="3">
        <f>+'Indice PondENGHO'!BV102/'Indice PondENGHO'!BV101-1</f>
        <v>2.518886995821723E-2</v>
      </c>
      <c r="BW104" s="3">
        <f>+'Indice PondENGHO'!BW102/'Indice PondENGHO'!BW101-1</f>
        <v>1.6802979933512319E-2</v>
      </c>
      <c r="BX104" s="3">
        <f>+'Indice PondENGHO'!BX102/'Indice PondENGHO'!BX101-1</f>
        <v>2.8169192918031438E-2</v>
      </c>
      <c r="BY104" s="3">
        <f>+'Indice PondENGHO'!BY102/'Indice PondENGHO'!BY101-1</f>
        <v>3.9656807308159348E-2</v>
      </c>
      <c r="BZ104" s="3">
        <f>+'Indice PondENGHO'!BZ102/'Indice PondENGHO'!BZ101-1</f>
        <v>2.2477571560748144E-2</v>
      </c>
      <c r="CA104" s="3">
        <f>+'Indice PondENGHO'!CA102/'Indice PondENGHO'!CA101-1</f>
        <v>4.1074290731987428E-2</v>
      </c>
      <c r="CB104" s="11">
        <f>+'Indice PondENGHO'!CB102/'Indice PondENGHO'!CB101-1</f>
        <v>2.559310935921566E-2</v>
      </c>
      <c r="CC104" s="55">
        <f>+'Indice PondENGHO'!CC102/'Indice PondENGHO'!CC101-1</f>
        <v>2.7802471136204154E-2</v>
      </c>
      <c r="CD104" s="56">
        <f>+'Indice PondENGHO'!CD102/'Indice PondENGHO'!CD101-1</f>
        <v>2.7802471136204154E-2</v>
      </c>
      <c r="CF104" s="3">
        <f t="shared" ref="CF104" si="22">+BL104-BP104</f>
        <v>1.0513916769794296E-3</v>
      </c>
    </row>
    <row r="105" spans="1:84" x14ac:dyDescent="0.25">
      <c r="A105" s="2">
        <f>+'Indice PondENGHO'!A103</f>
        <v>45778</v>
      </c>
      <c r="B105" s="1" t="str">
        <f>+'Indice PondENGHO'!B103</f>
        <v>Mayo</v>
      </c>
      <c r="C105" s="1">
        <f>+'Indice PondENGHO'!C103</f>
        <v>2025</v>
      </c>
      <c r="D105" s="10">
        <f>+'Indice PondENGHO'!D103/'Indice PondENGHO'!D102-1</f>
        <v>5.5650556505564275E-3</v>
      </c>
      <c r="E105" s="3">
        <f>+'Indice PondENGHO'!E103/'Indice PondENGHO'!E102-1</f>
        <v>6.1552284688355385E-3</v>
      </c>
      <c r="F105" s="3">
        <f>+'Indice PondENGHO'!F103/'Indice PondENGHO'!F102-1</f>
        <v>1.1811963386974433E-2</v>
      </c>
      <c r="G105" s="3">
        <f>+'Indice PondENGHO'!G103/'Indice PondENGHO'!G102-1</f>
        <v>2.2896380154702412E-2</v>
      </c>
      <c r="H105" s="3">
        <f>+'Indice PondENGHO'!H103/'Indice PondENGHO'!H102-1</f>
        <v>1.3635794253863409E-2</v>
      </c>
      <c r="I105" s="3">
        <f>+'Indice PondENGHO'!I103/'Indice PondENGHO'!I102-1</f>
        <v>2.8231185782379598E-2</v>
      </c>
      <c r="J105" s="3">
        <f>+'Indice PondENGHO'!J103/'Indice PondENGHO'!J102-1</f>
        <v>2.5922947072889446E-3</v>
      </c>
      <c r="K105" s="3">
        <f>+'Indice PondENGHO'!K103/'Indice PondENGHO'!K102-1</f>
        <v>4.0862166531905997E-2</v>
      </c>
      <c r="L105" s="3">
        <f>+'Indice PondENGHO'!L103/'Indice PondENGHO'!L102-1</f>
        <v>1.8011364098718285E-2</v>
      </c>
      <c r="M105" s="3">
        <f>+'Indice PondENGHO'!M103/'Indice PondENGHO'!M102-1</f>
        <v>1.9030838711552533E-2</v>
      </c>
      <c r="N105" s="3">
        <f>+'Indice PondENGHO'!N103/'Indice PondENGHO'!N102-1</f>
        <v>2.656680524378241E-2</v>
      </c>
      <c r="O105" s="11">
        <f>+'Indice PondENGHO'!O103/'Indice PondENGHO'!O102-1</f>
        <v>2.5101904120411689E-2</v>
      </c>
      <c r="P105" s="3">
        <f>+'Indice PondENGHO'!P103/'Indice PondENGHO'!P102-1</f>
        <v>5.3501022109863072E-3</v>
      </c>
      <c r="Q105" s="3">
        <f>+'Indice PondENGHO'!Q103/'Indice PondENGHO'!Q102-1</f>
        <v>5.8578044657175976E-3</v>
      </c>
      <c r="R105" s="3">
        <f>+'Indice PondENGHO'!R103/'Indice PondENGHO'!R102-1</f>
        <v>1.0888011742250736E-2</v>
      </c>
      <c r="S105" s="3">
        <f>+'Indice PondENGHO'!S103/'Indice PondENGHO'!S102-1</f>
        <v>2.364165918885508E-2</v>
      </c>
      <c r="T105" s="3">
        <f>+'Indice PondENGHO'!T103/'Indice PondENGHO'!T102-1</f>
        <v>1.3796947870090781E-2</v>
      </c>
      <c r="U105" s="3">
        <f>+'Indice PondENGHO'!U103/'Indice PondENGHO'!U102-1</f>
        <v>2.788165530656217E-2</v>
      </c>
      <c r="V105" s="3">
        <f>+'Indice PondENGHO'!V103/'Indice PondENGHO'!V102-1</f>
        <v>3.2519615610131503E-3</v>
      </c>
      <c r="W105" s="3">
        <f>+'Indice PondENGHO'!W103/'Indice PondENGHO'!W102-1</f>
        <v>4.0968059455047001E-2</v>
      </c>
      <c r="X105" s="3">
        <f>+'Indice PondENGHO'!X103/'Indice PondENGHO'!X102-1</f>
        <v>1.7972410611633682E-2</v>
      </c>
      <c r="Y105" s="3">
        <f>+'Indice PondENGHO'!Y103/'Indice PondENGHO'!Y102-1</f>
        <v>1.8678502282040377E-2</v>
      </c>
      <c r="Z105" s="3">
        <f>+'Indice PondENGHO'!Z103/'Indice PondENGHO'!Z102-1</f>
        <v>2.8400841726104797E-2</v>
      </c>
      <c r="AA105" s="3">
        <f>+'Indice PondENGHO'!AA103/'Indice PondENGHO'!AA102-1</f>
        <v>2.5684583510532155E-2</v>
      </c>
      <c r="AB105" s="10">
        <f>+'Indice PondENGHO'!AB103/'Indice PondENGHO'!AB102-1</f>
        <v>5.1808162231905541E-3</v>
      </c>
      <c r="AC105" s="3">
        <f>+'Indice PondENGHO'!AC103/'Indice PondENGHO'!AC102-1</f>
        <v>6.001353183054281E-3</v>
      </c>
      <c r="AD105" s="3">
        <f>+'Indice PondENGHO'!AD103/'Indice PondENGHO'!AD102-1</f>
        <v>1.0596967971068239E-2</v>
      </c>
      <c r="AE105" s="3">
        <f>+'Indice PondENGHO'!AE103/'Indice PondENGHO'!AE102-1</f>
        <v>2.4006935008316077E-2</v>
      </c>
      <c r="AF105" s="3">
        <f>+'Indice PondENGHO'!AF103/'Indice PondENGHO'!AF102-1</f>
        <v>1.3914503236129194E-2</v>
      </c>
      <c r="AG105" s="3">
        <f>+'Indice PondENGHO'!AG103/'Indice PondENGHO'!AG102-1</f>
        <v>2.8151585817290492E-2</v>
      </c>
      <c r="AH105" s="3">
        <f>+'Indice PondENGHO'!AH103/'Indice PondENGHO'!AH102-1</f>
        <v>3.4373817193087408E-3</v>
      </c>
      <c r="AI105" s="3">
        <f>+'Indice PondENGHO'!AI103/'Indice PondENGHO'!AI102-1</f>
        <v>4.108907571875231E-2</v>
      </c>
      <c r="AJ105" s="3">
        <f>+'Indice PondENGHO'!AJ103/'Indice PondENGHO'!AJ102-1</f>
        <v>1.8100170456309517E-2</v>
      </c>
      <c r="AK105" s="3">
        <f>+'Indice PondENGHO'!AK103/'Indice PondENGHO'!AK102-1</f>
        <v>1.8783074323269533E-2</v>
      </c>
      <c r="AL105" s="3">
        <f>+'Indice PondENGHO'!AL103/'Indice PondENGHO'!AL102-1</f>
        <v>2.9507037440736905E-2</v>
      </c>
      <c r="AM105" s="11">
        <f>+'Indice PondENGHO'!AM103/'Indice PondENGHO'!AM102-1</f>
        <v>2.5764169963564454E-2</v>
      </c>
      <c r="AN105" s="3">
        <f>+'Indice PondENGHO'!AN103/'Indice PondENGHO'!AN102-1</f>
        <v>5.1123025326664795E-3</v>
      </c>
      <c r="AO105" s="3">
        <f>+'Indice PondENGHO'!AO103/'Indice PondENGHO'!AO102-1</f>
        <v>6.0521139011200376E-3</v>
      </c>
      <c r="AP105" s="3">
        <f>+'Indice PondENGHO'!AP103/'Indice PondENGHO'!AP102-1</f>
        <v>9.9322173896687627E-3</v>
      </c>
      <c r="AQ105" s="3">
        <f>+'Indice PondENGHO'!AQ103/'Indice PondENGHO'!AQ102-1</f>
        <v>2.4669457710634335E-2</v>
      </c>
      <c r="AR105" s="3">
        <f>+'Indice PondENGHO'!AR103/'Indice PondENGHO'!AR102-1</f>
        <v>1.3796480483252882E-2</v>
      </c>
      <c r="AS105" s="3">
        <f>+'Indice PondENGHO'!AS103/'Indice PondENGHO'!AS102-1</f>
        <v>2.7239328030965959E-2</v>
      </c>
      <c r="AT105" s="3">
        <f>+'Indice PondENGHO'!AT103/'Indice PondENGHO'!AT102-1</f>
        <v>3.8585341580703592E-3</v>
      </c>
      <c r="AU105" s="3">
        <f>+'Indice PondENGHO'!AU103/'Indice PondENGHO'!AU102-1</f>
        <v>4.0754830548845877E-2</v>
      </c>
      <c r="AV105" s="3">
        <f>+'Indice PondENGHO'!AV103/'Indice PondENGHO'!AV102-1</f>
        <v>1.7460906585855751E-2</v>
      </c>
      <c r="AW105" s="3">
        <f>+'Indice PondENGHO'!AW103/'Indice PondENGHO'!AW102-1</f>
        <v>1.9309179235134533E-2</v>
      </c>
      <c r="AX105" s="3">
        <f>+'Indice PondENGHO'!AX103/'Indice PondENGHO'!AX102-1</f>
        <v>3.0232260346814144E-2</v>
      </c>
      <c r="AY105" s="3">
        <f>+'Indice PondENGHO'!AY103/'Indice PondENGHO'!AY102-1</f>
        <v>2.6041069889700008E-2</v>
      </c>
      <c r="AZ105" s="10">
        <f>+'Indice PondENGHO'!AZ103/'Indice PondENGHO'!AZ102-1</f>
        <v>4.9594624625801664E-3</v>
      </c>
      <c r="BA105" s="3">
        <f>+'Indice PondENGHO'!BA103/'Indice PondENGHO'!BA102-1</f>
        <v>5.8912333093514846E-3</v>
      </c>
      <c r="BB105" s="3">
        <f>+'Indice PondENGHO'!BB103/'Indice PondENGHO'!BB102-1</f>
        <v>9.164681096330396E-3</v>
      </c>
      <c r="BC105" s="3">
        <f>+'Indice PondENGHO'!BC103/'Indice PondENGHO'!BC102-1</f>
        <v>2.610290385970937E-2</v>
      </c>
      <c r="BD105" s="3">
        <f>+'Indice PondENGHO'!BD103/'Indice PondENGHO'!BD102-1</f>
        <v>1.3530152640898852E-2</v>
      </c>
      <c r="BE105" s="3">
        <f>+'Indice PondENGHO'!BE103/'Indice PondENGHO'!BE102-1</f>
        <v>2.6615519701369772E-2</v>
      </c>
      <c r="BF105" s="3">
        <f>+'Indice PondENGHO'!BF103/'Indice PondENGHO'!BF102-1</f>
        <v>3.9046141071916729E-3</v>
      </c>
      <c r="BG105" s="3">
        <f>+'Indice PondENGHO'!BG103/'Indice PondENGHO'!BG102-1</f>
        <v>4.0979548661455922E-2</v>
      </c>
      <c r="BH105" s="3">
        <f>+'Indice PondENGHO'!BH103/'Indice PondENGHO'!BH102-1</f>
        <v>1.6564224149677509E-2</v>
      </c>
      <c r="BI105" s="3">
        <f>+'Indice PondENGHO'!BI103/'Indice PondENGHO'!BI102-1</f>
        <v>1.8710204306916722E-2</v>
      </c>
      <c r="BJ105" s="3">
        <f>+'Indice PondENGHO'!BJ103/'Indice PondENGHO'!BJ102-1</f>
        <v>3.0580390355521736E-2</v>
      </c>
      <c r="BK105" s="11">
        <f>+'Indice PondENGHO'!BK103/'Indice PondENGHO'!BK102-1</f>
        <v>2.6782915008377151E-2</v>
      </c>
      <c r="BL105" s="65">
        <f>+'Indice PondENGHO'!BL103/'Indice PondENGHO'!BL102-1</f>
        <v>1.2751313421927479E-2</v>
      </c>
      <c r="BM105" s="65">
        <f>+'Indice PondENGHO'!BM103/'Indice PondENGHO'!BM102-1</f>
        <v>1.3733404112175052E-2</v>
      </c>
      <c r="BN105" s="65">
        <f>+'Indice PondENGHO'!BN103/'Indice PondENGHO'!BN102-1</f>
        <v>1.4599080955532528E-2</v>
      </c>
      <c r="BO105" s="65">
        <f>+'Indice PondENGHO'!BO103/'Indice PondENGHO'!BO102-1</f>
        <v>1.5163439517204891E-2</v>
      </c>
      <c r="BP105" s="65">
        <f>+'Indice PondENGHO'!BP103/'Indice PondENGHO'!BP102-1</f>
        <v>1.6435099364626282E-2</v>
      </c>
      <c r="BQ105" s="10">
        <f>+'Indice PondENGHO'!BQ103/'Indice PondENGHO'!BQ102-1</f>
        <v>5.2166975472263122E-3</v>
      </c>
      <c r="BR105" s="3">
        <f>+'Indice PondENGHO'!BR103/'Indice PondENGHO'!BR102-1</f>
        <v>5.9715564499571716E-3</v>
      </c>
      <c r="BS105" s="3">
        <f>+'Indice PondENGHO'!BS103/'Indice PondENGHO'!BS102-1</f>
        <v>1.0245899731288866E-2</v>
      </c>
      <c r="BT105" s="3">
        <f>+'Indice PondENGHO'!BT103/'Indice PondENGHO'!BT102-1</f>
        <v>2.4638295951567635E-2</v>
      </c>
      <c r="BU105" s="3">
        <f>+'Indice PondENGHO'!BU103/'Indice PondENGHO'!BU102-1</f>
        <v>1.3689454594631112E-2</v>
      </c>
      <c r="BV105" s="3">
        <f>+'Indice PondENGHO'!BV103/'Indice PondENGHO'!BV102-1</f>
        <v>2.729339131963493E-2</v>
      </c>
      <c r="BW105" s="3">
        <f>+'Indice PondENGHO'!BW103/'Indice PondENGHO'!BW102-1</f>
        <v>3.6088893970951386E-3</v>
      </c>
      <c r="BX105" s="3">
        <f>+'Indice PondENGHO'!BX103/'Indice PondENGHO'!BX102-1</f>
        <v>4.0933760434116451E-2</v>
      </c>
      <c r="BY105" s="3">
        <f>+'Indice PondENGHO'!BY103/'Indice PondENGHO'!BY102-1</f>
        <v>1.7361124171887399E-2</v>
      </c>
      <c r="BZ105" s="3">
        <f>+'Indice PondENGHO'!BZ103/'Indice PondENGHO'!BZ102-1</f>
        <v>1.8879251536691122E-2</v>
      </c>
      <c r="CA105" s="3">
        <f>+'Indice PondENGHO'!CA103/'Indice PondENGHO'!CA102-1</f>
        <v>2.9737626668888684E-2</v>
      </c>
      <c r="CB105" s="11">
        <f>+'Indice PondENGHO'!CB103/'Indice PondENGHO'!CB102-1</f>
        <v>2.6127998532914143E-2</v>
      </c>
      <c r="CC105" s="55">
        <f>+'Indice PondENGHO'!CC103/'Indice PondENGHO'!CC102-1</f>
        <v>1.4955007427017275E-2</v>
      </c>
      <c r="CD105" s="56">
        <f>+'Indice PondENGHO'!CD103/'Indice PondENGHO'!CD102-1</f>
        <v>1.4955007427017275E-2</v>
      </c>
      <c r="CF105" s="3">
        <f t="shared" ref="CF105" si="23">+BL105-BP105</f>
        <v>-3.6837859426988029E-3</v>
      </c>
    </row>
    <row r="106" spans="1:84" x14ac:dyDescent="0.25">
      <c r="A106" s="2">
        <f>+'Indice PondENGHO'!A104</f>
        <v>45809</v>
      </c>
      <c r="B106" s="1" t="str">
        <f>+'Indice PondENGHO'!B104</f>
        <v>Junio</v>
      </c>
      <c r="C106" s="1">
        <f>+'Indice PondENGHO'!C104</f>
        <v>2025</v>
      </c>
      <c r="D106" s="10">
        <f>+'Indice PondENGHO'!D104/'Indice PondENGHO'!D103-1</f>
        <v>4.3334278085236377E-3</v>
      </c>
      <c r="E106" s="3">
        <f>+'Indice PondENGHO'!E104/'Indice PondENGHO'!E103-1</f>
        <v>2.7097676193369669E-2</v>
      </c>
      <c r="F106" s="3">
        <f>+'Indice PondENGHO'!F104/'Indice PondENGHO'!F103-1</f>
        <v>7.1196938800097698E-3</v>
      </c>
      <c r="G106" s="3">
        <f>+'Indice PondENGHO'!G104/'Indice PondENGHO'!G103-1</f>
        <v>3.1280614257866102E-2</v>
      </c>
      <c r="H106" s="3">
        <f>+'Indice PondENGHO'!H104/'Indice PondENGHO'!H103-1</f>
        <v>1.7867897817297251E-2</v>
      </c>
      <c r="I106" s="3">
        <f>+'Indice PondENGHO'!I104/'Indice PondENGHO'!I103-1</f>
        <v>2.1551597160883729E-2</v>
      </c>
      <c r="J106" s="3">
        <f>+'Indice PondENGHO'!J104/'Indice PondENGHO'!J103-1</f>
        <v>1.4426582506698704E-2</v>
      </c>
      <c r="K106" s="3">
        <f>+'Indice PondENGHO'!K104/'Indice PondENGHO'!K103-1</f>
        <v>1.5890228104344706E-2</v>
      </c>
      <c r="L106" s="3">
        <f>+'Indice PondENGHO'!L104/'Indice PondENGHO'!L103-1</f>
        <v>2.1805365946687916E-2</v>
      </c>
      <c r="M106" s="3">
        <f>+'Indice PondENGHO'!M104/'Indice PondENGHO'!M103-1</f>
        <v>3.698160224200997E-2</v>
      </c>
      <c r="N106" s="3">
        <f>+'Indice PondENGHO'!N104/'Indice PondENGHO'!N103-1</f>
        <v>2.0879759363801043E-2</v>
      </c>
      <c r="O106" s="11">
        <f>+'Indice PondENGHO'!O104/'Indice PondENGHO'!O103-1</f>
        <v>9.8330830740243069E-3</v>
      </c>
      <c r="P106" s="3">
        <f>+'Indice PondENGHO'!P104/'Indice PondENGHO'!P103-1</f>
        <v>4.8791817672020343E-3</v>
      </c>
      <c r="Q106" s="3">
        <f>+'Indice PondENGHO'!Q104/'Indice PondENGHO'!Q103-1</f>
        <v>2.7803469062780861E-2</v>
      </c>
      <c r="R106" s="3">
        <f>+'Indice PondENGHO'!R104/'Indice PondENGHO'!R103-1</f>
        <v>6.1115881672881844E-3</v>
      </c>
      <c r="S106" s="3">
        <f>+'Indice PondENGHO'!S104/'Indice PondENGHO'!S103-1</f>
        <v>3.2423171953698482E-2</v>
      </c>
      <c r="T106" s="3">
        <f>+'Indice PondENGHO'!T104/'Indice PondENGHO'!T103-1</f>
        <v>1.8525813835692517E-2</v>
      </c>
      <c r="U106" s="3">
        <f>+'Indice PondENGHO'!U104/'Indice PondENGHO'!U103-1</f>
        <v>2.1527955962900913E-2</v>
      </c>
      <c r="V106" s="3">
        <f>+'Indice PondENGHO'!V104/'Indice PondENGHO'!V103-1</f>
        <v>1.502249319694271E-2</v>
      </c>
      <c r="W106" s="3">
        <f>+'Indice PondENGHO'!W104/'Indice PondENGHO'!W103-1</f>
        <v>1.7036913581341073E-2</v>
      </c>
      <c r="X106" s="3">
        <f>+'Indice PondENGHO'!X104/'Indice PondENGHO'!X103-1</f>
        <v>2.2664647530774573E-2</v>
      </c>
      <c r="Y106" s="3">
        <f>+'Indice PondENGHO'!Y104/'Indice PondENGHO'!Y103-1</f>
        <v>3.6723799088427267E-2</v>
      </c>
      <c r="Z106" s="3">
        <f>+'Indice PondENGHO'!Z104/'Indice PondENGHO'!Z103-1</f>
        <v>2.0777736309860018E-2</v>
      </c>
      <c r="AA106" s="3">
        <f>+'Indice PondENGHO'!AA104/'Indice PondENGHO'!AA103-1</f>
        <v>9.6648624550457196E-3</v>
      </c>
      <c r="AB106" s="10">
        <f>+'Indice PondENGHO'!AB104/'Indice PondENGHO'!AB103-1</f>
        <v>5.2578282855948455E-3</v>
      </c>
      <c r="AC106" s="3">
        <f>+'Indice PondENGHO'!AC104/'Indice PondENGHO'!AC103-1</f>
        <v>2.7590611055785752E-2</v>
      </c>
      <c r="AD106" s="3">
        <f>+'Indice PondENGHO'!AD104/'Indice PondENGHO'!AD103-1</f>
        <v>5.8910661153515065E-3</v>
      </c>
      <c r="AE106" s="3">
        <f>+'Indice PondENGHO'!AE104/'Indice PondENGHO'!AE103-1</f>
        <v>3.3479718083337495E-2</v>
      </c>
      <c r="AF106" s="3">
        <f>+'Indice PondENGHO'!AF104/'Indice PondENGHO'!AF103-1</f>
        <v>1.8896264441635058E-2</v>
      </c>
      <c r="AG106" s="3">
        <f>+'Indice PondENGHO'!AG104/'Indice PondENGHO'!AG103-1</f>
        <v>2.1418209744858752E-2</v>
      </c>
      <c r="AH106" s="3">
        <f>+'Indice PondENGHO'!AH104/'Indice PondENGHO'!AH103-1</f>
        <v>1.5143512890678723E-2</v>
      </c>
      <c r="AI106" s="3">
        <f>+'Indice PondENGHO'!AI104/'Indice PondENGHO'!AI103-1</f>
        <v>1.7719635756706653E-2</v>
      </c>
      <c r="AJ106" s="3">
        <f>+'Indice PondENGHO'!AJ104/'Indice PondENGHO'!AJ103-1</f>
        <v>2.2618305467193345E-2</v>
      </c>
      <c r="AK106" s="3">
        <f>+'Indice PondENGHO'!AK104/'Indice PondENGHO'!AK103-1</f>
        <v>3.713711897811911E-2</v>
      </c>
      <c r="AL106" s="3">
        <f>+'Indice PondENGHO'!AL104/'Indice PondENGHO'!AL103-1</f>
        <v>2.0634448704631048E-2</v>
      </c>
      <c r="AM106" s="11">
        <f>+'Indice PondENGHO'!AM104/'Indice PondENGHO'!AM103-1</f>
        <v>9.8618373291918804E-3</v>
      </c>
      <c r="AN106" s="3">
        <f>+'Indice PondENGHO'!AN104/'Indice PondENGHO'!AN103-1</f>
        <v>5.6417752536011001E-3</v>
      </c>
      <c r="AO106" s="3">
        <f>+'Indice PondENGHO'!AO104/'Indice PondENGHO'!AO103-1</f>
        <v>2.7771021091883341E-2</v>
      </c>
      <c r="AP106" s="3">
        <f>+'Indice PondENGHO'!AP104/'Indice PondENGHO'!AP103-1</f>
        <v>5.5165380399082586E-3</v>
      </c>
      <c r="AQ106" s="3">
        <f>+'Indice PondENGHO'!AQ104/'Indice PondENGHO'!AQ103-1</f>
        <v>3.4425984557049372E-2</v>
      </c>
      <c r="AR106" s="3">
        <f>+'Indice PondENGHO'!AR104/'Indice PondENGHO'!AR103-1</f>
        <v>1.9144360054811349E-2</v>
      </c>
      <c r="AS106" s="3">
        <f>+'Indice PondENGHO'!AS104/'Indice PondENGHO'!AS103-1</f>
        <v>2.1529267613378922E-2</v>
      </c>
      <c r="AT106" s="3">
        <f>+'Indice PondENGHO'!AT104/'Indice PondENGHO'!AT103-1</f>
        <v>1.5990011377029045E-2</v>
      </c>
      <c r="AU106" s="3">
        <f>+'Indice PondENGHO'!AU104/'Indice PondENGHO'!AU103-1</f>
        <v>1.8071156716796599E-2</v>
      </c>
      <c r="AV106" s="3">
        <f>+'Indice PondENGHO'!AV104/'Indice PondENGHO'!AV103-1</f>
        <v>2.4272454086802009E-2</v>
      </c>
      <c r="AW106" s="3">
        <f>+'Indice PondENGHO'!AW104/'Indice PondENGHO'!AW103-1</f>
        <v>3.6431176884965888E-2</v>
      </c>
      <c r="AX106" s="3">
        <f>+'Indice PondENGHO'!AX104/'Indice PondENGHO'!AX103-1</f>
        <v>2.101276389124096E-2</v>
      </c>
      <c r="AY106" s="3">
        <f>+'Indice PondENGHO'!AY104/'Indice PondENGHO'!AY103-1</f>
        <v>9.4636931310512207E-3</v>
      </c>
      <c r="AZ106" s="10">
        <f>+'Indice PondENGHO'!AZ104/'Indice PondENGHO'!AZ103-1</f>
        <v>6.3465003765006411E-3</v>
      </c>
      <c r="BA106" s="3">
        <f>+'Indice PondENGHO'!BA104/'Indice PondENGHO'!BA103-1</f>
        <v>2.82957666679029E-2</v>
      </c>
      <c r="BB106" s="3">
        <f>+'Indice PondENGHO'!BB104/'Indice PondENGHO'!BB103-1</f>
        <v>5.1098180988848885E-3</v>
      </c>
      <c r="BC106" s="3">
        <f>+'Indice PondENGHO'!BC104/'Indice PondENGHO'!BC103-1</f>
        <v>3.6585824149677704E-2</v>
      </c>
      <c r="BD106" s="3">
        <f>+'Indice PondENGHO'!BD104/'Indice PondENGHO'!BD103-1</f>
        <v>1.9917878198609573E-2</v>
      </c>
      <c r="BE106" s="3">
        <f>+'Indice PondENGHO'!BE104/'Indice PondENGHO'!BE103-1</f>
        <v>2.1597691463091317E-2</v>
      </c>
      <c r="BF106" s="3">
        <f>+'Indice PondENGHO'!BF104/'Indice PondENGHO'!BF103-1</f>
        <v>1.6764267291021762E-2</v>
      </c>
      <c r="BG106" s="3">
        <f>+'Indice PondENGHO'!BG104/'Indice PondENGHO'!BG103-1</f>
        <v>1.8809350299765049E-2</v>
      </c>
      <c r="BH106" s="3">
        <f>+'Indice PondENGHO'!BH104/'Indice PondENGHO'!BH103-1</f>
        <v>2.6008274951191179E-2</v>
      </c>
      <c r="BI106" s="3">
        <f>+'Indice PondENGHO'!BI104/'Indice PondENGHO'!BI103-1</f>
        <v>3.6441024249199927E-2</v>
      </c>
      <c r="BJ106" s="3">
        <f>+'Indice PondENGHO'!BJ104/'Indice PondENGHO'!BJ103-1</f>
        <v>2.1081478445539314E-2</v>
      </c>
      <c r="BK106" s="11">
        <f>+'Indice PondENGHO'!BK104/'Indice PondENGHO'!BK103-1</f>
        <v>9.2316214438026289E-3</v>
      </c>
      <c r="BL106" s="65">
        <f>+'Indice PondENGHO'!BL104/'Indice PondENGHO'!BL103-1</f>
        <v>1.2950143399720782E-2</v>
      </c>
      <c r="BM106" s="65">
        <f>+'Indice PondENGHO'!BM104/'Indice PondENGHO'!BM103-1</f>
        <v>1.4541447415141295E-2</v>
      </c>
      <c r="BN106" s="65">
        <f>+'Indice PondENGHO'!BN104/'Indice PondENGHO'!BN103-1</f>
        <v>1.5219308921756269E-2</v>
      </c>
      <c r="BO106" s="65">
        <f>+'Indice PondENGHO'!BO104/'Indice PondENGHO'!BO103-1</f>
        <v>1.6314289096683643E-2</v>
      </c>
      <c r="BP106" s="65">
        <f>+'Indice PondENGHO'!BP104/'Indice PondENGHO'!BP103-1</f>
        <v>1.8209352879243301E-2</v>
      </c>
      <c r="BQ106" s="10">
        <f>+'Indice PondENGHO'!BQ104/'Indice PondENGHO'!BQ103-1</f>
        <v>5.34888306206871E-3</v>
      </c>
      <c r="BR106" s="3">
        <f>+'Indice PondENGHO'!BR104/'Indice PondENGHO'!BR103-1</f>
        <v>2.7816946042953372E-2</v>
      </c>
      <c r="BS106" s="3">
        <f>+'Indice PondENGHO'!BS104/'Indice PondENGHO'!BS103-1</f>
        <v>5.7846424477914216E-3</v>
      </c>
      <c r="BT106" s="3">
        <f>+'Indice PondENGHO'!BT104/'Indice PondENGHO'!BT103-1</f>
        <v>3.4260471917592517E-2</v>
      </c>
      <c r="BU106" s="3">
        <f>+'Indice PondENGHO'!BU104/'Indice PondENGHO'!BU103-1</f>
        <v>1.9236640648468528E-2</v>
      </c>
      <c r="BV106" s="3">
        <f>+'Indice PondENGHO'!BV104/'Indice PondENGHO'!BV103-1</f>
        <v>2.1539637478020568E-2</v>
      </c>
      <c r="BW106" s="3">
        <f>+'Indice PondENGHO'!BW104/'Indice PondENGHO'!BW103-1</f>
        <v>1.5852246654498581E-2</v>
      </c>
      <c r="BX106" s="3">
        <f>+'Indice PondENGHO'!BX104/'Indice PondENGHO'!BX103-1</f>
        <v>1.7788756965955166E-2</v>
      </c>
      <c r="BY106" s="3">
        <f>+'Indice PondENGHO'!BY104/'Indice PondENGHO'!BY103-1</f>
        <v>2.4163388694866894E-2</v>
      </c>
      <c r="BZ106" s="3">
        <f>+'Indice PondENGHO'!BZ104/'Indice PondENGHO'!BZ103-1</f>
        <v>3.6630683071670278E-2</v>
      </c>
      <c r="CA106" s="3">
        <f>+'Indice PondENGHO'!CA104/'Indice PondENGHO'!CA103-1</f>
        <v>2.0940474741646398E-2</v>
      </c>
      <c r="CB106" s="11">
        <f>+'Indice PondENGHO'!CB104/'Indice PondENGHO'!CB103-1</f>
        <v>9.5085051739494109E-3</v>
      </c>
      <c r="CC106" s="55">
        <f>+'Indice PondENGHO'!CC104/'Indice PondENGHO'!CC103-1</f>
        <v>1.6044854913450646E-2</v>
      </c>
      <c r="CD106" s="56">
        <f>+'Indice PondENGHO'!CD104/'Indice PondENGHO'!CD103-1</f>
        <v>1.6044854913450646E-2</v>
      </c>
      <c r="CF106" s="3">
        <f t="shared" ref="CF106" si="24">+BL106-BP106</f>
        <v>-5.2592094795225197E-3</v>
      </c>
    </row>
    <row r="107" spans="1:84" x14ac:dyDescent="0.25">
      <c r="A107" s="2">
        <f>+'Indice PondENGHO'!A105</f>
        <v>45839</v>
      </c>
      <c r="B107" s="1" t="str">
        <f>+'Indice PondENGHO'!B105</f>
        <v>Julio</v>
      </c>
      <c r="C107" s="1">
        <f>+'Indice PondENGHO'!C105</f>
        <v>2025</v>
      </c>
      <c r="D107" s="10">
        <f>+'Indice PondENGHO'!D105/'Indice PondENGHO'!D104-1</f>
        <v>1.7981058531949978E-2</v>
      </c>
      <c r="E107" s="3">
        <f>+'Indice PondENGHO'!E105/'Indice PondENGHO'!E104-1</f>
        <v>6.762332905249524E-3</v>
      </c>
      <c r="F107" s="3">
        <f>+'Indice PondENGHO'!F105/'Indice PondENGHO'!F104-1</f>
        <v>-6.3684903706263674E-3</v>
      </c>
      <c r="G107" s="3">
        <f>+'Indice PondENGHO'!G105/'Indice PondENGHO'!G104-1</f>
        <v>1.7798832183741453E-2</v>
      </c>
      <c r="H107" s="3">
        <f>+'Indice PondENGHO'!H105/'Indice PondENGHO'!H104-1</f>
        <v>1.4788874744582792E-2</v>
      </c>
      <c r="I107" s="3">
        <f>+'Indice PondENGHO'!I105/'Indice PondENGHO'!I104-1</f>
        <v>1.034864825921411E-2</v>
      </c>
      <c r="J107" s="3">
        <f>+'Indice PondENGHO'!J105/'Indice PondENGHO'!J104-1</f>
        <v>2.7266368899258264E-2</v>
      </c>
      <c r="K107" s="3">
        <f>+'Indice PondENGHO'!K105/'Indice PondENGHO'!K104-1</f>
        <v>2.2474399894318431E-2</v>
      </c>
      <c r="L107" s="3">
        <f>+'Indice PondENGHO'!L105/'Indice PondENGHO'!L104-1</f>
        <v>4.6103360805222815E-2</v>
      </c>
      <c r="M107" s="3">
        <f>+'Indice PondENGHO'!M105/'Indice PondENGHO'!M104-1</f>
        <v>1.9891986552746932E-2</v>
      </c>
      <c r="N107" s="3">
        <f>+'Indice PondENGHO'!N105/'Indice PondENGHO'!N104-1</f>
        <v>2.8693508528255807E-2</v>
      </c>
      <c r="O107" s="11">
        <f>+'Indice PondENGHO'!O105/'Indice PondENGHO'!O104-1</f>
        <v>1.9826325391633315E-2</v>
      </c>
      <c r="P107" s="3">
        <f>+'Indice PondENGHO'!P105/'Indice PondENGHO'!P104-1</f>
        <v>1.8553647573566368E-2</v>
      </c>
      <c r="Q107" s="3">
        <f>+'Indice PondENGHO'!Q105/'Indice PondENGHO'!Q104-1</f>
        <v>6.4518837677380869E-3</v>
      </c>
      <c r="R107" s="3">
        <f>+'Indice PondENGHO'!R105/'Indice PondENGHO'!R104-1</f>
        <v>-7.6019953103483306E-3</v>
      </c>
      <c r="S107" s="3">
        <f>+'Indice PondENGHO'!S105/'Indice PondENGHO'!S104-1</f>
        <v>1.6270660105682122E-2</v>
      </c>
      <c r="T107" s="3">
        <f>+'Indice PondENGHO'!T105/'Indice PondENGHO'!T104-1</f>
        <v>1.50968229274413E-2</v>
      </c>
      <c r="U107" s="3">
        <f>+'Indice PondENGHO'!U105/'Indice PondENGHO'!U104-1</f>
        <v>1.0806351264689651E-2</v>
      </c>
      <c r="V107" s="3">
        <f>+'Indice PondENGHO'!V105/'Indice PondENGHO'!V104-1</f>
        <v>2.751054308928369E-2</v>
      </c>
      <c r="W107" s="3">
        <f>+'Indice PondENGHO'!W105/'Indice PondENGHO'!W104-1</f>
        <v>2.2731706264707219E-2</v>
      </c>
      <c r="X107" s="3">
        <f>+'Indice PondENGHO'!X105/'Indice PondENGHO'!X104-1</f>
        <v>4.7789717576729895E-2</v>
      </c>
      <c r="Y107" s="3">
        <f>+'Indice PondENGHO'!Y105/'Indice PondENGHO'!Y104-1</f>
        <v>1.8473679381131314E-2</v>
      </c>
      <c r="Z107" s="3">
        <f>+'Indice PondENGHO'!Z105/'Indice PondENGHO'!Z104-1</f>
        <v>2.799144025191258E-2</v>
      </c>
      <c r="AA107" s="3">
        <f>+'Indice PondENGHO'!AA105/'Indice PondENGHO'!AA104-1</f>
        <v>2.091883992529997E-2</v>
      </c>
      <c r="AB107" s="10">
        <f>+'Indice PondENGHO'!AB105/'Indice PondENGHO'!AB104-1</f>
        <v>1.887219382740124E-2</v>
      </c>
      <c r="AC107" s="3">
        <f>+'Indice PondENGHO'!AC105/'Indice PondENGHO'!AC104-1</f>
        <v>6.8767739582615839E-3</v>
      </c>
      <c r="AD107" s="3">
        <f>+'Indice PondENGHO'!AD105/'Indice PondENGHO'!AD104-1</f>
        <v>-8.1214587881837108E-3</v>
      </c>
      <c r="AE107" s="3">
        <f>+'Indice PondENGHO'!AE105/'Indice PondENGHO'!AE104-1</f>
        <v>1.5782876227438125E-2</v>
      </c>
      <c r="AF107" s="3">
        <f>+'Indice PondENGHO'!AF105/'Indice PondENGHO'!AF104-1</f>
        <v>1.5298592160092772E-2</v>
      </c>
      <c r="AG107" s="3">
        <f>+'Indice PondENGHO'!AG105/'Indice PondENGHO'!AG104-1</f>
        <v>1.1187102003674232E-2</v>
      </c>
      <c r="AH107" s="3">
        <f>+'Indice PondENGHO'!AH105/'Indice PondENGHO'!AH104-1</f>
        <v>2.7234412848812894E-2</v>
      </c>
      <c r="AI107" s="3">
        <f>+'Indice PondENGHO'!AI105/'Indice PondENGHO'!AI104-1</f>
        <v>2.2828703566948771E-2</v>
      </c>
      <c r="AJ107" s="3">
        <f>+'Indice PondENGHO'!AJ105/'Indice PondENGHO'!AJ104-1</f>
        <v>4.885689839593188E-2</v>
      </c>
      <c r="AK107" s="3">
        <f>+'Indice PondENGHO'!AK105/'Indice PondENGHO'!AK104-1</f>
        <v>1.7829131747177263E-2</v>
      </c>
      <c r="AL107" s="3">
        <f>+'Indice PondENGHO'!AL105/'Indice PondENGHO'!AL104-1</f>
        <v>2.7535273554929907E-2</v>
      </c>
      <c r="AM107" s="11">
        <f>+'Indice PondENGHO'!AM105/'Indice PondENGHO'!AM104-1</f>
        <v>2.1328700998028305E-2</v>
      </c>
      <c r="AN107" s="3">
        <f>+'Indice PondENGHO'!AN105/'Indice PondENGHO'!AN104-1</f>
        <v>1.8936073393917452E-2</v>
      </c>
      <c r="AO107" s="3">
        <f>+'Indice PondENGHO'!AO105/'Indice PondENGHO'!AO104-1</f>
        <v>6.6006160408837999E-3</v>
      </c>
      <c r="AP107" s="3">
        <f>+'Indice PondENGHO'!AP105/'Indice PondENGHO'!AP104-1</f>
        <v>-8.3747115718787457E-3</v>
      </c>
      <c r="AQ107" s="3">
        <f>+'Indice PondENGHO'!AQ105/'Indice PondENGHO'!AQ104-1</f>
        <v>1.5285862276454676E-2</v>
      </c>
      <c r="AR107" s="3">
        <f>+'Indice PondENGHO'!AR105/'Indice PondENGHO'!AR104-1</f>
        <v>1.530571890525767E-2</v>
      </c>
      <c r="AS107" s="3">
        <f>+'Indice PondENGHO'!AS105/'Indice PondENGHO'!AS104-1</f>
        <v>1.1640198735478169E-2</v>
      </c>
      <c r="AT107" s="3">
        <f>+'Indice PondENGHO'!AT105/'Indice PondENGHO'!AT104-1</f>
        <v>2.8144268952829288E-2</v>
      </c>
      <c r="AU107" s="3">
        <f>+'Indice PondENGHO'!AU105/'Indice PondENGHO'!AU104-1</f>
        <v>2.2890016581029515E-2</v>
      </c>
      <c r="AV107" s="3">
        <f>+'Indice PondENGHO'!AV105/'Indice PondENGHO'!AV104-1</f>
        <v>4.8531957157520456E-2</v>
      </c>
      <c r="AW107" s="3">
        <f>+'Indice PondENGHO'!AW105/'Indice PondENGHO'!AW104-1</f>
        <v>1.8000551135297194E-2</v>
      </c>
      <c r="AX107" s="3">
        <f>+'Indice PondENGHO'!AX105/'Indice PondENGHO'!AX104-1</f>
        <v>2.7276668634734547E-2</v>
      </c>
      <c r="AY107" s="3">
        <f>+'Indice PondENGHO'!AY105/'Indice PondENGHO'!AY104-1</f>
        <v>2.1909652580533789E-2</v>
      </c>
      <c r="AZ107" s="10">
        <f>+'Indice PondENGHO'!AZ105/'Indice PondENGHO'!AZ104-1</f>
        <v>1.9108146550320226E-2</v>
      </c>
      <c r="BA107" s="3">
        <f>+'Indice PondENGHO'!BA105/'Indice PondENGHO'!BA104-1</f>
        <v>6.122912741488129E-3</v>
      </c>
      <c r="BB107" s="3">
        <f>+'Indice PondENGHO'!BB105/'Indice PondENGHO'!BB104-1</f>
        <v>-8.9015615971523854E-3</v>
      </c>
      <c r="BC107" s="3">
        <f>+'Indice PondENGHO'!BC105/'Indice PondENGHO'!BC104-1</f>
        <v>1.346540182814393E-2</v>
      </c>
      <c r="BD107" s="3">
        <f>+'Indice PondENGHO'!BD105/'Indice PondENGHO'!BD104-1</f>
        <v>1.5467544422665069E-2</v>
      </c>
      <c r="BE107" s="3">
        <f>+'Indice PondENGHO'!BE105/'Indice PondENGHO'!BE104-1</f>
        <v>1.2107131188840325E-2</v>
      </c>
      <c r="BF107" s="3">
        <f>+'Indice PondENGHO'!BF105/'Indice PondENGHO'!BF104-1</f>
        <v>2.9026648991402171E-2</v>
      </c>
      <c r="BG107" s="3">
        <f>+'Indice PondENGHO'!BG105/'Indice PondENGHO'!BG104-1</f>
        <v>2.3102532503110007E-2</v>
      </c>
      <c r="BH107" s="3">
        <f>+'Indice PondENGHO'!BH105/'Indice PondENGHO'!BH104-1</f>
        <v>4.8338088710506932E-2</v>
      </c>
      <c r="BI107" s="3">
        <f>+'Indice PondENGHO'!BI105/'Indice PondENGHO'!BI104-1</f>
        <v>1.7538437597298895E-2</v>
      </c>
      <c r="BJ107" s="3">
        <f>+'Indice PondENGHO'!BJ105/'Indice PondENGHO'!BJ104-1</f>
        <v>2.7297297446381874E-2</v>
      </c>
      <c r="BK107" s="11">
        <f>+'Indice PondENGHO'!BK105/'Indice PondENGHO'!BK104-1</f>
        <v>2.3101006071706731E-2</v>
      </c>
      <c r="BL107" s="65">
        <f>+'Indice PondENGHO'!BL105/'Indice PondENGHO'!BL104-1</f>
        <v>1.803644664052495E-2</v>
      </c>
      <c r="BM107" s="65">
        <f>+'Indice PondENGHO'!BM105/'Indice PondENGHO'!BM104-1</f>
        <v>1.856971382087691E-2</v>
      </c>
      <c r="BN107" s="65">
        <f>+'Indice PondENGHO'!BN105/'Indice PondENGHO'!BN104-1</f>
        <v>1.8732068346340558E-2</v>
      </c>
      <c r="BO107" s="65">
        <f>+'Indice PondENGHO'!BO105/'Indice PondENGHO'!BO104-1</f>
        <v>1.9287987231903614E-2</v>
      </c>
      <c r="BP107" s="65">
        <f>+'Indice PondENGHO'!BP105/'Indice PondENGHO'!BP104-1</f>
        <v>1.9805482283514531E-2</v>
      </c>
      <c r="BQ107" s="10">
        <f>+'Indice PondENGHO'!BQ105/'Indice PondENGHO'!BQ104-1</f>
        <v>1.8720220699099954E-2</v>
      </c>
      <c r="BR107" s="3">
        <f>+'Indice PondENGHO'!BR105/'Indice PondENGHO'!BR104-1</f>
        <v>6.4956433699094873E-3</v>
      </c>
      <c r="BS107" s="3">
        <f>+'Indice PondENGHO'!BS105/'Indice PondENGHO'!BS104-1</f>
        <v>-8.0794528072716254E-3</v>
      </c>
      <c r="BT107" s="3">
        <f>+'Indice PondENGHO'!BT105/'Indice PondENGHO'!BT104-1</f>
        <v>1.5240432706506324E-2</v>
      </c>
      <c r="BU107" s="3">
        <f>+'Indice PondENGHO'!BU105/'Indice PondENGHO'!BU104-1</f>
        <v>1.5299653875038732E-2</v>
      </c>
      <c r="BV107" s="3">
        <f>+'Indice PondENGHO'!BV105/'Indice PondENGHO'!BV104-1</f>
        <v>1.1554737671677362E-2</v>
      </c>
      <c r="BW107" s="3">
        <f>+'Indice PondENGHO'!BW105/'Indice PondENGHO'!BW104-1</f>
        <v>2.8142975797431635E-2</v>
      </c>
      <c r="BX107" s="3">
        <f>+'Indice PondENGHO'!BX105/'Indice PondENGHO'!BX104-1</f>
        <v>2.2864782506858639E-2</v>
      </c>
      <c r="BY107" s="3">
        <f>+'Indice PondENGHO'!BY105/'Indice PondENGHO'!BY104-1</f>
        <v>4.8154825780490684E-2</v>
      </c>
      <c r="BZ107" s="3">
        <f>+'Indice PondENGHO'!BZ105/'Indice PondENGHO'!BZ104-1</f>
        <v>1.7964442619225585E-2</v>
      </c>
      <c r="CA107" s="3">
        <f>+'Indice PondENGHO'!CA105/'Indice PondENGHO'!CA104-1</f>
        <v>2.7527833515677225E-2</v>
      </c>
      <c r="CB107" s="11">
        <f>+'Indice PondENGHO'!CB105/'Indice PondENGHO'!CB104-1</f>
        <v>2.191190774406615E-2</v>
      </c>
      <c r="CC107" s="55">
        <f>+'Indice PondENGHO'!CC105/'Indice PondENGHO'!CC104-1</f>
        <v>1.9092806695781617E-2</v>
      </c>
      <c r="CD107" s="56">
        <f>+'Indice PondENGHO'!CD105/'Indice PondENGHO'!CD104-1</f>
        <v>1.9092806695781617E-2</v>
      </c>
      <c r="CF107" s="3">
        <f t="shared" ref="CF107" si="25">+BL107-BP107</f>
        <v>-1.7690356429895804E-3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5:BP10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6:BP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7:BP10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5:CB10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6:CB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7:CB10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108"/>
  <sheetViews>
    <sheetView zoomScaleNormal="100" workbookViewId="0">
      <pane xSplit="3" ySplit="4" topLeftCell="D103" activePane="bottomRight" state="frozen"/>
      <selection pane="topRight" activeCell="D1" sqref="D1"/>
      <selection pane="bottomLeft" activeCell="A5" sqref="A5"/>
      <selection pane="bottomRight" activeCell="A108" sqref="A108:XFD108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8" t="s">
        <v>94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18"/>
      <c r="Q1" s="18"/>
      <c r="R1" s="88" t="s">
        <v>150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E1" s="88" t="s">
        <v>98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90"/>
      <c r="AQ1" s="18"/>
      <c r="AR1" s="18"/>
      <c r="AS1" s="88" t="s">
        <v>151</v>
      </c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90"/>
      <c r="BF1" s="88" t="s">
        <v>152</v>
      </c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90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BF3" s="33">
        <f t="shared" ref="BF3:BQ3" si="0">+D3-AE3</f>
        <v>18.77651309967041</v>
      </c>
      <c r="BG3" s="33">
        <f t="shared" si="0"/>
        <v>0.38324224948883057</v>
      </c>
      <c r="BH3" s="33">
        <f t="shared" si="0"/>
        <v>2.0226807594299316</v>
      </c>
      <c r="BI3" s="33">
        <f t="shared" si="0"/>
        <v>-0.42832756042480469</v>
      </c>
      <c r="BJ3" s="33">
        <f t="shared" si="0"/>
        <v>-2.87603759765625</v>
      </c>
      <c r="BK3" s="33">
        <f t="shared" si="0"/>
        <v>-3.8109369277954102</v>
      </c>
      <c r="BL3" s="33">
        <f t="shared" si="0"/>
        <v>-5.2557907104492188</v>
      </c>
      <c r="BM3" s="33">
        <f t="shared" si="0"/>
        <v>0.46009683609008789</v>
      </c>
      <c r="BN3" s="33">
        <f t="shared" si="0"/>
        <v>-2.0440831184387207</v>
      </c>
      <c r="BO3" s="33">
        <f t="shared" si="0"/>
        <v>-2.115693211555481</v>
      </c>
      <c r="BP3" s="33">
        <f t="shared" si="0"/>
        <v>-3.7727537155151367</v>
      </c>
      <c r="BQ3" s="33">
        <f t="shared" si="0"/>
        <v>-1.3389120101928711</v>
      </c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1">+E$3*(E6-E5)/$P5</f>
        <v>2.1881435714130929E-2</v>
      </c>
      <c r="T6" s="75">
        <f t="shared" si="1"/>
        <v>-4.4052378615197084E-2</v>
      </c>
      <c r="U6" s="75">
        <f t="shared" si="1"/>
        <v>0.2493479233582184</v>
      </c>
      <c r="V6" s="75">
        <f t="shared" si="1"/>
        <v>3.6943398678486117E-2</v>
      </c>
      <c r="W6" s="75">
        <f t="shared" si="1"/>
        <v>0.10531183448423689</v>
      </c>
      <c r="X6" s="75">
        <f t="shared" si="1"/>
        <v>0.21583077653311192</v>
      </c>
      <c r="Y6" s="75">
        <f t="shared" si="1"/>
        <v>0.15302613090614614</v>
      </c>
      <c r="Z6" s="75">
        <f t="shared" si="1"/>
        <v>0.24679026088997488</v>
      </c>
      <c r="AA6" s="75">
        <f t="shared" si="1"/>
        <v>1.1398938847387399E-2</v>
      </c>
      <c r="AB6" s="75">
        <f t="shared" si="1"/>
        <v>0.13445777956629171</v>
      </c>
      <c r="AC6" s="75">
        <f t="shared" si="1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2">+AF$3*(AF6-AF5)/$P5</f>
        <v>1.6819227557980411E-2</v>
      </c>
      <c r="AU6" s="75">
        <f t="shared" ref="AU6:AU69" si="3">+AG$3*(AG6-AG5)/$P5</f>
        <v>-5.9334972082142487E-2</v>
      </c>
      <c r="AV6" s="75">
        <f t="shared" ref="AV6:AV69" si="4">+AH$3*(AH6-AH5)/$P5</f>
        <v>0.25533353925275148</v>
      </c>
      <c r="AW6" s="75">
        <f t="shared" ref="AW6:AW69" si="5">+AI$3*(AI6-AI5)/$P5</f>
        <v>6.1118306597854825E-2</v>
      </c>
      <c r="AX6" s="75">
        <f t="shared" ref="AX6:AX69" si="6">+AJ$3*(AJ6-AJ5)/$P5</f>
        <v>0.17163671575166517</v>
      </c>
      <c r="AY6" s="75">
        <f t="shared" ref="AY6:AY69" si="7">+AK$3*(AK6-AK5)/$P5</f>
        <v>0.32985107599524782</v>
      </c>
      <c r="AZ6" s="75">
        <f t="shared" ref="AZ6:AZ69" si="8">+AL$3*(AL6-AL5)/$P5</f>
        <v>0.13741061419386824</v>
      </c>
      <c r="BA6" s="75">
        <f t="shared" ref="BA6:BA69" si="9">+AM$3*(AM6-AM5)/$P5</f>
        <v>0.30009426005708517</v>
      </c>
      <c r="BB6" s="75">
        <f t="shared" ref="BB6:BB69" si="10">+AN$3*(AN6-AN5)/$P5</f>
        <v>3.1381711426911353E-2</v>
      </c>
      <c r="BC6" s="75">
        <f t="shared" ref="BC6:BC69" si="11">+AO$3*(AO6-AO5)/$P5</f>
        <v>0.25502001305547312</v>
      </c>
      <c r="BD6" s="75">
        <f t="shared" ref="BD6:BD69" si="12">+AP$3*(AP6-AP5)/$P5</f>
        <v>9.9492965087702029E-2</v>
      </c>
      <c r="BE6" s="57"/>
      <c r="BF6" s="57">
        <f>+R6-AS6</f>
        <v>0.25211960624328644</v>
      </c>
      <c r="BG6" s="57">
        <f t="shared" ref="BG6:BQ6" si="13">+S6-AT6</f>
        <v>5.0622081561505182E-3</v>
      </c>
      <c r="BH6" s="57">
        <f t="shared" si="13"/>
        <v>1.5282593466945403E-2</v>
      </c>
      <c r="BI6" s="57">
        <f t="shared" si="13"/>
        <v>-5.9856158945330862E-3</v>
      </c>
      <c r="BJ6" s="57">
        <f t="shared" si="13"/>
        <v>-2.4174907919368709E-2</v>
      </c>
      <c r="BK6" s="57">
        <f t="shared" si="13"/>
        <v>-6.6324881267428276E-2</v>
      </c>
      <c r="BL6" s="57">
        <f t="shared" si="13"/>
        <v>-0.1140202994621359</v>
      </c>
      <c r="BM6" s="57">
        <f t="shared" si="13"/>
        <v>1.5615516712277899E-2</v>
      </c>
      <c r="BN6" s="57">
        <f t="shared" si="13"/>
        <v>-5.3303999167110289E-2</v>
      </c>
      <c r="BO6" s="57">
        <f t="shared" si="13"/>
        <v>-1.9982772579523952E-2</v>
      </c>
      <c r="BP6" s="57">
        <f t="shared" si="13"/>
        <v>-0.12056223348918141</v>
      </c>
      <c r="BQ6" s="57">
        <f t="shared" si="13"/>
        <v>-2.8072404971899223E-2</v>
      </c>
      <c r="BR6" s="57">
        <f t="shared" ref="BR6:BR69" si="14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5">+P7/P6-1</f>
        <v>1.9872005993537112E-2</v>
      </c>
      <c r="R7" s="75">
        <f t="shared" ref="R7:R70" si="16">+D$3*(D7-D6)/$P6</f>
        <v>0.66470842182245415</v>
      </c>
      <c r="S7" s="75">
        <f t="shared" ref="S7:S70" si="17">+E$3*(E7-E6)/$P6</f>
        <v>9.0390674486485245E-2</v>
      </c>
      <c r="T7" s="75">
        <f t="shared" ref="T7:T70" si="18">+F$3*(F7-F6)/$P6</f>
        <v>-1.1653554468343066E-2</v>
      </c>
      <c r="U7" s="75">
        <f t="shared" ref="U7:U70" si="19">+G$3*(G7-G6)/$P6</f>
        <v>0.69746170462868229</v>
      </c>
      <c r="V7" s="75">
        <f t="shared" ref="V7:V70" si="20">+H$3*(H7-H6)/$P6</f>
        <v>1.7246437649072893E-2</v>
      </c>
      <c r="W7" s="75">
        <f t="shared" ref="W7:W70" si="21">+I$3*(I7-I6)/$P6</f>
        <v>0.10511216904506486</v>
      </c>
      <c r="X7" s="75">
        <f t="shared" ref="X7:X70" si="22">+J$3*(J7-J6)/$P6</f>
        <v>0.19944803819802254</v>
      </c>
      <c r="Y7" s="75">
        <f t="shared" ref="Y7:Y70" si="23">+K$3*(K7-K6)/$P6</f>
        <v>0.2008967681593079</v>
      </c>
      <c r="Z7" s="75">
        <f t="shared" ref="Z7:Z70" si="24">+L$3*(L7-L6)/$P6</f>
        <v>5.63593323661052E-2</v>
      </c>
      <c r="AA7" s="75">
        <f t="shared" ref="AA7:AA70" si="25">+M$3*(M7-M6)/$P6</f>
        <v>5.7243835909894333E-2</v>
      </c>
      <c r="AB7" s="75">
        <f t="shared" ref="AB7:AB70" si="26">+N$3*(N7-N6)/$P6</f>
        <v>7.7381118264638546E-2</v>
      </c>
      <c r="AC7" s="75">
        <f t="shared" ref="AC7:AC70" si="27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8">+AQ7/AQ6-1</f>
        <v>2.0985439454057842E-2</v>
      </c>
      <c r="AS7" s="75">
        <f t="shared" ref="AS7:AS70" si="29">+AE$3*(AE7-AE6)/$P6</f>
        <v>0.28123151325799473</v>
      </c>
      <c r="AT7" s="75">
        <f t="shared" si="2"/>
        <v>7.9294093273987232E-2</v>
      </c>
      <c r="AU7" s="75">
        <f t="shared" si="3"/>
        <v>-2.5085394252409013E-3</v>
      </c>
      <c r="AV7" s="75">
        <f t="shared" si="4"/>
        <v>0.82454943030051564</v>
      </c>
      <c r="AW7" s="75">
        <f t="shared" si="5"/>
        <v>3.0124038009592416E-2</v>
      </c>
      <c r="AX7" s="75">
        <f t="shared" si="6"/>
        <v>0.22880587575860867</v>
      </c>
      <c r="AY7" s="75">
        <f t="shared" si="7"/>
        <v>0.29715144204012772</v>
      </c>
      <c r="AZ7" s="75">
        <f t="shared" si="8"/>
        <v>0.19057602724316849</v>
      </c>
      <c r="BA7" s="75">
        <f t="shared" si="9"/>
        <v>5.503176365909148E-2</v>
      </c>
      <c r="BB7" s="75">
        <f t="shared" si="10"/>
        <v>0.13291161115092301</v>
      </c>
      <c r="BC7" s="75">
        <f t="shared" si="11"/>
        <v>0.142966123932634</v>
      </c>
      <c r="BD7" s="75">
        <f t="shared" si="12"/>
        <v>9.5178790491097023E-2</v>
      </c>
      <c r="BF7" s="57">
        <f t="shared" ref="BF7:BF70" si="30">+R7-AS7</f>
        <v>0.38347690856445943</v>
      </c>
      <c r="BG7" s="57">
        <f t="shared" ref="BG7:BG70" si="31">+S7-AT7</f>
        <v>1.1096581212498013E-2</v>
      </c>
      <c r="BH7" s="57">
        <f t="shared" ref="BH7:BH70" si="32">+T7-AU7</f>
        <v>-9.1450150431021636E-3</v>
      </c>
      <c r="BI7" s="57">
        <f t="shared" ref="BI7:BI70" si="33">+U7-AV7</f>
        <v>-0.12708772567183335</v>
      </c>
      <c r="BJ7" s="57">
        <f t="shared" ref="BJ7:BJ70" si="34">+V7-AW7</f>
        <v>-1.2877600360519523E-2</v>
      </c>
      <c r="BK7" s="57">
        <f t="shared" ref="BK7:BK70" si="35">+W7-AX7</f>
        <v>-0.12369370671354381</v>
      </c>
      <c r="BL7" s="57">
        <f t="shared" ref="BL7:BL70" si="36">+X7-AY7</f>
        <v>-9.7703403842105185E-2</v>
      </c>
      <c r="BM7" s="57">
        <f t="shared" ref="BM7:BM70" si="37">+Y7-AZ7</f>
        <v>1.0320740916139409E-2</v>
      </c>
      <c r="BN7" s="57">
        <f t="shared" ref="BN7:BN70" si="38">+Z7-BA7</f>
        <v>1.3275687070137196E-3</v>
      </c>
      <c r="BO7" s="57">
        <f t="shared" ref="BO7:BO70" si="39">+AA7-BB7</f>
        <v>-7.5667775241028676E-2</v>
      </c>
      <c r="BP7" s="57">
        <f t="shared" ref="BP7:BP70" si="40">+AB7-BC7</f>
        <v>-6.5585005667995452E-2</v>
      </c>
      <c r="BQ7" s="57">
        <f t="shared" ref="BQ7:BQ70" si="41">+AC7-BD7</f>
        <v>-3.1886351807985769E-2</v>
      </c>
      <c r="BR7" s="57">
        <f t="shared" si="14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5"/>
        <v>2.5347040159122702E-2</v>
      </c>
      <c r="R8" s="75">
        <f t="shared" si="16"/>
        <v>0.86506925149913061</v>
      </c>
      <c r="S8" s="75">
        <f t="shared" si="17"/>
        <v>4.6009950354524126E-2</v>
      </c>
      <c r="T8" s="75">
        <f t="shared" si="18"/>
        <v>0.23014476696961036</v>
      </c>
      <c r="U8" s="75">
        <f t="shared" si="19"/>
        <v>0.69014466358317716</v>
      </c>
      <c r="V8" s="75">
        <f t="shared" si="20"/>
        <v>3.798038592646364E-2</v>
      </c>
      <c r="W8" s="75">
        <f t="shared" si="21"/>
        <v>8.7032197433929981E-2</v>
      </c>
      <c r="X8" s="75">
        <f t="shared" si="22"/>
        <v>0.12540113860123334</v>
      </c>
      <c r="Y8" s="75">
        <f t="shared" si="23"/>
        <v>0.17947529853919456</v>
      </c>
      <c r="Z8" s="75">
        <f t="shared" si="24"/>
        <v>0.12281801493017187</v>
      </c>
      <c r="AA8" s="75">
        <f t="shared" si="25"/>
        <v>0.19709467864292901</v>
      </c>
      <c r="AB8" s="75">
        <f t="shared" si="26"/>
        <v>5.0699754843744303E-2</v>
      </c>
      <c r="AC8" s="75">
        <f t="shared" si="27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8"/>
        <v>2.2510568834682276E-2</v>
      </c>
      <c r="AS8" s="75">
        <f t="shared" si="29"/>
        <v>0.44523603795179884</v>
      </c>
      <c r="AT8" s="75">
        <f t="shared" si="2"/>
        <v>3.560395709876029E-2</v>
      </c>
      <c r="AU8" s="75">
        <f t="shared" si="3"/>
        <v>0.19737690906056085</v>
      </c>
      <c r="AV8" s="75">
        <f t="shared" si="4"/>
        <v>0.4601334651927752</v>
      </c>
      <c r="AW8" s="75">
        <f t="shared" si="5"/>
        <v>5.6832645899059765E-2</v>
      </c>
      <c r="AX8" s="75">
        <f t="shared" si="6"/>
        <v>0.15388471686009891</v>
      </c>
      <c r="AY8" s="75">
        <f t="shared" si="7"/>
        <v>0.18993977212613039</v>
      </c>
      <c r="AZ8" s="75">
        <f t="shared" si="8"/>
        <v>0.14245926293193711</v>
      </c>
      <c r="BA8" s="75">
        <f t="shared" si="9"/>
        <v>0.16810282276621746</v>
      </c>
      <c r="BB8" s="75">
        <f t="shared" si="10"/>
        <v>0.33730195906516197</v>
      </c>
      <c r="BC8" s="75">
        <f t="shared" si="11"/>
        <v>7.9744043666165665E-2</v>
      </c>
      <c r="BD8" s="75">
        <f t="shared" si="12"/>
        <v>8.6604612093894362E-2</v>
      </c>
      <c r="BF8" s="57">
        <f t="shared" si="30"/>
        <v>0.41983321354733177</v>
      </c>
      <c r="BG8" s="57">
        <f t="shared" si="31"/>
        <v>1.0405993255763836E-2</v>
      </c>
      <c r="BH8" s="57">
        <f t="shared" si="32"/>
        <v>3.2767857909049514E-2</v>
      </c>
      <c r="BI8" s="57">
        <f t="shared" si="33"/>
        <v>0.23001119839040196</v>
      </c>
      <c r="BJ8" s="57">
        <f t="shared" si="34"/>
        <v>-1.8852259972596125E-2</v>
      </c>
      <c r="BK8" s="57">
        <f t="shared" si="35"/>
        <v>-6.6852519426168933E-2</v>
      </c>
      <c r="BL8" s="57">
        <f t="shared" si="36"/>
        <v>-6.4538633524897054E-2</v>
      </c>
      <c r="BM8" s="57">
        <f t="shared" si="37"/>
        <v>3.7016035607257441E-2</v>
      </c>
      <c r="BN8" s="57">
        <f t="shared" si="38"/>
        <v>-4.528480783604559E-2</v>
      </c>
      <c r="BO8" s="57">
        <f t="shared" si="39"/>
        <v>-0.14020728042223296</v>
      </c>
      <c r="BP8" s="57">
        <f t="shared" si="40"/>
        <v>-2.9044288822421362E-2</v>
      </c>
      <c r="BQ8" s="57">
        <f t="shared" si="41"/>
        <v>-1.9608496823201552E-2</v>
      </c>
      <c r="BR8" s="57">
        <f t="shared" si="14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5"/>
        <v>2.7470975874303027E-2</v>
      </c>
      <c r="R9" s="75">
        <f t="shared" si="16"/>
        <v>0.78373551407695996</v>
      </c>
      <c r="S9" s="75">
        <f t="shared" si="17"/>
        <v>5.4127207305267114E-2</v>
      </c>
      <c r="T9" s="75">
        <f t="shared" si="18"/>
        <v>0.30620375984657461</v>
      </c>
      <c r="U9" s="75">
        <f t="shared" si="19"/>
        <v>0.90668319419183097</v>
      </c>
      <c r="V9" s="75">
        <f t="shared" si="20"/>
        <v>4.6769511909635859E-2</v>
      </c>
      <c r="W9" s="75">
        <f t="shared" si="21"/>
        <v>8.0353766541178762E-2</v>
      </c>
      <c r="X9" s="75">
        <f t="shared" si="22"/>
        <v>6.3312238504997564E-2</v>
      </c>
      <c r="Y9" s="75">
        <f t="shared" si="23"/>
        <v>0.36676822144134047</v>
      </c>
      <c r="Z9" s="75">
        <f t="shared" si="24"/>
        <v>0.19513162996296346</v>
      </c>
      <c r="AA9" s="75">
        <f t="shared" si="25"/>
        <v>5.195303991524447E-2</v>
      </c>
      <c r="AB9" s="75">
        <f t="shared" si="26"/>
        <v>8.0619679746695386E-2</v>
      </c>
      <c r="AC9" s="75">
        <f t="shared" si="27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8"/>
        <v>2.5717309181951364E-2</v>
      </c>
      <c r="AS9" s="75">
        <f t="shared" si="29"/>
        <v>0.33841839025346565</v>
      </c>
      <c r="AT9" s="75">
        <f t="shared" si="2"/>
        <v>4.449132992552824E-2</v>
      </c>
      <c r="AU9" s="75">
        <f t="shared" si="3"/>
        <v>0.26266305331372841</v>
      </c>
      <c r="AV9" s="75">
        <f t="shared" si="4"/>
        <v>0.85573412766939683</v>
      </c>
      <c r="AW9" s="75">
        <f t="shared" si="5"/>
        <v>7.3488157389740696E-2</v>
      </c>
      <c r="AX9" s="75">
        <f t="shared" si="6"/>
        <v>0.13529371550126271</v>
      </c>
      <c r="AY9" s="75">
        <f t="shared" si="7"/>
        <v>9.9779234138038353E-2</v>
      </c>
      <c r="AZ9" s="75">
        <f t="shared" si="8"/>
        <v>0.32235905622191935</v>
      </c>
      <c r="BA9" s="75">
        <f t="shared" si="9"/>
        <v>0.2646290557297325</v>
      </c>
      <c r="BB9" s="75">
        <f t="shared" si="10"/>
        <v>0.13554655449526501</v>
      </c>
      <c r="BC9" s="75">
        <f t="shared" si="11"/>
        <v>0.16057377598280578</v>
      </c>
      <c r="BD9" s="75">
        <f t="shared" si="12"/>
        <v>9.0183239482275787E-2</v>
      </c>
      <c r="BF9" s="57">
        <f t="shared" si="30"/>
        <v>0.44531712382349431</v>
      </c>
      <c r="BG9" s="57">
        <f t="shared" si="31"/>
        <v>9.6358773797388733E-3</v>
      </c>
      <c r="BH9" s="57">
        <f t="shared" si="32"/>
        <v>4.3540706532846196E-2</v>
      </c>
      <c r="BI9" s="57">
        <f t="shared" si="33"/>
        <v>5.0949066522434139E-2</v>
      </c>
      <c r="BJ9" s="57">
        <f t="shared" si="34"/>
        <v>-2.6718645480104837E-2</v>
      </c>
      <c r="BK9" s="57">
        <f t="shared" si="35"/>
        <v>-5.4939948960083945E-2</v>
      </c>
      <c r="BL9" s="57">
        <f t="shared" si="36"/>
        <v>-3.6466995633040789E-2</v>
      </c>
      <c r="BM9" s="57">
        <f t="shared" si="37"/>
        <v>4.4409165219421121E-2</v>
      </c>
      <c r="BN9" s="57">
        <f t="shared" si="38"/>
        <v>-6.9497425766769039E-2</v>
      </c>
      <c r="BO9" s="57">
        <f t="shared" si="39"/>
        <v>-8.3593514580020539E-2</v>
      </c>
      <c r="BP9" s="57">
        <f t="shared" si="40"/>
        <v>-7.9954096236110397E-2</v>
      </c>
      <c r="BQ9" s="57">
        <f t="shared" si="41"/>
        <v>-2.3832749568950248E-2</v>
      </c>
      <c r="BR9" s="57">
        <f t="shared" si="14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5"/>
        <v>1.4813628742702534E-2</v>
      </c>
      <c r="R10" s="75">
        <f t="shared" si="16"/>
        <v>0.46276969824341596</v>
      </c>
      <c r="S10" s="75">
        <f t="shared" si="17"/>
        <v>3.8056370602490161E-2</v>
      </c>
      <c r="T10" s="75">
        <f t="shared" si="18"/>
        <v>0.15974020810948511</v>
      </c>
      <c r="U10" s="75">
        <f t="shared" si="19"/>
        <v>0.28640745304872328</v>
      </c>
      <c r="V10" s="75">
        <f t="shared" si="20"/>
        <v>0.10269602470498593</v>
      </c>
      <c r="W10" s="75">
        <f t="shared" si="21"/>
        <v>6.572604482324837E-2</v>
      </c>
      <c r="X10" s="75">
        <f t="shared" si="22"/>
        <v>0.10109285357935945</v>
      </c>
      <c r="Y10" s="75">
        <f t="shared" si="23"/>
        <v>1.7802248870311687E-2</v>
      </c>
      <c r="Z10" s="75">
        <f t="shared" si="24"/>
        <v>5.709789060799373E-2</v>
      </c>
      <c r="AA10" s="75">
        <f t="shared" si="25"/>
        <v>2.8835620690579912E-2</v>
      </c>
      <c r="AB10" s="75">
        <f t="shared" si="26"/>
        <v>6.9081595905410936E-2</v>
      </c>
      <c r="AC10" s="75">
        <f t="shared" si="27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8"/>
        <v>1.4408018024298919E-2</v>
      </c>
      <c r="AS10" s="75">
        <f t="shared" si="29"/>
        <v>0.20145466503626194</v>
      </c>
      <c r="AT10" s="75">
        <f t="shared" si="2"/>
        <v>3.1858174978737705E-2</v>
      </c>
      <c r="AU10" s="75">
        <f t="shared" si="3"/>
        <v>9.7021377969015929E-2</v>
      </c>
      <c r="AV10" s="75">
        <f t="shared" si="4"/>
        <v>0.29094596751332324</v>
      </c>
      <c r="AW10" s="75">
        <f t="shared" si="5"/>
        <v>0.18473401118381697</v>
      </c>
      <c r="AX10" s="75">
        <f t="shared" si="6"/>
        <v>0.12012034578486418</v>
      </c>
      <c r="AY10" s="75">
        <f t="shared" si="7"/>
        <v>0.13569802811133744</v>
      </c>
      <c r="AZ10" s="75">
        <f t="shared" si="8"/>
        <v>1.4647243506734124E-2</v>
      </c>
      <c r="BA10" s="75">
        <f t="shared" si="9"/>
        <v>8.1901553905650432E-2</v>
      </c>
      <c r="BB10" s="75">
        <f t="shared" si="10"/>
        <v>7.2957309618496058E-2</v>
      </c>
      <c r="BC10" s="75">
        <f t="shared" si="11"/>
        <v>0.10682525286360722</v>
      </c>
      <c r="BD10" s="75">
        <f t="shared" si="12"/>
        <v>6.2966475260436083E-2</v>
      </c>
      <c r="BF10" s="57">
        <f t="shared" si="30"/>
        <v>0.26131503320715399</v>
      </c>
      <c r="BG10" s="57">
        <f t="shared" si="31"/>
        <v>6.198195623752456E-3</v>
      </c>
      <c r="BH10" s="57">
        <f t="shared" si="32"/>
        <v>6.2718830140469181E-2</v>
      </c>
      <c r="BI10" s="57">
        <f t="shared" si="33"/>
        <v>-4.5385144645999631E-3</v>
      </c>
      <c r="BJ10" s="57">
        <f t="shared" si="34"/>
        <v>-8.2037986478831038E-2</v>
      </c>
      <c r="BK10" s="57">
        <f t="shared" si="35"/>
        <v>-5.4394300961615807E-2</v>
      </c>
      <c r="BL10" s="57">
        <f t="shared" si="36"/>
        <v>-3.4605174531977992E-2</v>
      </c>
      <c r="BM10" s="57">
        <f t="shared" si="37"/>
        <v>3.1550053635775628E-3</v>
      </c>
      <c r="BN10" s="57">
        <f t="shared" si="38"/>
        <v>-2.4803663297656701E-2</v>
      </c>
      <c r="BO10" s="57">
        <f t="shared" si="39"/>
        <v>-4.4121688927916146E-2</v>
      </c>
      <c r="BP10" s="57">
        <f t="shared" si="40"/>
        <v>-3.7743656958196287E-2</v>
      </c>
      <c r="BQ10" s="57">
        <f t="shared" si="41"/>
        <v>-1.3490952583186173E-2</v>
      </c>
      <c r="BR10" s="57">
        <f t="shared" si="14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5"/>
        <v>1.1174978481554243E-2</v>
      </c>
      <c r="R11" s="75">
        <f t="shared" si="16"/>
        <v>0.29643768398620335</v>
      </c>
      <c r="S11" s="75">
        <f t="shared" si="17"/>
        <v>1.7288864829216561E-2</v>
      </c>
      <c r="T11" s="75">
        <f t="shared" si="18"/>
        <v>8.2811277382447895E-2</v>
      </c>
      <c r="U11" s="75">
        <f t="shared" si="19"/>
        <v>0.25609080496597036</v>
      </c>
      <c r="V11" s="75">
        <f t="shared" si="20"/>
        <v>4.3255397792777858E-2</v>
      </c>
      <c r="W11" s="75">
        <f t="shared" si="21"/>
        <v>6.4240937985723848E-2</v>
      </c>
      <c r="X11" s="75">
        <f t="shared" si="22"/>
        <v>8.8125683381243644E-2</v>
      </c>
      <c r="Y11" s="75">
        <f t="shared" si="23"/>
        <v>5.5184568968015546E-2</v>
      </c>
      <c r="Z11" s="75">
        <f t="shared" si="24"/>
        <v>0.16509539790388542</v>
      </c>
      <c r="AA11" s="75">
        <f t="shared" si="25"/>
        <v>1.5242637094767184E-2</v>
      </c>
      <c r="AB11" s="75">
        <f t="shared" si="26"/>
        <v>4.7596473282402206E-2</v>
      </c>
      <c r="AC11" s="75">
        <f t="shared" si="27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8"/>
        <v>1.2519103816038601E-2</v>
      </c>
      <c r="AS11" s="75">
        <f t="shared" si="29"/>
        <v>0.14184282976885021</v>
      </c>
      <c r="AT11" s="75">
        <f t="shared" si="2"/>
        <v>1.2060423481322781E-2</v>
      </c>
      <c r="AU11" s="75">
        <f t="shared" si="3"/>
        <v>5.2095838018936018E-2</v>
      </c>
      <c r="AV11" s="75">
        <f t="shared" si="4"/>
        <v>0.28937848660254512</v>
      </c>
      <c r="AW11" s="75">
        <f t="shared" si="5"/>
        <v>8.8927161201436955E-2</v>
      </c>
      <c r="AX11" s="75">
        <f t="shared" si="6"/>
        <v>0.11338563804232864</v>
      </c>
      <c r="AY11" s="75">
        <f t="shared" si="7"/>
        <v>9.8823427304080405E-2</v>
      </c>
      <c r="AZ11" s="75">
        <f t="shared" si="8"/>
        <v>6.3302609139258267E-2</v>
      </c>
      <c r="BA11" s="75">
        <f t="shared" si="9"/>
        <v>0.23286374107228699</v>
      </c>
      <c r="BB11" s="75">
        <f t="shared" si="10"/>
        <v>3.4788374032928691E-2</v>
      </c>
      <c r="BC11" s="75">
        <f t="shared" si="11"/>
        <v>0.11283876185617783</v>
      </c>
      <c r="BD11" s="75">
        <f t="shared" si="12"/>
        <v>6.3042563640492516E-2</v>
      </c>
      <c r="BF11" s="57">
        <f t="shared" si="30"/>
        <v>0.15459485421735314</v>
      </c>
      <c r="BG11" s="57">
        <f t="shared" si="31"/>
        <v>5.2284413478937801E-3</v>
      </c>
      <c r="BH11" s="57">
        <f t="shared" si="32"/>
        <v>3.0715439363511877E-2</v>
      </c>
      <c r="BI11" s="57">
        <f t="shared" si="33"/>
        <v>-3.3287681636574751E-2</v>
      </c>
      <c r="BJ11" s="57">
        <f t="shared" si="34"/>
        <v>-4.5671763408659097E-2</v>
      </c>
      <c r="BK11" s="57">
        <f t="shared" si="35"/>
        <v>-4.914470005660479E-2</v>
      </c>
      <c r="BL11" s="57">
        <f t="shared" si="36"/>
        <v>-1.0697743922836761E-2</v>
      </c>
      <c r="BM11" s="57">
        <f t="shared" si="37"/>
        <v>-8.1180401712427214E-3</v>
      </c>
      <c r="BN11" s="57">
        <f t="shared" si="38"/>
        <v>-6.7768343168401579E-2</v>
      </c>
      <c r="BO11" s="57">
        <f t="shared" si="39"/>
        <v>-1.9545736938161508E-2</v>
      </c>
      <c r="BP11" s="57">
        <f t="shared" si="40"/>
        <v>-6.524228857377562E-2</v>
      </c>
      <c r="BQ11" s="57">
        <f t="shared" si="41"/>
        <v>-1.398322629947419E-2</v>
      </c>
      <c r="BR11" s="57">
        <f t="shared" si="14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5"/>
        <v>1.4862326032895501E-2</v>
      </c>
      <c r="R12" s="75">
        <f t="shared" si="16"/>
        <v>0.36894138125941411</v>
      </c>
      <c r="S12" s="75">
        <f t="shared" si="17"/>
        <v>6.4203444591574552E-2</v>
      </c>
      <c r="T12" s="75">
        <f t="shared" si="18"/>
        <v>-7.2626962731558428E-2</v>
      </c>
      <c r="U12" s="75">
        <f t="shared" si="19"/>
        <v>0.29377729214412901</v>
      </c>
      <c r="V12" s="75">
        <f t="shared" si="20"/>
        <v>9.5269664839104484E-2</v>
      </c>
      <c r="W12" s="75">
        <f t="shared" si="21"/>
        <v>0.1350571539758294</v>
      </c>
      <c r="X12" s="75">
        <f t="shared" si="22"/>
        <v>0.23633120002393337</v>
      </c>
      <c r="Y12" s="75">
        <f t="shared" si="23"/>
        <v>4.7256995910416773E-2</v>
      </c>
      <c r="Z12" s="75">
        <f t="shared" si="24"/>
        <v>0.26461845616539459</v>
      </c>
      <c r="AA12" s="75">
        <f t="shared" si="25"/>
        <v>1.6113592432375878E-2</v>
      </c>
      <c r="AB12" s="75">
        <f t="shared" si="26"/>
        <v>0.10050442490370287</v>
      </c>
      <c r="AC12" s="75">
        <f t="shared" si="27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8"/>
        <v>1.900438912840885E-2</v>
      </c>
      <c r="AS12" s="75">
        <f t="shared" si="29"/>
        <v>0.17816605643611383</v>
      </c>
      <c r="AT12" s="75">
        <f t="shared" si="2"/>
        <v>5.5623343935965512E-2</v>
      </c>
      <c r="AU12" s="75">
        <f t="shared" si="3"/>
        <v>-7.3245117704097862E-2</v>
      </c>
      <c r="AV12" s="75">
        <f t="shared" si="4"/>
        <v>0.33504268696748546</v>
      </c>
      <c r="AW12" s="75">
        <f t="shared" si="5"/>
        <v>0.16234477793669536</v>
      </c>
      <c r="AX12" s="75">
        <f t="shared" si="6"/>
        <v>0.27236943223350446</v>
      </c>
      <c r="AY12" s="75">
        <f t="shared" si="7"/>
        <v>0.31593442831742169</v>
      </c>
      <c r="AZ12" s="75">
        <f t="shared" si="8"/>
        <v>4.4611477364155487E-2</v>
      </c>
      <c r="BA12" s="75">
        <f t="shared" si="9"/>
        <v>0.34970077581014219</v>
      </c>
      <c r="BB12" s="75">
        <f t="shared" si="10"/>
        <v>3.0672711130186273E-2</v>
      </c>
      <c r="BC12" s="75">
        <f t="shared" si="11"/>
        <v>0.21267989758524167</v>
      </c>
      <c r="BD12" s="75">
        <f t="shared" si="12"/>
        <v>6.6894910202177291E-2</v>
      </c>
      <c r="BF12" s="57">
        <f t="shared" si="30"/>
        <v>0.19077532482330029</v>
      </c>
      <c r="BG12" s="57">
        <f t="shared" si="31"/>
        <v>8.5801006556090395E-3</v>
      </c>
      <c r="BH12" s="57">
        <f t="shared" si="32"/>
        <v>6.1815497253943363E-4</v>
      </c>
      <c r="BI12" s="57">
        <f t="shared" si="33"/>
        <v>-4.1265394823356449E-2</v>
      </c>
      <c r="BJ12" s="57">
        <f t="shared" si="34"/>
        <v>-6.7075113097590872E-2</v>
      </c>
      <c r="BK12" s="57">
        <f t="shared" si="35"/>
        <v>-0.13731227825767506</v>
      </c>
      <c r="BL12" s="57">
        <f t="shared" si="36"/>
        <v>-7.9603228293488315E-2</v>
      </c>
      <c r="BM12" s="57">
        <f t="shared" si="37"/>
        <v>2.6455185462612857E-3</v>
      </c>
      <c r="BN12" s="57">
        <f t="shared" si="38"/>
        <v>-8.5082319644747606E-2</v>
      </c>
      <c r="BO12" s="57">
        <f t="shared" si="39"/>
        <v>-1.4559118697810396E-2</v>
      </c>
      <c r="BP12" s="57">
        <f t="shared" si="40"/>
        <v>-0.1121754726815388</v>
      </c>
      <c r="BQ12" s="57">
        <f t="shared" si="41"/>
        <v>-2.1630570529177724E-2</v>
      </c>
      <c r="BR12" s="57">
        <f t="shared" si="14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5"/>
        <v>1.4163125991522252E-2</v>
      </c>
      <c r="R13" s="75">
        <f t="shared" si="16"/>
        <v>0.65423843431803508</v>
      </c>
      <c r="S13" s="75">
        <f t="shared" si="17"/>
        <v>3.1576115214981243E-2</v>
      </c>
      <c r="T13" s="75">
        <f t="shared" si="18"/>
        <v>-4.3328951057512936E-2</v>
      </c>
      <c r="U13" s="75">
        <f t="shared" si="19"/>
        <v>0.3159720452504659</v>
      </c>
      <c r="V13" s="75">
        <f t="shared" si="20"/>
        <v>3.4346890236710677E-2</v>
      </c>
      <c r="W13" s="75">
        <f t="shared" si="21"/>
        <v>0.10382421718518169</v>
      </c>
      <c r="X13" s="75">
        <f t="shared" si="22"/>
        <v>0.10636997625356784</v>
      </c>
      <c r="Y13" s="75">
        <f t="shared" si="23"/>
        <v>7.9729290931848787E-2</v>
      </c>
      <c r="Z13" s="75">
        <f t="shared" si="24"/>
        <v>8.341911806664426E-2</v>
      </c>
      <c r="AA13" s="75">
        <f t="shared" si="25"/>
        <v>3.3077228033762347E-2</v>
      </c>
      <c r="AB13" s="75">
        <f t="shared" si="26"/>
        <v>3.3068735121278801E-2</v>
      </c>
      <c r="AC13" s="75">
        <f t="shared" si="27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8"/>
        <v>1.3882697266754951E-2</v>
      </c>
      <c r="AS13" s="75">
        <f t="shared" si="29"/>
        <v>0.3277243701650745</v>
      </c>
      <c r="AT13" s="75">
        <f t="shared" si="2"/>
        <v>2.3731037247199101E-2</v>
      </c>
      <c r="AU13" s="75">
        <f t="shared" si="3"/>
        <v>-2.8955759434156146E-2</v>
      </c>
      <c r="AV13" s="75">
        <f t="shared" si="4"/>
        <v>0.36366761539635856</v>
      </c>
      <c r="AW13" s="75">
        <f t="shared" si="5"/>
        <v>6.6457096680419769E-2</v>
      </c>
      <c r="AX13" s="75">
        <f t="shared" si="6"/>
        <v>0.21228625659205339</v>
      </c>
      <c r="AY13" s="75">
        <f t="shared" si="7"/>
        <v>0.16869399578066055</v>
      </c>
      <c r="AZ13" s="75">
        <f t="shared" si="8"/>
        <v>7.4672745514194949E-2</v>
      </c>
      <c r="BA13" s="75">
        <f t="shared" si="9"/>
        <v>4.9046642716199261E-2</v>
      </c>
      <c r="BB13" s="75">
        <f t="shared" si="10"/>
        <v>6.9202059835712648E-2</v>
      </c>
      <c r="BC13" s="75">
        <f t="shared" si="11"/>
        <v>6.2687738434760637E-2</v>
      </c>
      <c r="BD13" s="75">
        <f t="shared" si="12"/>
        <v>7.5448978432114469E-2</v>
      </c>
      <c r="BF13" s="57">
        <f t="shared" si="30"/>
        <v>0.32651406415296058</v>
      </c>
      <c r="BG13" s="57">
        <f t="shared" si="31"/>
        <v>7.8450779677821415E-3</v>
      </c>
      <c r="BH13" s="57">
        <f t="shared" si="32"/>
        <v>-1.437319162335679E-2</v>
      </c>
      <c r="BI13" s="57">
        <f t="shared" si="33"/>
        <v>-4.7695570145892652E-2</v>
      </c>
      <c r="BJ13" s="57">
        <f t="shared" si="34"/>
        <v>-3.2110206443709093E-2</v>
      </c>
      <c r="BK13" s="57">
        <f t="shared" si="35"/>
        <v>-0.1084620394068717</v>
      </c>
      <c r="BL13" s="57">
        <f t="shared" si="36"/>
        <v>-6.2324019527092711E-2</v>
      </c>
      <c r="BM13" s="57">
        <f t="shared" si="37"/>
        <v>5.0565454176538377E-3</v>
      </c>
      <c r="BN13" s="57">
        <f t="shared" si="38"/>
        <v>3.4372475350444999E-2</v>
      </c>
      <c r="BO13" s="57">
        <f t="shared" si="39"/>
        <v>-3.6124831801950301E-2</v>
      </c>
      <c r="BP13" s="57">
        <f t="shared" si="40"/>
        <v>-2.9619003313481836E-2</v>
      </c>
      <c r="BQ13" s="57">
        <f t="shared" si="41"/>
        <v>-1.3853272768877739E-2</v>
      </c>
      <c r="BR13" s="57">
        <f t="shared" si="14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5"/>
        <v>1.8652147607199909E-2</v>
      </c>
      <c r="R14" s="75">
        <f t="shared" si="16"/>
        <v>0.64412906168662021</v>
      </c>
      <c r="S14" s="75">
        <f t="shared" si="17"/>
        <v>1.5975747122369828E-2</v>
      </c>
      <c r="T14" s="75">
        <f t="shared" si="18"/>
        <v>0.23043034005660062</v>
      </c>
      <c r="U14" s="75">
        <f t="shared" si="19"/>
        <v>0.29776228924823944</v>
      </c>
      <c r="V14" s="75">
        <f t="shared" si="20"/>
        <v>4.0721373820850511E-2</v>
      </c>
      <c r="W14" s="75">
        <f t="shared" si="21"/>
        <v>0.10269003519217293</v>
      </c>
      <c r="X14" s="75">
        <f t="shared" si="22"/>
        <v>7.9849962115652831E-2</v>
      </c>
      <c r="Y14" s="75">
        <f t="shared" si="23"/>
        <v>5.420413489822358E-2</v>
      </c>
      <c r="Z14" s="75">
        <f t="shared" si="24"/>
        <v>0.19076492500555117</v>
      </c>
      <c r="AA14" s="75">
        <f t="shared" si="25"/>
        <v>6.2743047445839806E-2</v>
      </c>
      <c r="AB14" s="75">
        <f t="shared" si="26"/>
        <v>6.1097532811579341E-2</v>
      </c>
      <c r="AC14" s="75">
        <f t="shared" si="27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8"/>
        <v>1.9120787651417226E-2</v>
      </c>
      <c r="AS14" s="75">
        <f t="shared" si="29"/>
        <v>0.27818768130248711</v>
      </c>
      <c r="AT14" s="75">
        <f t="shared" si="2"/>
        <v>1.2582620796192562E-2</v>
      </c>
      <c r="AU14" s="75">
        <f t="shared" si="3"/>
        <v>0.20934688847226854</v>
      </c>
      <c r="AV14" s="75">
        <f t="shared" si="4"/>
        <v>0.30305839670010259</v>
      </c>
      <c r="AW14" s="75">
        <f t="shared" si="5"/>
        <v>6.7211322868514445E-2</v>
      </c>
      <c r="AX14" s="75">
        <f t="shared" si="6"/>
        <v>0.20424085045650331</v>
      </c>
      <c r="AY14" s="75">
        <f t="shared" si="7"/>
        <v>0.1272148000717635</v>
      </c>
      <c r="AZ14" s="75">
        <f t="shared" si="8"/>
        <v>5.0773186400794049E-2</v>
      </c>
      <c r="BA14" s="75">
        <f t="shared" si="9"/>
        <v>0.27367969392387881</v>
      </c>
      <c r="BB14" s="75">
        <f t="shared" si="10"/>
        <v>0.17596818668805633</v>
      </c>
      <c r="BC14" s="75">
        <f t="shared" si="11"/>
        <v>0.11319125380845597</v>
      </c>
      <c r="BD14" s="75">
        <f t="shared" si="12"/>
        <v>8.6111454869090817E-2</v>
      </c>
      <c r="BF14" s="57">
        <f t="shared" si="30"/>
        <v>0.3659413803841331</v>
      </c>
      <c r="BG14" s="57">
        <f t="shared" si="31"/>
        <v>3.3931263261772655E-3</v>
      </c>
      <c r="BH14" s="57">
        <f t="shared" si="32"/>
        <v>2.1083451584332086E-2</v>
      </c>
      <c r="BI14" s="57">
        <f t="shared" si="33"/>
        <v>-5.2961074518631523E-3</v>
      </c>
      <c r="BJ14" s="57">
        <f t="shared" si="34"/>
        <v>-2.6489949047663934E-2</v>
      </c>
      <c r="BK14" s="57">
        <f t="shared" si="35"/>
        <v>-0.10155081526433038</v>
      </c>
      <c r="BL14" s="57">
        <f t="shared" si="36"/>
        <v>-4.736483795611067E-2</v>
      </c>
      <c r="BM14" s="57">
        <f t="shared" si="37"/>
        <v>3.4309484974295312E-3</v>
      </c>
      <c r="BN14" s="57">
        <f t="shared" si="38"/>
        <v>-8.2914768918327636E-2</v>
      </c>
      <c r="BO14" s="57">
        <f t="shared" si="39"/>
        <v>-0.11322513924221653</v>
      </c>
      <c r="BP14" s="57">
        <f t="shared" si="40"/>
        <v>-5.2093720996876633E-2</v>
      </c>
      <c r="BQ14" s="57">
        <f t="shared" si="41"/>
        <v>-2.992472502570559E-2</v>
      </c>
      <c r="BR14" s="57">
        <f t="shared" si="14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5"/>
        <v>1.627308991178178E-2</v>
      </c>
      <c r="R15" s="75">
        <f t="shared" si="16"/>
        <v>0.53350659333444006</v>
      </c>
      <c r="S15" s="75">
        <f t="shared" si="17"/>
        <v>6.6271604289323244E-2</v>
      </c>
      <c r="T15" s="75">
        <f t="shared" si="18"/>
        <v>0.16709583347268264</v>
      </c>
      <c r="U15" s="75">
        <f t="shared" si="19"/>
        <v>0.15018774557679898</v>
      </c>
      <c r="V15" s="75">
        <f t="shared" si="20"/>
        <v>2.9439498751562015E-2</v>
      </c>
      <c r="W15" s="75">
        <f t="shared" si="21"/>
        <v>5.1706132312859504E-2</v>
      </c>
      <c r="X15" s="75">
        <f t="shared" si="22"/>
        <v>0.13925029503246267</v>
      </c>
      <c r="Y15" s="75">
        <f t="shared" si="23"/>
        <v>0.28153063032692793</v>
      </c>
      <c r="Z15" s="75">
        <f t="shared" si="24"/>
        <v>0.11122133087784844</v>
      </c>
      <c r="AA15" s="75">
        <f t="shared" si="25"/>
        <v>1.5300515828718867E-2</v>
      </c>
      <c r="AB15" s="75">
        <f t="shared" si="26"/>
        <v>5.9927435220292494E-2</v>
      </c>
      <c r="AC15" s="75">
        <f t="shared" si="27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8"/>
        <v>1.4424869577375654E-2</v>
      </c>
      <c r="AS15" s="75">
        <f t="shared" si="29"/>
        <v>0.23481612298374011</v>
      </c>
      <c r="AT15" s="75">
        <f t="shared" si="2"/>
        <v>5.5735487156901679E-2</v>
      </c>
      <c r="AU15" s="75">
        <f t="shared" si="3"/>
        <v>0.11975107229335263</v>
      </c>
      <c r="AV15" s="75">
        <f t="shared" si="4"/>
        <v>0.14942807745604933</v>
      </c>
      <c r="AW15" s="75">
        <f t="shared" si="5"/>
        <v>4.8297899219319478E-2</v>
      </c>
      <c r="AX15" s="75">
        <f t="shared" si="6"/>
        <v>8.2233787470517405E-2</v>
      </c>
      <c r="AY15" s="75">
        <f t="shared" si="7"/>
        <v>0.18695277617838987</v>
      </c>
      <c r="AZ15" s="75">
        <f t="shared" si="8"/>
        <v>0.2560047583912527</v>
      </c>
      <c r="BA15" s="75">
        <f t="shared" si="9"/>
        <v>0.11411856682801791</v>
      </c>
      <c r="BB15" s="75">
        <f t="shared" si="10"/>
        <v>3.1452922467062744E-2</v>
      </c>
      <c r="BC15" s="75">
        <f t="shared" si="11"/>
        <v>0.12108604269724445</v>
      </c>
      <c r="BD15" s="75">
        <f t="shared" si="12"/>
        <v>6.7852114404584787E-2</v>
      </c>
      <c r="BF15" s="57">
        <f t="shared" si="30"/>
        <v>0.29869047035069995</v>
      </c>
      <c r="BG15" s="57">
        <f t="shared" si="31"/>
        <v>1.0536117132421564E-2</v>
      </c>
      <c r="BH15" s="57">
        <f t="shared" si="32"/>
        <v>4.7344761179330008E-2</v>
      </c>
      <c r="BI15" s="57">
        <f t="shared" si="33"/>
        <v>7.596681207496514E-4</v>
      </c>
      <c r="BJ15" s="57">
        <f t="shared" si="34"/>
        <v>-1.8858400467757462E-2</v>
      </c>
      <c r="BK15" s="57">
        <f t="shared" si="35"/>
        <v>-3.0527655157657901E-2</v>
      </c>
      <c r="BL15" s="57">
        <f t="shared" si="36"/>
        <v>-4.7702481145927206E-2</v>
      </c>
      <c r="BM15" s="57">
        <f t="shared" si="37"/>
        <v>2.5525871935675237E-2</v>
      </c>
      <c r="BN15" s="57">
        <f t="shared" si="38"/>
        <v>-2.8972359501694689E-3</v>
      </c>
      <c r="BO15" s="57">
        <f t="shared" si="39"/>
        <v>-1.6152406638343879E-2</v>
      </c>
      <c r="BP15" s="57">
        <f t="shared" si="40"/>
        <v>-6.1158607476951954E-2</v>
      </c>
      <c r="BQ15" s="57">
        <f t="shared" si="41"/>
        <v>-1.9113535070146244E-2</v>
      </c>
      <c r="BR15" s="57">
        <f t="shared" si="14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5"/>
        <v>1.3435072209522447E-2</v>
      </c>
      <c r="R16" s="75">
        <f t="shared" si="16"/>
        <v>0.41028464777591278</v>
      </c>
      <c r="S16" s="75">
        <f t="shared" si="17"/>
        <v>2.5184152318907034E-2</v>
      </c>
      <c r="T16" s="75">
        <f t="shared" si="18"/>
        <v>0.10668521949759822</v>
      </c>
      <c r="U16" s="75">
        <f t="shared" si="19"/>
        <v>0.20910846396215538</v>
      </c>
      <c r="V16" s="75">
        <f t="shared" si="20"/>
        <v>3.5988806741767333E-2</v>
      </c>
      <c r="W16" s="75">
        <f t="shared" si="21"/>
        <v>5.7026640752422648E-2</v>
      </c>
      <c r="X16" s="75">
        <f t="shared" si="22"/>
        <v>0.299531094597911</v>
      </c>
      <c r="Y16" s="75">
        <f t="shared" si="23"/>
        <v>4.2630860764419527E-2</v>
      </c>
      <c r="Z16" s="75">
        <f t="shared" si="24"/>
        <v>6.5494723873658775E-2</v>
      </c>
      <c r="AA16" s="75">
        <f t="shared" si="25"/>
        <v>6.107030392260248E-3</v>
      </c>
      <c r="AB16" s="75">
        <f t="shared" si="26"/>
        <v>7.4643355052503788E-2</v>
      </c>
      <c r="AC16" s="75">
        <f t="shared" si="27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8"/>
        <v>1.3752864235310192E-2</v>
      </c>
      <c r="AS16" s="75">
        <f t="shared" si="29"/>
        <v>0.18270479092684244</v>
      </c>
      <c r="AT16" s="75">
        <f t="shared" si="2"/>
        <v>2.1072067528722899E-2</v>
      </c>
      <c r="AU16" s="75">
        <f t="shared" si="3"/>
        <v>7.7429016712710283E-2</v>
      </c>
      <c r="AV16" s="75">
        <f t="shared" si="4"/>
        <v>0.18507748301504004</v>
      </c>
      <c r="AW16" s="75">
        <f t="shared" si="5"/>
        <v>5.8033120916203204E-2</v>
      </c>
      <c r="AX16" s="75">
        <f t="shared" si="6"/>
        <v>0.10600271528591389</v>
      </c>
      <c r="AY16" s="75">
        <f t="shared" si="7"/>
        <v>0.44938975749098098</v>
      </c>
      <c r="AZ16" s="75">
        <f t="shared" si="8"/>
        <v>3.5152204401149537E-2</v>
      </c>
      <c r="BA16" s="75">
        <f t="shared" si="9"/>
        <v>6.0733409690666693E-2</v>
      </c>
      <c r="BB16" s="75">
        <f t="shared" si="10"/>
        <v>1.5662713006487569E-2</v>
      </c>
      <c r="BC16" s="75">
        <f t="shared" si="11"/>
        <v>0.14617065147949168</v>
      </c>
      <c r="BD16" s="75">
        <f t="shared" si="12"/>
        <v>6.0083525099122397E-2</v>
      </c>
      <c r="BF16" s="57">
        <f t="shared" si="30"/>
        <v>0.22757985684907034</v>
      </c>
      <c r="BG16" s="57">
        <f t="shared" si="31"/>
        <v>4.1120847901841354E-3</v>
      </c>
      <c r="BH16" s="57">
        <f t="shared" si="32"/>
        <v>2.9256202784887941E-2</v>
      </c>
      <c r="BI16" s="57">
        <f t="shared" si="33"/>
        <v>2.4030980947115338E-2</v>
      </c>
      <c r="BJ16" s="57">
        <f t="shared" si="34"/>
        <v>-2.2044314174435871E-2</v>
      </c>
      <c r="BK16" s="57">
        <f t="shared" si="35"/>
        <v>-4.8976074533491239E-2</v>
      </c>
      <c r="BL16" s="57">
        <f t="shared" si="36"/>
        <v>-0.14985866289306998</v>
      </c>
      <c r="BM16" s="57">
        <f t="shared" si="37"/>
        <v>7.4786563632699907E-3</v>
      </c>
      <c r="BN16" s="57">
        <f t="shared" si="38"/>
        <v>4.7613141829920824E-3</v>
      </c>
      <c r="BO16" s="57">
        <f t="shared" si="39"/>
        <v>-9.5556826142273212E-3</v>
      </c>
      <c r="BP16" s="57">
        <f t="shared" si="40"/>
        <v>-7.1527296426987894E-2</v>
      </c>
      <c r="BQ16" s="57">
        <f t="shared" si="41"/>
        <v>-1.739237059175848E-2</v>
      </c>
      <c r="BR16" s="57">
        <f t="shared" si="14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5"/>
        <v>2.7817888444990224E-2</v>
      </c>
      <c r="R17" s="75">
        <f t="shared" si="16"/>
        <v>0.26397205835199677</v>
      </c>
      <c r="S17" s="75">
        <f t="shared" si="17"/>
        <v>1.2020573870972596E-2</v>
      </c>
      <c r="T17" s="75">
        <f t="shared" si="18"/>
        <v>6.8658684356238661E-2</v>
      </c>
      <c r="U17" s="75">
        <f t="shared" si="19"/>
        <v>2.6302756332899464</v>
      </c>
      <c r="V17" s="75">
        <f t="shared" si="20"/>
        <v>0.10709267362272563</v>
      </c>
      <c r="W17" s="75">
        <f t="shared" si="21"/>
        <v>9.4354454205031163E-2</v>
      </c>
      <c r="X17" s="75">
        <f t="shared" si="22"/>
        <v>0.32945551870859952</v>
      </c>
      <c r="Y17" s="75">
        <f t="shared" si="23"/>
        <v>8.0953556962130052E-2</v>
      </c>
      <c r="Z17" s="75">
        <f t="shared" si="24"/>
        <v>6.135356583110859E-2</v>
      </c>
      <c r="AA17" s="75">
        <f t="shared" si="25"/>
        <v>-1.1528965775632263E-4</v>
      </c>
      <c r="AB17" s="75">
        <f t="shared" si="26"/>
        <v>7.0351751934205453E-2</v>
      </c>
      <c r="AC17" s="75">
        <f t="shared" si="27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8"/>
        <v>3.3015375110625689E-2</v>
      </c>
      <c r="AS17" s="75">
        <f t="shared" si="29"/>
        <v>9.8988481413353882E-2</v>
      </c>
      <c r="AT17" s="75">
        <f t="shared" si="2"/>
        <v>1.0422964032691445E-2</v>
      </c>
      <c r="AU17" s="75">
        <f t="shared" si="3"/>
        <v>4.7618744571994061E-2</v>
      </c>
      <c r="AV17" s="75">
        <f t="shared" si="4"/>
        <v>2.8275493392437205</v>
      </c>
      <c r="AW17" s="75">
        <f t="shared" si="5"/>
        <v>0.19443328503572058</v>
      </c>
      <c r="AX17" s="75">
        <f t="shared" si="6"/>
        <v>0.21088705926717299</v>
      </c>
      <c r="AY17" s="75">
        <f t="shared" si="7"/>
        <v>0.50021556474528461</v>
      </c>
      <c r="AZ17" s="75">
        <f t="shared" si="8"/>
        <v>8.5863900913335456E-2</v>
      </c>
      <c r="BA17" s="75">
        <f t="shared" si="9"/>
        <v>6.7112351755453187E-2</v>
      </c>
      <c r="BB17" s="75">
        <f t="shared" si="10"/>
        <v>-7.4706727137272629E-4</v>
      </c>
      <c r="BC17" s="75">
        <f t="shared" si="11"/>
        <v>0.14880769452109788</v>
      </c>
      <c r="BD17" s="75">
        <f t="shared" si="12"/>
        <v>5.254962532171023E-2</v>
      </c>
      <c r="BF17" s="57">
        <f t="shared" si="30"/>
        <v>0.16498357693864291</v>
      </c>
      <c r="BG17" s="57">
        <f t="shared" si="31"/>
        <v>1.5976098382811509E-3</v>
      </c>
      <c r="BH17" s="57">
        <f t="shared" si="32"/>
        <v>2.10399397842446E-2</v>
      </c>
      <c r="BI17" s="57">
        <f t="shared" si="33"/>
        <v>-0.19727370595377414</v>
      </c>
      <c r="BJ17" s="57">
        <f t="shared" si="34"/>
        <v>-8.7340611412994942E-2</v>
      </c>
      <c r="BK17" s="57">
        <f t="shared" si="35"/>
        <v>-0.11653260506214183</v>
      </c>
      <c r="BL17" s="57">
        <f t="shared" si="36"/>
        <v>-0.1707600460366851</v>
      </c>
      <c r="BM17" s="57">
        <f t="shared" si="37"/>
        <v>-4.9103439512054037E-3</v>
      </c>
      <c r="BN17" s="57">
        <f t="shared" si="38"/>
        <v>-5.7587859243445963E-3</v>
      </c>
      <c r="BO17" s="57">
        <f t="shared" si="39"/>
        <v>6.317776136164036E-4</v>
      </c>
      <c r="BP17" s="57">
        <f t="shared" si="40"/>
        <v>-7.8455942586892424E-2</v>
      </c>
      <c r="BQ17" s="57">
        <f t="shared" si="41"/>
        <v>-1.2064626596695646E-2</v>
      </c>
      <c r="BR17" s="57">
        <f t="shared" si="14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5"/>
        <v>1.7859086420826786E-2</v>
      </c>
      <c r="R18" s="75">
        <f t="shared" si="16"/>
        <v>0.63290768768764383</v>
      </c>
      <c r="S18" s="75">
        <f t="shared" si="17"/>
        <v>5.0815620691331186E-2</v>
      </c>
      <c r="T18" s="75">
        <f t="shared" si="18"/>
        <v>-3.4051399791966114E-2</v>
      </c>
      <c r="U18" s="75">
        <f t="shared" si="19"/>
        <v>0.34266194277387435</v>
      </c>
      <c r="V18" s="75">
        <f t="shared" si="20"/>
        <v>3.9030511798056063E-2</v>
      </c>
      <c r="W18" s="75">
        <f t="shared" si="21"/>
        <v>7.4303337067503444E-2</v>
      </c>
      <c r="X18" s="75">
        <f t="shared" si="22"/>
        <v>0.23510607554786603</v>
      </c>
      <c r="Y18" s="75">
        <f t="shared" si="23"/>
        <v>0.107064201118713</v>
      </c>
      <c r="Z18" s="75">
        <f t="shared" si="24"/>
        <v>0.25122743359698974</v>
      </c>
      <c r="AA18" s="75">
        <f t="shared" si="25"/>
        <v>1.144552494073209E-2</v>
      </c>
      <c r="AB18" s="75">
        <f t="shared" si="26"/>
        <v>0.12161312324114136</v>
      </c>
      <c r="AC18" s="75">
        <f t="shared" si="27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8"/>
        <v>1.8230401388416029E-2</v>
      </c>
      <c r="AS18" s="75">
        <f t="shared" si="29"/>
        <v>0.32823400313651685</v>
      </c>
      <c r="AT18" s="75">
        <f t="shared" si="2"/>
        <v>4.2145224751107629E-2</v>
      </c>
      <c r="AU18" s="75">
        <f t="shared" si="3"/>
        <v>-4.392242164543652E-2</v>
      </c>
      <c r="AV18" s="75">
        <f t="shared" si="4"/>
        <v>0.17818405942132617</v>
      </c>
      <c r="AW18" s="75">
        <f t="shared" si="5"/>
        <v>7.0749782706397549E-2</v>
      </c>
      <c r="AX18" s="75">
        <f t="shared" si="6"/>
        <v>0.14650261730946193</v>
      </c>
      <c r="AY18" s="75">
        <f t="shared" si="7"/>
        <v>0.32703093315466192</v>
      </c>
      <c r="AZ18" s="75">
        <f t="shared" si="8"/>
        <v>8.7149053160253953E-2</v>
      </c>
      <c r="BA18" s="75">
        <f t="shared" si="9"/>
        <v>0.34312418830811747</v>
      </c>
      <c r="BB18" s="75">
        <f t="shared" si="10"/>
        <v>1.5150062477139129E-2</v>
      </c>
      <c r="BC18" s="75">
        <f t="shared" si="11"/>
        <v>0.24332091364913397</v>
      </c>
      <c r="BD18" s="75">
        <f t="shared" si="12"/>
        <v>0.12808788517109326</v>
      </c>
      <c r="BF18" s="57">
        <f t="shared" si="30"/>
        <v>0.30467368455112698</v>
      </c>
      <c r="BG18" s="57">
        <f t="shared" si="31"/>
        <v>8.6703959402235561E-3</v>
      </c>
      <c r="BH18" s="57">
        <f t="shared" si="32"/>
        <v>9.8710218534704061E-3</v>
      </c>
      <c r="BI18" s="57">
        <f t="shared" si="33"/>
        <v>0.16447788335254818</v>
      </c>
      <c r="BJ18" s="57">
        <f t="shared" si="34"/>
        <v>-3.1719270908341486E-2</v>
      </c>
      <c r="BK18" s="57">
        <f t="shared" si="35"/>
        <v>-7.2199280241958486E-2</v>
      </c>
      <c r="BL18" s="57">
        <f t="shared" si="36"/>
        <v>-9.192485760679589E-2</v>
      </c>
      <c r="BM18" s="57">
        <f t="shared" si="37"/>
        <v>1.9915147958459042E-2</v>
      </c>
      <c r="BN18" s="57">
        <f t="shared" si="38"/>
        <v>-9.1896754711127737E-2</v>
      </c>
      <c r="BO18" s="57">
        <f t="shared" si="39"/>
        <v>-3.7045375364070394E-3</v>
      </c>
      <c r="BP18" s="57">
        <f t="shared" si="40"/>
        <v>-0.12170779040799261</v>
      </c>
      <c r="BQ18" s="57">
        <f t="shared" si="41"/>
        <v>-5.0330243359387641E-2</v>
      </c>
      <c r="BR18" s="57">
        <f t="shared" si="14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5"/>
        <v>2.2750421579563307E-2</v>
      </c>
      <c r="R19" s="75">
        <f t="shared" si="16"/>
        <v>0.70554385392568086</v>
      </c>
      <c r="S19" s="75">
        <f t="shared" si="17"/>
        <v>3.8698326962745902E-2</v>
      </c>
      <c r="T19" s="75">
        <f t="shared" si="18"/>
        <v>-4.1492245635364758E-2</v>
      </c>
      <c r="U19" s="75">
        <f t="shared" si="19"/>
        <v>0.6213030376527745</v>
      </c>
      <c r="V19" s="75">
        <f t="shared" si="20"/>
        <v>6.6014200625317279E-2</v>
      </c>
      <c r="W19" s="75">
        <f t="shared" si="21"/>
        <v>9.5497445642512349E-2</v>
      </c>
      <c r="X19" s="75">
        <f t="shared" si="22"/>
        <v>0.44932720317697583</v>
      </c>
      <c r="Y19" s="75">
        <f t="shared" si="23"/>
        <v>0.50631720729271412</v>
      </c>
      <c r="Z19" s="75">
        <f t="shared" si="24"/>
        <v>8.4335545237866572E-2</v>
      </c>
      <c r="AA19" s="75">
        <f t="shared" si="25"/>
        <v>2.9233964764917398E-2</v>
      </c>
      <c r="AB19" s="75">
        <f t="shared" si="26"/>
        <v>9.6915274277828131E-2</v>
      </c>
      <c r="AC19" s="75">
        <f t="shared" si="27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8"/>
        <v>2.4335573425285029E-2</v>
      </c>
      <c r="AS19" s="75">
        <f t="shared" si="29"/>
        <v>0.33735434497789674</v>
      </c>
      <c r="AT19" s="75">
        <f t="shared" si="2"/>
        <v>3.128578513501068E-2</v>
      </c>
      <c r="AU19" s="75">
        <f t="shared" si="3"/>
        <v>-3.2079695244869907E-2</v>
      </c>
      <c r="AV19" s="75">
        <f t="shared" si="4"/>
        <v>0.68973075299950415</v>
      </c>
      <c r="AW19" s="75">
        <f t="shared" si="5"/>
        <v>0.11493768503921555</v>
      </c>
      <c r="AX19" s="75">
        <f t="shared" si="6"/>
        <v>0.20168360778379824</v>
      </c>
      <c r="AY19" s="75">
        <f t="shared" si="7"/>
        <v>0.68341387896152561</v>
      </c>
      <c r="AZ19" s="75">
        <f t="shared" si="8"/>
        <v>0.43770005466217782</v>
      </c>
      <c r="BA19" s="75">
        <f t="shared" si="9"/>
        <v>9.2818692225057689E-2</v>
      </c>
      <c r="BB19" s="75">
        <f t="shared" si="10"/>
        <v>6.766366368413089E-2</v>
      </c>
      <c r="BC19" s="75">
        <f t="shared" si="11"/>
        <v>0.16065796558524537</v>
      </c>
      <c r="BD19" s="75">
        <f t="shared" si="12"/>
        <v>8.2150231572224286E-2</v>
      </c>
      <c r="BF19" s="57">
        <f t="shared" si="30"/>
        <v>0.36818950894778413</v>
      </c>
      <c r="BG19" s="57">
        <f t="shared" si="31"/>
        <v>7.4125418277352223E-3</v>
      </c>
      <c r="BH19" s="57">
        <f t="shared" si="32"/>
        <v>-9.4125503904948504E-3</v>
      </c>
      <c r="BI19" s="57">
        <f t="shared" si="33"/>
        <v>-6.8427715346729645E-2</v>
      </c>
      <c r="BJ19" s="57">
        <f t="shared" si="34"/>
        <v>-4.8923484413898266E-2</v>
      </c>
      <c r="BK19" s="57">
        <f t="shared" si="35"/>
        <v>-0.10618616214128589</v>
      </c>
      <c r="BL19" s="57">
        <f t="shared" si="36"/>
        <v>-0.23408667578454978</v>
      </c>
      <c r="BM19" s="57">
        <f t="shared" si="37"/>
        <v>6.8617152630536304E-2</v>
      </c>
      <c r="BN19" s="57">
        <f t="shared" si="38"/>
        <v>-8.4831469871911175E-3</v>
      </c>
      <c r="BO19" s="57">
        <f t="shared" si="39"/>
        <v>-3.8429698919213495E-2</v>
      </c>
      <c r="BP19" s="57">
        <f t="shared" si="40"/>
        <v>-6.3742691307417235E-2</v>
      </c>
      <c r="BQ19" s="57">
        <f t="shared" si="41"/>
        <v>-1.9553225642900893E-2</v>
      </c>
      <c r="BR19" s="57">
        <f t="shared" si="14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5"/>
        <v>2.3354945324149279E-2</v>
      </c>
      <c r="R20" s="75">
        <f t="shared" si="16"/>
        <v>0.8216300550519523</v>
      </c>
      <c r="S20" s="75">
        <f t="shared" si="17"/>
        <v>1.5275069600152624E-2</v>
      </c>
      <c r="T20" s="75">
        <f t="shared" si="18"/>
        <v>0.23987330369295451</v>
      </c>
      <c r="U20" s="75">
        <f t="shared" si="19"/>
        <v>0.13295290362691969</v>
      </c>
      <c r="V20" s="75">
        <f t="shared" si="20"/>
        <v>0.1652878098543229</v>
      </c>
      <c r="W20" s="75">
        <f t="shared" si="21"/>
        <v>6.0438240150740653E-2</v>
      </c>
      <c r="X20" s="75">
        <f t="shared" si="22"/>
        <v>0.22490510924089827</v>
      </c>
      <c r="Y20" s="75">
        <f t="shared" si="23"/>
        <v>0.16336861519828308</v>
      </c>
      <c r="Z20" s="75">
        <f t="shared" si="24"/>
        <v>0.11031962609788795</v>
      </c>
      <c r="AA20" s="75">
        <f t="shared" si="25"/>
        <v>0.25060291483226993</v>
      </c>
      <c r="AB20" s="75">
        <f t="shared" si="26"/>
        <v>8.294430330583713E-2</v>
      </c>
      <c r="AC20" s="75">
        <f t="shared" si="27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8"/>
        <v>2.3940682401253577E-2</v>
      </c>
      <c r="AS20" s="75">
        <f t="shared" si="29"/>
        <v>0.34343436421561102</v>
      </c>
      <c r="AT20" s="75">
        <f t="shared" si="2"/>
        <v>1.2812226475176786E-2</v>
      </c>
      <c r="AU20" s="75">
        <f t="shared" si="3"/>
        <v>0.24213463694454807</v>
      </c>
      <c r="AV20" s="75">
        <f t="shared" si="4"/>
        <v>0.14196873239014551</v>
      </c>
      <c r="AW20" s="75">
        <f t="shared" si="5"/>
        <v>0.30051095830539293</v>
      </c>
      <c r="AX20" s="75">
        <f t="shared" si="6"/>
        <v>0.10006550436803377</v>
      </c>
      <c r="AY20" s="75">
        <f t="shared" si="7"/>
        <v>0.25851374269377797</v>
      </c>
      <c r="AZ20" s="75">
        <f t="shared" si="8"/>
        <v>0.1405812944913144</v>
      </c>
      <c r="BA20" s="75">
        <f t="shared" si="9"/>
        <v>0.10890250035551664</v>
      </c>
      <c r="BB20" s="75">
        <f t="shared" si="10"/>
        <v>0.54974462616564534</v>
      </c>
      <c r="BC20" s="75">
        <f t="shared" si="11"/>
        <v>0.13508582400635027</v>
      </c>
      <c r="BD20" s="75">
        <f t="shared" si="12"/>
        <v>9.8056020680198447E-2</v>
      </c>
      <c r="BF20" s="57">
        <f t="shared" si="30"/>
        <v>0.47819569083634128</v>
      </c>
      <c r="BG20" s="57">
        <f t="shared" si="31"/>
        <v>2.462843124975838E-3</v>
      </c>
      <c r="BH20" s="57">
        <f t="shared" si="32"/>
        <v>-2.2613332515935558E-3</v>
      </c>
      <c r="BI20" s="57">
        <f t="shared" si="33"/>
        <v>-9.0158287632258194E-3</v>
      </c>
      <c r="BJ20" s="57">
        <f t="shared" si="34"/>
        <v>-0.13522314845107003</v>
      </c>
      <c r="BK20" s="57">
        <f t="shared" si="35"/>
        <v>-3.9627264217293116E-2</v>
      </c>
      <c r="BL20" s="57">
        <f t="shared" si="36"/>
        <v>-3.3608633452879705E-2</v>
      </c>
      <c r="BM20" s="57">
        <f t="shared" si="37"/>
        <v>2.2787320706968678E-2</v>
      </c>
      <c r="BN20" s="57">
        <f t="shared" si="38"/>
        <v>1.4171257423713085E-3</v>
      </c>
      <c r="BO20" s="57">
        <f t="shared" si="39"/>
        <v>-0.29914171133337542</v>
      </c>
      <c r="BP20" s="57">
        <f t="shared" si="40"/>
        <v>-5.2141520700513144E-2</v>
      </c>
      <c r="BQ20" s="57">
        <f t="shared" si="41"/>
        <v>-3.7954654981336204E-2</v>
      </c>
      <c r="BR20" s="57">
        <f t="shared" si="14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5"/>
        <v>2.6743886372874393E-2</v>
      </c>
      <c r="R21" s="75">
        <f t="shared" si="16"/>
        <v>0.41630520289058659</v>
      </c>
      <c r="S21" s="75">
        <f t="shared" si="17"/>
        <v>2.8739607618399478E-2</v>
      </c>
      <c r="T21" s="75">
        <f t="shared" si="18"/>
        <v>0.29144945767093317</v>
      </c>
      <c r="U21" s="75">
        <f t="shared" si="19"/>
        <v>1.5207992705719733</v>
      </c>
      <c r="V21" s="75">
        <f t="shared" si="20"/>
        <v>4.8764864038182074E-2</v>
      </c>
      <c r="W21" s="75">
        <f t="shared" si="21"/>
        <v>7.8647091739853445E-2</v>
      </c>
      <c r="X21" s="75">
        <f t="shared" si="22"/>
        <v>0.3790913208754193</v>
      </c>
      <c r="Y21" s="75">
        <f t="shared" si="23"/>
        <v>7.469838600027498E-2</v>
      </c>
      <c r="Z21" s="75">
        <f t="shared" si="24"/>
        <v>0.14549559840105419</v>
      </c>
      <c r="AA21" s="75">
        <f t="shared" si="25"/>
        <v>1.8985039452756015E-2</v>
      </c>
      <c r="AB21" s="75">
        <f t="shared" si="26"/>
        <v>9.2795241954986868E-2</v>
      </c>
      <c r="AC21" s="75">
        <f t="shared" si="27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8"/>
        <v>2.7469362716404433E-2</v>
      </c>
      <c r="AS21" s="75">
        <f t="shared" si="29"/>
        <v>0.17476619248648775</v>
      </c>
      <c r="AT21" s="75">
        <f t="shared" si="2"/>
        <v>2.3223518631036957E-2</v>
      </c>
      <c r="AU21" s="75">
        <f t="shared" si="3"/>
        <v>0.22434104448624101</v>
      </c>
      <c r="AV21" s="75">
        <f t="shared" si="4"/>
        <v>1.367098281671997</v>
      </c>
      <c r="AW21" s="75">
        <f t="shared" si="5"/>
        <v>8.5439099358672582E-2</v>
      </c>
      <c r="AX21" s="75">
        <f t="shared" si="6"/>
        <v>0.13976813414264197</v>
      </c>
      <c r="AY21" s="75">
        <f t="shared" si="7"/>
        <v>0.62847170378914552</v>
      </c>
      <c r="AZ21" s="75">
        <f t="shared" si="8"/>
        <v>4.6782775971598967E-2</v>
      </c>
      <c r="BA21" s="75">
        <f t="shared" si="9"/>
        <v>0.1800752328590649</v>
      </c>
      <c r="BB21" s="75">
        <f t="shared" si="10"/>
        <v>3.124709985083331E-2</v>
      </c>
      <c r="BC21" s="75">
        <f t="shared" si="11"/>
        <v>0.18742957328889487</v>
      </c>
      <c r="BD21" s="75">
        <f t="shared" si="12"/>
        <v>7.8290498635697744E-2</v>
      </c>
      <c r="BF21" s="57">
        <f t="shared" si="30"/>
        <v>0.24153901040409884</v>
      </c>
      <c r="BG21" s="57">
        <f t="shared" si="31"/>
        <v>5.5160889873625205E-3</v>
      </c>
      <c r="BH21" s="57">
        <f t="shared" si="32"/>
        <v>6.7108413184692156E-2</v>
      </c>
      <c r="BI21" s="57">
        <f t="shared" si="33"/>
        <v>0.1537009888999763</v>
      </c>
      <c r="BJ21" s="57">
        <f t="shared" si="34"/>
        <v>-3.6674235320490509E-2</v>
      </c>
      <c r="BK21" s="57">
        <f t="shared" si="35"/>
        <v>-6.1121042402788525E-2</v>
      </c>
      <c r="BL21" s="57">
        <f t="shared" si="36"/>
        <v>-0.24938038291372622</v>
      </c>
      <c r="BM21" s="57">
        <f t="shared" si="37"/>
        <v>2.7915610028676013E-2</v>
      </c>
      <c r="BN21" s="57">
        <f t="shared" si="38"/>
        <v>-3.4579634458010711E-2</v>
      </c>
      <c r="BO21" s="57">
        <f t="shared" si="39"/>
        <v>-1.2262060398077295E-2</v>
      </c>
      <c r="BP21" s="57">
        <f t="shared" si="40"/>
        <v>-9.4634331333908001E-2</v>
      </c>
      <c r="BQ21" s="57">
        <f t="shared" si="41"/>
        <v>-1.8412496870786749E-2</v>
      </c>
      <c r="BR21" s="57">
        <f t="shared" si="14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5"/>
        <v>2.2682559174066474E-2</v>
      </c>
      <c r="R22" s="75">
        <f t="shared" si="16"/>
        <v>1.0558564710396141</v>
      </c>
      <c r="S22" s="75">
        <f t="shared" si="17"/>
        <v>3.6837635403287952E-2</v>
      </c>
      <c r="T22" s="75">
        <f t="shared" si="18"/>
        <v>0.14975150762281478</v>
      </c>
      <c r="U22" s="75">
        <f t="shared" si="19"/>
        <v>-6.6460445865510878E-2</v>
      </c>
      <c r="V22" s="75">
        <f t="shared" si="20"/>
        <v>8.2488578918402652E-2</v>
      </c>
      <c r="W22" s="75">
        <f t="shared" si="21"/>
        <v>9.3939106500368255E-2</v>
      </c>
      <c r="X22" s="75">
        <f t="shared" si="22"/>
        <v>0.2017235200981311</v>
      </c>
      <c r="Y22" s="75">
        <f t="shared" si="23"/>
        <v>0.21664535508585772</v>
      </c>
      <c r="Z22" s="75">
        <f t="shared" si="24"/>
        <v>0.18644671291847001</v>
      </c>
      <c r="AA22" s="75">
        <f t="shared" si="25"/>
        <v>1.4119826305213308E-2</v>
      </c>
      <c r="AB22" s="75">
        <f t="shared" si="26"/>
        <v>9.8727232353065603E-2</v>
      </c>
      <c r="AC22" s="75">
        <f t="shared" si="27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8"/>
        <v>1.9767154779832152E-2</v>
      </c>
      <c r="AS22" s="75">
        <f t="shared" si="29"/>
        <v>0.49385951808342315</v>
      </c>
      <c r="AT22" s="75">
        <f t="shared" si="2"/>
        <v>2.8357279753066667E-2</v>
      </c>
      <c r="AU22" s="75">
        <f t="shared" si="3"/>
        <v>0.10505004821346983</v>
      </c>
      <c r="AV22" s="75">
        <f t="shared" si="4"/>
        <v>-0.16591524969221291</v>
      </c>
      <c r="AW22" s="75">
        <f t="shared" si="5"/>
        <v>0.14741815850773074</v>
      </c>
      <c r="AX22" s="75">
        <f t="shared" si="6"/>
        <v>0.17769918401014942</v>
      </c>
      <c r="AY22" s="75">
        <f t="shared" si="7"/>
        <v>0.30832179728213199</v>
      </c>
      <c r="AZ22" s="75">
        <f t="shared" si="8"/>
        <v>0.20125161407457401</v>
      </c>
      <c r="BA22" s="75">
        <f t="shared" si="9"/>
        <v>0.2423234647089712</v>
      </c>
      <c r="BB22" s="75">
        <f t="shared" si="10"/>
        <v>2.7078550205494142E-2</v>
      </c>
      <c r="BC22" s="75">
        <f t="shared" si="11"/>
        <v>0.18894447011563642</v>
      </c>
      <c r="BD22" s="75">
        <f t="shared" si="12"/>
        <v>8.9309668549721083E-2</v>
      </c>
      <c r="BF22" s="57">
        <f t="shared" si="30"/>
        <v>0.56199695295619101</v>
      </c>
      <c r="BG22" s="57">
        <f t="shared" si="31"/>
        <v>8.480355650221285E-3</v>
      </c>
      <c r="BH22" s="57">
        <f t="shared" si="32"/>
        <v>4.4701459409344946E-2</v>
      </c>
      <c r="BI22" s="57">
        <f t="shared" si="33"/>
        <v>9.9454803826702035E-2</v>
      </c>
      <c r="BJ22" s="57">
        <f t="shared" si="34"/>
        <v>-6.4929579589328087E-2</v>
      </c>
      <c r="BK22" s="57">
        <f t="shared" si="35"/>
        <v>-8.3760077509781164E-2</v>
      </c>
      <c r="BL22" s="57">
        <f t="shared" si="36"/>
        <v>-0.10659827718400089</v>
      </c>
      <c r="BM22" s="57">
        <f t="shared" si="37"/>
        <v>1.5393741011283713E-2</v>
      </c>
      <c r="BN22" s="57">
        <f t="shared" si="38"/>
        <v>-5.5876751790501195E-2</v>
      </c>
      <c r="BO22" s="57">
        <f t="shared" si="39"/>
        <v>-1.2958723900280834E-2</v>
      </c>
      <c r="BP22" s="57">
        <f t="shared" si="40"/>
        <v>-9.0217237762570818E-2</v>
      </c>
      <c r="BQ22" s="57">
        <f t="shared" si="41"/>
        <v>-1.9044400809240691E-2</v>
      </c>
      <c r="BR22" s="57">
        <f t="shared" si="14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5"/>
        <v>3.7417900021776473E-2</v>
      </c>
      <c r="R23" s="75">
        <f t="shared" si="16"/>
        <v>1.7143875493132374</v>
      </c>
      <c r="S23" s="75">
        <f t="shared" si="17"/>
        <v>1.9142237181862407E-2</v>
      </c>
      <c r="T23" s="75">
        <f t="shared" si="18"/>
        <v>0.1288443908652156</v>
      </c>
      <c r="U23" s="75">
        <f t="shared" si="19"/>
        <v>0.4357454215370104</v>
      </c>
      <c r="V23" s="75">
        <f t="shared" si="20"/>
        <v>0.15123968815035951</v>
      </c>
      <c r="W23" s="75">
        <f t="shared" si="21"/>
        <v>0.17713820775048805</v>
      </c>
      <c r="X23" s="75">
        <f t="shared" si="22"/>
        <v>0.58512202985215378</v>
      </c>
      <c r="Y23" s="75">
        <f t="shared" si="23"/>
        <v>2.5500215535168843E-2</v>
      </c>
      <c r="Z23" s="75">
        <f t="shared" si="24"/>
        <v>0.23205517330817907</v>
      </c>
      <c r="AA23" s="75">
        <f t="shared" si="25"/>
        <v>2.1342577920768723E-2</v>
      </c>
      <c r="AB23" s="75">
        <f t="shared" si="26"/>
        <v>0.11311974100944029</v>
      </c>
      <c r="AC23" s="75">
        <f t="shared" si="27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8"/>
        <v>3.6796810728690454E-2</v>
      </c>
      <c r="AS23" s="75">
        <f t="shared" si="29"/>
        <v>0.77784278652029049</v>
      </c>
      <c r="AT23" s="75">
        <f t="shared" si="2"/>
        <v>1.5782223704917081E-2</v>
      </c>
      <c r="AU23" s="75">
        <f t="shared" si="3"/>
        <v>0.10675670704023005</v>
      </c>
      <c r="AV23" s="75">
        <f t="shared" si="4"/>
        <v>0.50000246311855501</v>
      </c>
      <c r="AW23" s="75">
        <f t="shared" si="5"/>
        <v>0.26690937650287339</v>
      </c>
      <c r="AX23" s="75">
        <f t="shared" si="6"/>
        <v>0.35608920452606507</v>
      </c>
      <c r="AY23" s="75">
        <f t="shared" si="7"/>
        <v>0.93943116091161361</v>
      </c>
      <c r="AZ23" s="75">
        <f t="shared" si="8"/>
        <v>2.0098832792913791E-2</v>
      </c>
      <c r="BA23" s="75">
        <f t="shared" si="9"/>
        <v>0.3381872181318416</v>
      </c>
      <c r="BB23" s="75">
        <f t="shared" si="10"/>
        <v>5.4592326158357851E-2</v>
      </c>
      <c r="BC23" s="75">
        <f t="shared" si="11"/>
        <v>0.22016080763482951</v>
      </c>
      <c r="BD23" s="75">
        <f t="shared" si="12"/>
        <v>0.14860199704988358</v>
      </c>
      <c r="BF23" s="57">
        <f t="shared" si="30"/>
        <v>0.93654476279294696</v>
      </c>
      <c r="BG23" s="57">
        <f t="shared" si="31"/>
        <v>3.3600134769453255E-3</v>
      </c>
      <c r="BH23" s="57">
        <f t="shared" si="32"/>
        <v>2.2087683824985549E-2</v>
      </c>
      <c r="BI23" s="57">
        <f t="shared" si="33"/>
        <v>-6.4257041581544605E-2</v>
      </c>
      <c r="BJ23" s="57">
        <f t="shared" si="34"/>
        <v>-0.11566968835251387</v>
      </c>
      <c r="BK23" s="57">
        <f t="shared" si="35"/>
        <v>-0.17895099677557702</v>
      </c>
      <c r="BL23" s="57">
        <f t="shared" si="36"/>
        <v>-0.35430913105945983</v>
      </c>
      <c r="BM23" s="57">
        <f t="shared" si="37"/>
        <v>5.4013827422550523E-3</v>
      </c>
      <c r="BN23" s="57">
        <f t="shared" si="38"/>
        <v>-0.10613204482366254</v>
      </c>
      <c r="BO23" s="57">
        <f t="shared" si="39"/>
        <v>-3.3249748237589125E-2</v>
      </c>
      <c r="BP23" s="57">
        <f t="shared" si="40"/>
        <v>-0.10704106662538922</v>
      </c>
      <c r="BQ23" s="57">
        <f t="shared" si="41"/>
        <v>-3.5529357170923467E-2</v>
      </c>
      <c r="BR23" s="57">
        <f t="shared" si="14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5"/>
        <v>3.1985671421864703E-2</v>
      </c>
      <c r="R24" s="75">
        <f t="shared" si="16"/>
        <v>1.3550490426899326</v>
      </c>
      <c r="S24" s="75">
        <f t="shared" si="17"/>
        <v>5.4659403909906687E-2</v>
      </c>
      <c r="T24" s="75">
        <f t="shared" si="18"/>
        <v>2.031310926954398E-2</v>
      </c>
      <c r="U24" s="75">
        <f t="shared" si="19"/>
        <v>0.20755077696020269</v>
      </c>
      <c r="V24" s="75">
        <f t="shared" si="20"/>
        <v>0.15910880524322593</v>
      </c>
      <c r="W24" s="75">
        <f t="shared" si="21"/>
        <v>0.12390253790464428</v>
      </c>
      <c r="X24" s="75">
        <f t="shared" si="22"/>
        <v>0.58260953524277748</v>
      </c>
      <c r="Y24" s="75">
        <f t="shared" si="23"/>
        <v>3.9713890718203637E-2</v>
      </c>
      <c r="Z24" s="75">
        <f t="shared" si="24"/>
        <v>0.36799064754805089</v>
      </c>
      <c r="AA24" s="75">
        <f t="shared" si="25"/>
        <v>3.2111449130997845E-2</v>
      </c>
      <c r="AB24" s="75">
        <f t="shared" si="26"/>
        <v>0.12910558543883763</v>
      </c>
      <c r="AC24" s="75">
        <f t="shared" si="27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8"/>
        <v>3.0837038216138701E-2</v>
      </c>
      <c r="AS24" s="75">
        <f t="shared" si="29"/>
        <v>0.61197340640887032</v>
      </c>
      <c r="AT24" s="75">
        <f t="shared" si="2"/>
        <v>4.4585210990339824E-2</v>
      </c>
      <c r="AU24" s="75">
        <f t="shared" si="3"/>
        <v>-1.6723011590801497E-2</v>
      </c>
      <c r="AV24" s="75">
        <f t="shared" si="4"/>
        <v>0.16777535528671653</v>
      </c>
      <c r="AW24" s="75">
        <f t="shared" si="5"/>
        <v>0.28086875880535528</v>
      </c>
      <c r="AX24" s="75">
        <f t="shared" si="6"/>
        <v>0.21971840291053915</v>
      </c>
      <c r="AY24" s="75">
        <f t="shared" si="7"/>
        <v>0.82331350281545002</v>
      </c>
      <c r="AZ24" s="75">
        <f t="shared" si="8"/>
        <v>2.8790076590758999E-2</v>
      </c>
      <c r="BA24" s="75">
        <f t="shared" si="9"/>
        <v>0.4879147197492264</v>
      </c>
      <c r="BB24" s="75">
        <f t="shared" si="10"/>
        <v>8.0657915764003232E-2</v>
      </c>
      <c r="BC24" s="75">
        <f t="shared" si="11"/>
        <v>0.22497260185041504</v>
      </c>
      <c r="BD24" s="75">
        <f t="shared" si="12"/>
        <v>0.18847799777502322</v>
      </c>
      <c r="BF24" s="57">
        <f t="shared" si="30"/>
        <v>0.74307563628106232</v>
      </c>
      <c r="BG24" s="57">
        <f t="shared" si="31"/>
        <v>1.0074192919566863E-2</v>
      </c>
      <c r="BH24" s="57">
        <f t="shared" si="32"/>
        <v>3.7036120860345481E-2</v>
      </c>
      <c r="BI24" s="57">
        <f t="shared" si="33"/>
        <v>3.9775421673486161E-2</v>
      </c>
      <c r="BJ24" s="57">
        <f t="shared" si="34"/>
        <v>-0.12175995356212935</v>
      </c>
      <c r="BK24" s="57">
        <f t="shared" si="35"/>
        <v>-9.5815865005894868E-2</v>
      </c>
      <c r="BL24" s="57">
        <f t="shared" si="36"/>
        <v>-0.24070396757267254</v>
      </c>
      <c r="BM24" s="57">
        <f t="shared" si="37"/>
        <v>1.0923814127444639E-2</v>
      </c>
      <c r="BN24" s="57">
        <f t="shared" si="38"/>
        <v>-0.11992407220117551</v>
      </c>
      <c r="BO24" s="57">
        <f t="shared" si="39"/>
        <v>-4.8546466633005388E-2</v>
      </c>
      <c r="BP24" s="57">
        <f t="shared" si="40"/>
        <v>-9.586701641157741E-2</v>
      </c>
      <c r="BQ24" s="57">
        <f t="shared" si="41"/>
        <v>-5.4493454764244831E-2</v>
      </c>
      <c r="BR24" s="57">
        <f t="shared" si="14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5"/>
        <v>3.9112037836832592E-2</v>
      </c>
      <c r="R25" s="75">
        <f t="shared" si="16"/>
        <v>1.4480927412915059</v>
      </c>
      <c r="S25" s="75">
        <f t="shared" si="17"/>
        <v>2.9111787104608662E-2</v>
      </c>
      <c r="T25" s="75">
        <f t="shared" si="18"/>
        <v>1.7541368171151546E-2</v>
      </c>
      <c r="U25" s="75">
        <f t="shared" si="19"/>
        <v>1.0372907216421057</v>
      </c>
      <c r="V25" s="75">
        <f t="shared" si="20"/>
        <v>0.12186492839754695</v>
      </c>
      <c r="W25" s="75">
        <f t="shared" si="21"/>
        <v>0.16022198291361514</v>
      </c>
      <c r="X25" s="75">
        <f t="shared" si="22"/>
        <v>0.45578262587630242</v>
      </c>
      <c r="Y25" s="75">
        <f t="shared" si="23"/>
        <v>0.63230964635644205</v>
      </c>
      <c r="Z25" s="75">
        <f t="shared" si="24"/>
        <v>0.26281996853009798</v>
      </c>
      <c r="AA25" s="75">
        <f t="shared" si="25"/>
        <v>3.3980454818989078E-2</v>
      </c>
      <c r="AB25" s="75">
        <f t="shared" si="26"/>
        <v>0.10517885822725952</v>
      </c>
      <c r="AC25" s="75">
        <f t="shared" si="27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8"/>
        <v>3.8436256039625416E-2</v>
      </c>
      <c r="AS25" s="75">
        <f t="shared" si="29"/>
        <v>0.60813576690645377</v>
      </c>
      <c r="AT25" s="75">
        <f t="shared" si="2"/>
        <v>2.298982164033618E-2</v>
      </c>
      <c r="AU25" s="75">
        <f t="shared" si="3"/>
        <v>2.1033525721282142E-2</v>
      </c>
      <c r="AV25" s="75">
        <f t="shared" si="4"/>
        <v>1.1128262866393406</v>
      </c>
      <c r="AW25" s="75">
        <f t="shared" si="5"/>
        <v>0.21259554609691764</v>
      </c>
      <c r="AX25" s="75">
        <f t="shared" si="6"/>
        <v>0.35107310527690228</v>
      </c>
      <c r="AY25" s="75">
        <f t="shared" si="7"/>
        <v>0.65763870589667728</v>
      </c>
      <c r="AZ25" s="75">
        <f t="shared" si="8"/>
        <v>0.62746639386559389</v>
      </c>
      <c r="BA25" s="75">
        <f t="shared" si="9"/>
        <v>0.30291024161800817</v>
      </c>
      <c r="BB25" s="75">
        <f t="shared" si="10"/>
        <v>7.6990475187799001E-2</v>
      </c>
      <c r="BC25" s="75">
        <f t="shared" si="11"/>
        <v>0.19202508029269408</v>
      </c>
      <c r="BD25" s="75">
        <f t="shared" si="12"/>
        <v>0.24244343400938581</v>
      </c>
      <c r="BF25" s="57">
        <f t="shared" si="30"/>
        <v>0.83995697438505212</v>
      </c>
      <c r="BG25" s="57">
        <f t="shared" si="31"/>
        <v>6.1219654642724816E-3</v>
      </c>
      <c r="BH25" s="57">
        <f t="shared" si="32"/>
        <v>-3.4921575501305965E-3</v>
      </c>
      <c r="BI25" s="57">
        <f t="shared" si="33"/>
        <v>-7.5535564997234905E-2</v>
      </c>
      <c r="BJ25" s="57">
        <f t="shared" si="34"/>
        <v>-9.0730617699370686E-2</v>
      </c>
      <c r="BK25" s="57">
        <f t="shared" si="35"/>
        <v>-0.19085112236328713</v>
      </c>
      <c r="BL25" s="57">
        <f t="shared" si="36"/>
        <v>-0.20185608002037486</v>
      </c>
      <c r="BM25" s="57">
        <f t="shared" si="37"/>
        <v>4.84325249084816E-3</v>
      </c>
      <c r="BN25" s="57">
        <f t="shared" si="38"/>
        <v>-4.0090273087910189E-2</v>
      </c>
      <c r="BO25" s="57">
        <f t="shared" si="39"/>
        <v>-4.3010020368809923E-2</v>
      </c>
      <c r="BP25" s="57">
        <f t="shared" si="40"/>
        <v>-8.6846222065434561E-2</v>
      </c>
      <c r="BQ25" s="57">
        <f t="shared" si="41"/>
        <v>-7.9046829708289773E-2</v>
      </c>
      <c r="BR25" s="57">
        <f t="shared" si="14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5"/>
        <v>6.5583002634763021E-2</v>
      </c>
      <c r="R26" s="75">
        <f t="shared" si="16"/>
        <v>2.3718461564585978</v>
      </c>
      <c r="S26" s="75">
        <f t="shared" si="17"/>
        <v>8.9919944037697999E-2</v>
      </c>
      <c r="T26" s="75">
        <f t="shared" si="18"/>
        <v>0.58801217032296127</v>
      </c>
      <c r="U26" s="75">
        <f t="shared" si="19"/>
        <v>0.50116818273984265</v>
      </c>
      <c r="V26" s="75">
        <f t="shared" si="20"/>
        <v>0.37171706821166045</v>
      </c>
      <c r="W26" s="75">
        <f t="shared" si="21"/>
        <v>0.1967083439322875</v>
      </c>
      <c r="X26" s="75">
        <f t="shared" si="22"/>
        <v>1.100031793638703</v>
      </c>
      <c r="Y26" s="75">
        <f t="shared" si="23"/>
        <v>0.13154649216879302</v>
      </c>
      <c r="Z26" s="75">
        <f t="shared" si="24"/>
        <v>0.50584731718751175</v>
      </c>
      <c r="AA26" s="75">
        <f t="shared" si="25"/>
        <v>2.6863915210781568E-2</v>
      </c>
      <c r="AB26" s="75">
        <f t="shared" si="26"/>
        <v>0.24956754465849901</v>
      </c>
      <c r="AC26" s="75">
        <f t="shared" si="27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8"/>
        <v>6.5274131177051276E-2</v>
      </c>
      <c r="AS26" s="75">
        <f t="shared" si="29"/>
        <v>1.0890367467568602</v>
      </c>
      <c r="AT26" s="75">
        <f t="shared" si="2"/>
        <v>7.3339414381554696E-2</v>
      </c>
      <c r="AU26" s="75">
        <f t="shared" si="3"/>
        <v>0.48622988984589693</v>
      </c>
      <c r="AV26" s="75">
        <f t="shared" si="4"/>
        <v>0.4012570973127475</v>
      </c>
      <c r="AW26" s="75">
        <f t="shared" si="5"/>
        <v>0.64350121768890156</v>
      </c>
      <c r="AX26" s="75">
        <f t="shared" si="6"/>
        <v>0.35948900876910073</v>
      </c>
      <c r="AY26" s="75">
        <f t="shared" si="7"/>
        <v>1.7161701848742483</v>
      </c>
      <c r="AZ26" s="75">
        <f t="shared" si="8"/>
        <v>0.10517548962330146</v>
      </c>
      <c r="BA26" s="75">
        <f t="shared" si="9"/>
        <v>0.65391180376425617</v>
      </c>
      <c r="BB26" s="75">
        <f t="shared" si="10"/>
        <v>7.5604391772436039E-2</v>
      </c>
      <c r="BC26" s="75">
        <f t="shared" si="11"/>
        <v>0.44937024614363891</v>
      </c>
      <c r="BD26" s="75">
        <f t="shared" si="12"/>
        <v>0.37560059212409025</v>
      </c>
      <c r="BF26" s="57">
        <f t="shared" si="30"/>
        <v>1.2828094097017375</v>
      </c>
      <c r="BG26" s="57">
        <f t="shared" si="31"/>
        <v>1.6580529656143303E-2</v>
      </c>
      <c r="BH26" s="57">
        <f t="shared" si="32"/>
        <v>0.10178228047706434</v>
      </c>
      <c r="BI26" s="57">
        <f t="shared" si="33"/>
        <v>9.9911085427095148E-2</v>
      </c>
      <c r="BJ26" s="57">
        <f t="shared" si="34"/>
        <v>-0.27178414947724111</v>
      </c>
      <c r="BK26" s="57">
        <f t="shared" si="35"/>
        <v>-0.16278066483681322</v>
      </c>
      <c r="BL26" s="57">
        <f t="shared" si="36"/>
        <v>-0.61613839123554537</v>
      </c>
      <c r="BM26" s="57">
        <f t="shared" si="37"/>
        <v>2.6371002545491559E-2</v>
      </c>
      <c r="BN26" s="57">
        <f t="shared" si="38"/>
        <v>-0.14806448657674443</v>
      </c>
      <c r="BO26" s="57">
        <f t="shared" si="39"/>
        <v>-4.8740476561654471E-2</v>
      </c>
      <c r="BP26" s="57">
        <f t="shared" si="40"/>
        <v>-0.1998027014851399</v>
      </c>
      <c r="BQ26" s="57">
        <f t="shared" si="41"/>
        <v>-9.5827278294004559E-2</v>
      </c>
      <c r="BR26" s="57">
        <f t="shared" si="14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5"/>
        <v>5.4840430952226571E-2</v>
      </c>
      <c r="R27" s="75">
        <f t="shared" si="16"/>
        <v>1.9883070626997825</v>
      </c>
      <c r="S27" s="75">
        <f t="shared" si="17"/>
        <v>4.485898769283813E-2</v>
      </c>
      <c r="T27" s="75">
        <f t="shared" si="18"/>
        <v>0.34811094567084572</v>
      </c>
      <c r="U27" s="75">
        <f t="shared" si="19"/>
        <v>1.4660526920755284</v>
      </c>
      <c r="V27" s="75">
        <f t="shared" si="20"/>
        <v>0.18450623237192301</v>
      </c>
      <c r="W27" s="75">
        <f t="shared" si="21"/>
        <v>0.22092108632421242</v>
      </c>
      <c r="X27" s="75">
        <f t="shared" si="22"/>
        <v>0.86538275780628715</v>
      </c>
      <c r="Y27" s="75">
        <f t="shared" si="23"/>
        <v>4.7073871665609758E-2</v>
      </c>
      <c r="Z27" s="75">
        <f t="shared" si="24"/>
        <v>0.23167606566546806</v>
      </c>
      <c r="AA27" s="75">
        <f t="shared" si="25"/>
        <v>3.3287803456277666E-2</v>
      </c>
      <c r="AB27" s="75">
        <f t="shared" si="26"/>
        <v>0.12948248667753512</v>
      </c>
      <c r="AC27" s="75">
        <f t="shared" si="27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8"/>
        <v>5.3224105373535169E-2</v>
      </c>
      <c r="AS27" s="75">
        <f t="shared" si="29"/>
        <v>0.91911131321024997</v>
      </c>
      <c r="AT27" s="75">
        <f t="shared" si="2"/>
        <v>3.7555260171783976E-2</v>
      </c>
      <c r="AU27" s="75">
        <f t="shared" si="3"/>
        <v>0.26014304569365276</v>
      </c>
      <c r="AV27" s="75">
        <f t="shared" si="4"/>
        <v>1.5409232537312891</v>
      </c>
      <c r="AW27" s="75">
        <f t="shared" si="5"/>
        <v>0.28526388426395183</v>
      </c>
      <c r="AX27" s="75">
        <f t="shared" si="6"/>
        <v>0.44548490399776391</v>
      </c>
      <c r="AY27" s="75">
        <f t="shared" si="7"/>
        <v>1.2883055904451013</v>
      </c>
      <c r="AZ27" s="75">
        <f t="shared" si="8"/>
        <v>3.5309963979030815E-2</v>
      </c>
      <c r="BA27" s="75">
        <f t="shared" si="9"/>
        <v>0.25643893839219734</v>
      </c>
      <c r="BB27" s="75">
        <f t="shared" si="10"/>
        <v>9.3561020724009014E-2</v>
      </c>
      <c r="BC27" s="75">
        <f t="shared" si="11"/>
        <v>0.23504915334024856</v>
      </c>
      <c r="BD27" s="75">
        <f t="shared" si="12"/>
        <v>0.30345729324606002</v>
      </c>
      <c r="BF27" s="57">
        <f t="shared" si="30"/>
        <v>1.0691957494895326</v>
      </c>
      <c r="BG27" s="57">
        <f t="shared" si="31"/>
        <v>7.3037275210541541E-3</v>
      </c>
      <c r="BH27" s="57">
        <f t="shared" si="32"/>
        <v>8.7967899977192954E-2</v>
      </c>
      <c r="BI27" s="57">
        <f t="shared" si="33"/>
        <v>-7.4870561655760781E-2</v>
      </c>
      <c r="BJ27" s="57">
        <f t="shared" si="34"/>
        <v>-0.10075765189202882</v>
      </c>
      <c r="BK27" s="57">
        <f t="shared" si="35"/>
        <v>-0.22456381767355149</v>
      </c>
      <c r="BL27" s="57">
        <f t="shared" si="36"/>
        <v>-0.42292283263881414</v>
      </c>
      <c r="BM27" s="57">
        <f t="shared" si="37"/>
        <v>1.1763907686578944E-2</v>
      </c>
      <c r="BN27" s="57">
        <f t="shared" si="38"/>
        <v>-2.4762872726729279E-2</v>
      </c>
      <c r="BO27" s="57">
        <f t="shared" si="39"/>
        <v>-6.0273217267731348E-2</v>
      </c>
      <c r="BP27" s="57">
        <f t="shared" si="40"/>
        <v>-0.10556666666271344</v>
      </c>
      <c r="BQ27" s="57">
        <f t="shared" si="41"/>
        <v>-8.5052486530358268E-2</v>
      </c>
      <c r="BR27" s="57">
        <f t="shared" si="14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5"/>
        <v>3.1797399173034258E-2</v>
      </c>
      <c r="R28" s="75">
        <f t="shared" si="16"/>
        <v>1.1415670922987464</v>
      </c>
      <c r="S28" s="75">
        <f t="shared" si="17"/>
        <v>8.7752594610515475E-2</v>
      </c>
      <c r="T28" s="75">
        <f t="shared" si="18"/>
        <v>0.16718514022777217</v>
      </c>
      <c r="U28" s="75">
        <f t="shared" si="19"/>
        <v>0.40201019144547256</v>
      </c>
      <c r="V28" s="75">
        <f t="shared" si="20"/>
        <v>0.13972359357084554</v>
      </c>
      <c r="W28" s="75">
        <f t="shared" si="21"/>
        <v>0.26437747998575228</v>
      </c>
      <c r="X28" s="75">
        <f t="shared" si="22"/>
        <v>0.3061217801912271</v>
      </c>
      <c r="Y28" s="75">
        <f t="shared" si="23"/>
        <v>0.15127721293997204</v>
      </c>
      <c r="Z28" s="75">
        <f t="shared" si="24"/>
        <v>0.19669400021394012</v>
      </c>
      <c r="AA28" s="75">
        <f t="shared" si="25"/>
        <v>2.0707571654207842E-2</v>
      </c>
      <c r="AB28" s="75">
        <f t="shared" si="26"/>
        <v>0.10169978401138136</v>
      </c>
      <c r="AC28" s="75">
        <f t="shared" si="27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8"/>
        <v>3.1459551873423974E-2</v>
      </c>
      <c r="AS28" s="75">
        <f t="shared" si="29"/>
        <v>0.5412388976561977</v>
      </c>
      <c r="AT28" s="75">
        <f t="shared" si="2"/>
        <v>7.372369570596489E-2</v>
      </c>
      <c r="AU28" s="75">
        <f t="shared" si="3"/>
        <v>0.1229815293849813</v>
      </c>
      <c r="AV28" s="75">
        <f t="shared" si="4"/>
        <v>0.38736011289958294</v>
      </c>
      <c r="AW28" s="75">
        <f t="shared" si="5"/>
        <v>0.24304622355042518</v>
      </c>
      <c r="AX28" s="75">
        <f t="shared" si="6"/>
        <v>0.39948095430333425</v>
      </c>
      <c r="AY28" s="75">
        <f t="shared" si="7"/>
        <v>0.45896368325952674</v>
      </c>
      <c r="AZ28" s="75">
        <f t="shared" si="8"/>
        <v>0.15471886123443629</v>
      </c>
      <c r="BA28" s="75">
        <f t="shared" si="9"/>
        <v>0.27114813053986275</v>
      </c>
      <c r="BB28" s="75">
        <f t="shared" si="10"/>
        <v>4.0216020422312017E-2</v>
      </c>
      <c r="BC28" s="75">
        <f t="shared" si="11"/>
        <v>0.20152772875108255</v>
      </c>
      <c r="BD28" s="75">
        <f t="shared" si="12"/>
        <v>0.20698778521750558</v>
      </c>
      <c r="BF28" s="57">
        <f t="shared" si="30"/>
        <v>0.60032819464254872</v>
      </c>
      <c r="BG28" s="57">
        <f t="shared" si="31"/>
        <v>1.4028898904550585E-2</v>
      </c>
      <c r="BH28" s="57">
        <f t="shared" si="32"/>
        <v>4.4203610842790869E-2</v>
      </c>
      <c r="BI28" s="57">
        <f t="shared" si="33"/>
        <v>1.4650078545889622E-2</v>
      </c>
      <c r="BJ28" s="57">
        <f t="shared" si="34"/>
        <v>-0.10332262997957964</v>
      </c>
      <c r="BK28" s="57">
        <f t="shared" si="35"/>
        <v>-0.13510347431758196</v>
      </c>
      <c r="BL28" s="57">
        <f t="shared" si="36"/>
        <v>-0.15284190306829964</v>
      </c>
      <c r="BM28" s="57">
        <f t="shared" si="37"/>
        <v>-3.4416482944642501E-3</v>
      </c>
      <c r="BN28" s="57">
        <f t="shared" si="38"/>
        <v>-7.4454130325922629E-2</v>
      </c>
      <c r="BO28" s="57">
        <f t="shared" si="39"/>
        <v>-1.9508448768104175E-2</v>
      </c>
      <c r="BP28" s="57">
        <f t="shared" si="40"/>
        <v>-9.9827944739701191E-2</v>
      </c>
      <c r="BQ28" s="57">
        <f t="shared" si="41"/>
        <v>-4.0150693286132605E-2</v>
      </c>
      <c r="BR28" s="57">
        <f t="shared" si="14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5"/>
        <v>2.3427422467729109E-2</v>
      </c>
      <c r="R29" s="75">
        <f t="shared" si="16"/>
        <v>0.60746139764329554</v>
      </c>
      <c r="S29" s="75">
        <f t="shared" si="17"/>
        <v>2.7238509692860218E-2</v>
      </c>
      <c r="T29" s="75">
        <f t="shared" si="18"/>
        <v>9.2089171513772619E-2</v>
      </c>
      <c r="U29" s="75">
        <f t="shared" si="19"/>
        <v>0.44930439789702936</v>
      </c>
      <c r="V29" s="75">
        <f t="shared" si="20"/>
        <v>7.2489178228374224E-2</v>
      </c>
      <c r="W29" s="75">
        <f t="shared" si="21"/>
        <v>0.21001705267478121</v>
      </c>
      <c r="X29" s="75">
        <f t="shared" si="22"/>
        <v>0.29018771910675978</v>
      </c>
      <c r="Y29" s="75">
        <f t="shared" si="23"/>
        <v>0.41483568773118562</v>
      </c>
      <c r="Z29" s="75">
        <f t="shared" si="24"/>
        <v>0.1981767313090928</v>
      </c>
      <c r="AA29" s="75">
        <f t="shared" si="25"/>
        <v>1.6737022660100832E-2</v>
      </c>
      <c r="AB29" s="75">
        <f t="shared" si="26"/>
        <v>0.10547523332290862</v>
      </c>
      <c r="AC29" s="75">
        <f t="shared" si="27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8"/>
        <v>2.7060926910859484E-2</v>
      </c>
      <c r="AS29" s="75">
        <f t="shared" si="29"/>
        <v>0.26511101324033837</v>
      </c>
      <c r="AT29" s="75">
        <f t="shared" si="2"/>
        <v>2.2149656305401871E-2</v>
      </c>
      <c r="AU29" s="75">
        <f t="shared" si="3"/>
        <v>5.7358582556284558E-2</v>
      </c>
      <c r="AV29" s="75">
        <f t="shared" si="4"/>
        <v>0.57499884343752827</v>
      </c>
      <c r="AW29" s="75">
        <f t="shared" si="5"/>
        <v>0.12507101142523849</v>
      </c>
      <c r="AX29" s="75">
        <f t="shared" si="6"/>
        <v>0.44763367690773864</v>
      </c>
      <c r="AY29" s="75">
        <f t="shared" si="7"/>
        <v>0.41621806012311557</v>
      </c>
      <c r="AZ29" s="75">
        <f t="shared" si="8"/>
        <v>0.37220192092613802</v>
      </c>
      <c r="BA29" s="75">
        <f t="shared" si="9"/>
        <v>0.23592018930246697</v>
      </c>
      <c r="BB29" s="75">
        <f t="shared" si="10"/>
        <v>5.3209555117245601E-2</v>
      </c>
      <c r="BC29" s="75">
        <f t="shared" si="11"/>
        <v>0.19767208576921863</v>
      </c>
      <c r="BD29" s="75">
        <f t="shared" si="12"/>
        <v>0.17287252607811748</v>
      </c>
      <c r="BF29" s="57">
        <f t="shared" si="30"/>
        <v>0.34235038440295718</v>
      </c>
      <c r="BG29" s="57">
        <f t="shared" si="31"/>
        <v>5.0888533874583475E-3</v>
      </c>
      <c r="BH29" s="57">
        <f t="shared" si="32"/>
        <v>3.4730588957488061E-2</v>
      </c>
      <c r="BI29" s="57">
        <f t="shared" si="33"/>
        <v>-0.12569444554049891</v>
      </c>
      <c r="BJ29" s="57">
        <f t="shared" si="34"/>
        <v>-5.2581833196864269E-2</v>
      </c>
      <c r="BK29" s="57">
        <f t="shared" si="35"/>
        <v>-0.23761662423295743</v>
      </c>
      <c r="BL29" s="57">
        <f t="shared" si="36"/>
        <v>-0.1260303410163558</v>
      </c>
      <c r="BM29" s="57">
        <f t="shared" si="37"/>
        <v>4.2633766805047602E-2</v>
      </c>
      <c r="BN29" s="57">
        <f t="shared" si="38"/>
        <v>-3.7743457993374169E-2</v>
      </c>
      <c r="BO29" s="57">
        <f t="shared" si="39"/>
        <v>-3.6472532457144768E-2</v>
      </c>
      <c r="BP29" s="57">
        <f t="shared" si="40"/>
        <v>-9.2196852446310013E-2</v>
      </c>
      <c r="BQ29" s="57">
        <f t="shared" si="41"/>
        <v>-4.6416502856147512E-2</v>
      </c>
      <c r="BR29" s="57">
        <f t="shared" si="14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5"/>
        <v>3.0263316787530581E-2</v>
      </c>
      <c r="R30" s="75">
        <f t="shared" si="16"/>
        <v>1.1211350448622677</v>
      </c>
      <c r="S30" s="75">
        <f t="shared" si="17"/>
        <v>6.4233224744581929E-2</v>
      </c>
      <c r="T30" s="75">
        <f t="shared" si="18"/>
        <v>-1.597994202650908E-2</v>
      </c>
      <c r="U30" s="75">
        <f t="shared" si="19"/>
        <v>0.65571526394459501</v>
      </c>
      <c r="V30" s="75">
        <f t="shared" si="20"/>
        <v>0.1057075407581622</v>
      </c>
      <c r="W30" s="75">
        <f t="shared" si="21"/>
        <v>0.14163862318577355</v>
      </c>
      <c r="X30" s="75">
        <f t="shared" si="22"/>
        <v>0.24105886210067143</v>
      </c>
      <c r="Y30" s="75">
        <f t="shared" si="23"/>
        <v>0.41543031683582349</v>
      </c>
      <c r="Z30" s="75">
        <f t="shared" si="24"/>
        <v>0.26282020817381579</v>
      </c>
      <c r="AA30" s="75">
        <f t="shared" si="25"/>
        <v>1.0796955230030035E-2</v>
      </c>
      <c r="AB30" s="75">
        <f t="shared" si="26"/>
        <v>0.16090677920072677</v>
      </c>
      <c r="AC30" s="75">
        <f t="shared" si="27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8"/>
        <v>2.8604083159863958E-2</v>
      </c>
      <c r="AS30" s="75">
        <f t="shared" si="29"/>
        <v>0.52570541211733191</v>
      </c>
      <c r="AT30" s="75">
        <f t="shared" si="2"/>
        <v>5.5710693083734872E-2</v>
      </c>
      <c r="AU30" s="75">
        <f t="shared" si="3"/>
        <v>-2.8516037511962793E-2</v>
      </c>
      <c r="AV30" s="75">
        <f t="shared" si="4"/>
        <v>0.51662210460679658</v>
      </c>
      <c r="AW30" s="75">
        <f t="shared" si="5"/>
        <v>0.17984309717706434</v>
      </c>
      <c r="AX30" s="75">
        <f t="shared" si="6"/>
        <v>0.22127447097080979</v>
      </c>
      <c r="AY30" s="75">
        <f t="shared" si="7"/>
        <v>0.43060106951254395</v>
      </c>
      <c r="AZ30" s="75">
        <f t="shared" si="8"/>
        <v>0.3818471101757106</v>
      </c>
      <c r="BA30" s="75">
        <f t="shared" si="9"/>
        <v>0.32817606168023034</v>
      </c>
      <c r="BB30" s="75">
        <f t="shared" si="10"/>
        <v>1.7509772350950567E-2</v>
      </c>
      <c r="BC30" s="75">
        <f t="shared" si="11"/>
        <v>0.26939871100553664</v>
      </c>
      <c r="BD30" s="75">
        <f t="shared" si="12"/>
        <v>0.18196684563130347</v>
      </c>
      <c r="BF30" s="57">
        <f t="shared" si="30"/>
        <v>0.59542963274493577</v>
      </c>
      <c r="BG30" s="57">
        <f t="shared" si="31"/>
        <v>8.5225316608470575E-3</v>
      </c>
      <c r="BH30" s="57">
        <f t="shared" si="32"/>
        <v>1.2536095485453713E-2</v>
      </c>
      <c r="BI30" s="57">
        <f t="shared" si="33"/>
        <v>0.13909315933779842</v>
      </c>
      <c r="BJ30" s="57">
        <f t="shared" si="34"/>
        <v>-7.413555641890214E-2</v>
      </c>
      <c r="BK30" s="57">
        <f t="shared" si="35"/>
        <v>-7.963584778503624E-2</v>
      </c>
      <c r="BL30" s="57">
        <f t="shared" si="36"/>
        <v>-0.18954220741187253</v>
      </c>
      <c r="BM30" s="57">
        <f t="shared" si="37"/>
        <v>3.3583206660112885E-2</v>
      </c>
      <c r="BN30" s="57">
        <f t="shared" si="38"/>
        <v>-6.5355853506414541E-2</v>
      </c>
      <c r="BO30" s="57">
        <f t="shared" si="39"/>
        <v>-6.7128171209205317E-3</v>
      </c>
      <c r="BP30" s="57">
        <f t="shared" si="40"/>
        <v>-0.10849193180480987</v>
      </c>
      <c r="BQ30" s="57">
        <f t="shared" si="41"/>
        <v>-4.5049100770416017E-2</v>
      </c>
      <c r="BR30" s="57">
        <f t="shared" si="14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5"/>
        <v>4.1816429959536272E-2</v>
      </c>
      <c r="R31" s="75">
        <f t="shared" si="16"/>
        <v>2.005461375174824</v>
      </c>
      <c r="S31" s="75">
        <f t="shared" si="17"/>
        <v>4.6203677629359195E-2</v>
      </c>
      <c r="T31" s="75">
        <f t="shared" si="18"/>
        <v>7.0587448322460972E-2</v>
      </c>
      <c r="U31" s="75">
        <f t="shared" si="19"/>
        <v>1.1875434376507239</v>
      </c>
      <c r="V31" s="75">
        <f t="shared" si="20"/>
        <v>0.11444949502634365</v>
      </c>
      <c r="W31" s="75">
        <f t="shared" si="21"/>
        <v>0.13189360891597116</v>
      </c>
      <c r="X31" s="75">
        <f t="shared" si="22"/>
        <v>0.24254707169790779</v>
      </c>
      <c r="Y31" s="75">
        <f t="shared" si="23"/>
        <v>6.2561142279654078E-2</v>
      </c>
      <c r="Z31" s="75">
        <f t="shared" si="24"/>
        <v>0.16730072757358436</v>
      </c>
      <c r="AA31" s="75">
        <f t="shared" si="25"/>
        <v>2.436567859006564E-2</v>
      </c>
      <c r="AB31" s="75">
        <f t="shared" si="26"/>
        <v>0.1443512335194829</v>
      </c>
      <c r="AC31" s="75">
        <f t="shared" si="27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8"/>
        <v>3.5215625553063346E-2</v>
      </c>
      <c r="AS31" s="75">
        <f t="shared" si="29"/>
        <v>0.87313793675986884</v>
      </c>
      <c r="AT31" s="75">
        <f t="shared" si="2"/>
        <v>3.7321724872808722E-2</v>
      </c>
      <c r="AU31" s="75">
        <f t="shared" si="3"/>
        <v>4.4827949204010419E-2</v>
      </c>
      <c r="AV31" s="75">
        <f t="shared" si="4"/>
        <v>1.1364779830404224</v>
      </c>
      <c r="AW31" s="75">
        <f t="shared" si="5"/>
        <v>0.18284101554318818</v>
      </c>
      <c r="AX31" s="75">
        <f t="shared" si="6"/>
        <v>0.27651160834314248</v>
      </c>
      <c r="AY31" s="75">
        <f t="shared" si="7"/>
        <v>0.37561869660080871</v>
      </c>
      <c r="AZ31" s="75">
        <f t="shared" si="8"/>
        <v>5.8960816341970819E-2</v>
      </c>
      <c r="BA31" s="75">
        <f t="shared" si="9"/>
        <v>0.20063655007321973</v>
      </c>
      <c r="BB31" s="75">
        <f t="shared" si="10"/>
        <v>6.249747623566082E-2</v>
      </c>
      <c r="BC31" s="75">
        <f t="shared" si="11"/>
        <v>0.27662588721823034</v>
      </c>
      <c r="BD31" s="75">
        <f t="shared" si="12"/>
        <v>0.14748922190426664</v>
      </c>
      <c r="BF31" s="57">
        <f t="shared" si="30"/>
        <v>1.1323234384149552</v>
      </c>
      <c r="BG31" s="57">
        <f t="shared" si="31"/>
        <v>8.8819527565504736E-3</v>
      </c>
      <c r="BH31" s="57">
        <f t="shared" si="32"/>
        <v>2.5759499118450553E-2</v>
      </c>
      <c r="BI31" s="57">
        <f t="shared" si="33"/>
        <v>5.1065454610301542E-2</v>
      </c>
      <c r="BJ31" s="57">
        <f t="shared" si="34"/>
        <v>-6.8391520516844537E-2</v>
      </c>
      <c r="BK31" s="57">
        <f t="shared" si="35"/>
        <v>-0.14461799942717132</v>
      </c>
      <c r="BL31" s="57">
        <f t="shared" si="36"/>
        <v>-0.13307162490290092</v>
      </c>
      <c r="BM31" s="57">
        <f t="shared" si="37"/>
        <v>3.6003259376832589E-3</v>
      </c>
      <c r="BN31" s="57">
        <f t="shared" si="38"/>
        <v>-3.3335822499635376E-2</v>
      </c>
      <c r="BO31" s="57">
        <f t="shared" si="39"/>
        <v>-3.8131797645595183E-2</v>
      </c>
      <c r="BP31" s="57">
        <f t="shared" si="40"/>
        <v>-0.13227465369874744</v>
      </c>
      <c r="BQ31" s="57">
        <f t="shared" si="41"/>
        <v>-2.7433352159664831E-2</v>
      </c>
      <c r="BR31" s="57">
        <f t="shared" si="14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5"/>
        <v>4.8642020211067782E-2</v>
      </c>
      <c r="R32" s="75">
        <f t="shared" si="16"/>
        <v>2.1056822543150453</v>
      </c>
      <c r="S32" s="75">
        <f t="shared" si="17"/>
        <v>7.558634281058875E-2</v>
      </c>
      <c r="T32" s="75">
        <f t="shared" si="18"/>
        <v>0.36001959423957608</v>
      </c>
      <c r="U32" s="75">
        <f t="shared" si="19"/>
        <v>0.50675469908967385</v>
      </c>
      <c r="V32" s="75">
        <f t="shared" si="20"/>
        <v>0.14168974343635682</v>
      </c>
      <c r="W32" s="75">
        <f t="shared" si="21"/>
        <v>0.15085959578032621</v>
      </c>
      <c r="X32" s="75">
        <f t="shared" si="22"/>
        <v>0.4718370160288069</v>
      </c>
      <c r="Y32" s="75">
        <f t="shared" si="23"/>
        <v>0.25465021387302755</v>
      </c>
      <c r="Z32" s="75">
        <f t="shared" si="24"/>
        <v>0.15407397990102845</v>
      </c>
      <c r="AA32" s="75">
        <f t="shared" si="25"/>
        <v>0.27952344328416151</v>
      </c>
      <c r="AB32" s="75">
        <f t="shared" si="26"/>
        <v>0.17793300206785981</v>
      </c>
      <c r="AC32" s="75">
        <f t="shared" si="27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8"/>
        <v>4.5094209117491069E-2</v>
      </c>
      <c r="AS32" s="75">
        <f t="shared" si="29"/>
        <v>0.93865750604885778</v>
      </c>
      <c r="AT32" s="75">
        <f t="shared" si="2"/>
        <v>6.430681601741528E-2</v>
      </c>
      <c r="AU32" s="75">
        <f t="shared" si="3"/>
        <v>0.31658258985453197</v>
      </c>
      <c r="AV32" s="75">
        <f t="shared" si="4"/>
        <v>0.51448401488446671</v>
      </c>
      <c r="AW32" s="75">
        <f t="shared" si="5"/>
        <v>0.25296467863050498</v>
      </c>
      <c r="AX32" s="75">
        <f t="shared" si="6"/>
        <v>0.2541993901803371</v>
      </c>
      <c r="AY32" s="75">
        <f t="shared" si="7"/>
        <v>0.69232207438998306</v>
      </c>
      <c r="AZ32" s="75">
        <f t="shared" si="8"/>
        <v>0.2288419045901364</v>
      </c>
      <c r="BA32" s="75">
        <f t="shared" si="9"/>
        <v>0.17585619220136889</v>
      </c>
      <c r="BB32" s="75">
        <f t="shared" si="10"/>
        <v>0.60268607656337947</v>
      </c>
      <c r="BC32" s="75">
        <f t="shared" si="11"/>
        <v>0.32063896030348604</v>
      </c>
      <c r="BD32" s="75">
        <f t="shared" si="12"/>
        <v>0.15466380651465381</v>
      </c>
      <c r="BF32" s="57">
        <f t="shared" si="30"/>
        <v>1.1670247482661875</v>
      </c>
      <c r="BG32" s="57">
        <f t="shared" si="31"/>
        <v>1.1279526793173469E-2</v>
      </c>
      <c r="BH32" s="57">
        <f t="shared" si="32"/>
        <v>4.3437004385044109E-2</v>
      </c>
      <c r="BI32" s="57">
        <f t="shared" si="33"/>
        <v>-7.729315794792857E-3</v>
      </c>
      <c r="BJ32" s="57">
        <f t="shared" si="34"/>
        <v>-0.11127493519414816</v>
      </c>
      <c r="BK32" s="57">
        <f t="shared" si="35"/>
        <v>-0.1033397944000109</v>
      </c>
      <c r="BL32" s="57">
        <f t="shared" si="36"/>
        <v>-0.22048505836117616</v>
      </c>
      <c r="BM32" s="57">
        <f t="shared" si="37"/>
        <v>2.5808309282891156E-2</v>
      </c>
      <c r="BN32" s="57">
        <f t="shared" si="38"/>
        <v>-2.1782212300340442E-2</v>
      </c>
      <c r="BO32" s="57">
        <f t="shared" si="39"/>
        <v>-0.32316263327921796</v>
      </c>
      <c r="BP32" s="57">
        <f t="shared" si="40"/>
        <v>-0.14270595823562623</v>
      </c>
      <c r="BQ32" s="57">
        <f t="shared" si="41"/>
        <v>-4.0865006641222543E-2</v>
      </c>
      <c r="BR32" s="57">
        <f t="shared" si="14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5"/>
        <v>3.3450428959835632E-2</v>
      </c>
      <c r="R33" s="75">
        <f t="shared" si="16"/>
        <v>0.94509554394719375</v>
      </c>
      <c r="S33" s="75">
        <f t="shared" si="17"/>
        <v>1.889102205312828E-2</v>
      </c>
      <c r="T33" s="75">
        <f t="shared" si="18"/>
        <v>0.37639116178407306</v>
      </c>
      <c r="U33" s="75">
        <f t="shared" si="19"/>
        <v>0.489905991932581</v>
      </c>
      <c r="V33" s="75">
        <f t="shared" si="20"/>
        <v>0.18042666826291867</v>
      </c>
      <c r="W33" s="75">
        <f t="shared" si="21"/>
        <v>0.15656621882406274</v>
      </c>
      <c r="X33" s="75">
        <f t="shared" si="22"/>
        <v>0.48438500495504466</v>
      </c>
      <c r="Y33" s="75">
        <f t="shared" si="23"/>
        <v>0.21307986405783075</v>
      </c>
      <c r="Z33" s="75">
        <f t="shared" si="24"/>
        <v>0.2306173830026497</v>
      </c>
      <c r="AA33" s="75">
        <f t="shared" si="25"/>
        <v>3.0529327138465321E-2</v>
      </c>
      <c r="AB33" s="75">
        <f t="shared" si="26"/>
        <v>0.17026640636217683</v>
      </c>
      <c r="AC33" s="75">
        <f t="shared" si="27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8"/>
        <v>3.4915766167075812E-2</v>
      </c>
      <c r="AS33" s="75">
        <f t="shared" si="29"/>
        <v>0.40184113271223632</v>
      </c>
      <c r="AT33" s="75">
        <f t="shared" si="2"/>
        <v>1.6467366457625171E-2</v>
      </c>
      <c r="AU33" s="75">
        <f t="shared" si="3"/>
        <v>0.30092682998750508</v>
      </c>
      <c r="AV33" s="75">
        <f t="shared" si="4"/>
        <v>0.52863279608164082</v>
      </c>
      <c r="AW33" s="75">
        <f t="shared" si="5"/>
        <v>0.2981549965755485</v>
      </c>
      <c r="AX33" s="75">
        <f t="shared" si="6"/>
        <v>0.27334931463765233</v>
      </c>
      <c r="AY33" s="75">
        <f t="shared" si="7"/>
        <v>0.72640208504249548</v>
      </c>
      <c r="AZ33" s="75">
        <f t="shared" si="8"/>
        <v>0.17705086294117109</v>
      </c>
      <c r="BA33" s="75">
        <f t="shared" si="9"/>
        <v>0.28919750107964559</v>
      </c>
      <c r="BB33" s="75">
        <f t="shared" si="10"/>
        <v>4.7509052544692697E-2</v>
      </c>
      <c r="BC33" s="75">
        <f t="shared" si="11"/>
        <v>0.30214335120843072</v>
      </c>
      <c r="BD33" s="75">
        <f t="shared" si="12"/>
        <v>0.14288405559571163</v>
      </c>
      <c r="BF33" s="57">
        <f t="shared" si="30"/>
        <v>0.54325441123495744</v>
      </c>
      <c r="BG33" s="57">
        <f t="shared" si="31"/>
        <v>2.4236555955031089E-3</v>
      </c>
      <c r="BH33" s="57">
        <f t="shared" si="32"/>
        <v>7.5464331796567974E-2</v>
      </c>
      <c r="BI33" s="57">
        <f t="shared" si="33"/>
        <v>-3.8726804149059824E-2</v>
      </c>
      <c r="BJ33" s="57">
        <f t="shared" si="34"/>
        <v>-0.11772832831262983</v>
      </c>
      <c r="BK33" s="57">
        <f t="shared" si="35"/>
        <v>-0.11678309581358959</v>
      </c>
      <c r="BL33" s="57">
        <f t="shared" si="36"/>
        <v>-0.24201708008745082</v>
      </c>
      <c r="BM33" s="57">
        <f t="shared" si="37"/>
        <v>3.6029001116659659E-2</v>
      </c>
      <c r="BN33" s="57">
        <f t="shared" si="38"/>
        <v>-5.8580118076995896E-2</v>
      </c>
      <c r="BO33" s="57">
        <f t="shared" si="39"/>
        <v>-1.6979725406227376E-2</v>
      </c>
      <c r="BP33" s="57">
        <f t="shared" si="40"/>
        <v>-0.1318769448462539</v>
      </c>
      <c r="BQ33" s="57">
        <f t="shared" si="41"/>
        <v>-3.5813798773398617E-2</v>
      </c>
      <c r="BR33" s="57">
        <f t="shared" si="14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5"/>
        <v>3.0084993431107154E-2</v>
      </c>
      <c r="R34" s="75">
        <f t="shared" si="16"/>
        <v>0.83225864720735121</v>
      </c>
      <c r="S34" s="75">
        <f t="shared" si="17"/>
        <v>3.8868534767164585E-2</v>
      </c>
      <c r="T34" s="75">
        <f t="shared" si="18"/>
        <v>0.22920173721329842</v>
      </c>
      <c r="U34" s="75">
        <f t="shared" si="19"/>
        <v>0.82832885572568127</v>
      </c>
      <c r="V34" s="75">
        <f t="shared" si="20"/>
        <v>0.12284563567947769</v>
      </c>
      <c r="W34" s="75">
        <f t="shared" si="21"/>
        <v>0.21079937536023458</v>
      </c>
      <c r="X34" s="75">
        <f t="shared" si="22"/>
        <v>0.40483582765351978</v>
      </c>
      <c r="Y34" s="75">
        <f t="shared" si="23"/>
        <v>0.1272750543084892</v>
      </c>
      <c r="Z34" s="75">
        <f t="shared" si="24"/>
        <v>0.16442929606656687</v>
      </c>
      <c r="AA34" s="75">
        <f t="shared" si="25"/>
        <v>5.0313343902346375E-2</v>
      </c>
      <c r="AB34" s="75">
        <f t="shared" si="26"/>
        <v>9.4695716706332783E-2</v>
      </c>
      <c r="AC34" s="75">
        <f t="shared" si="27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8"/>
        <v>3.1628492319569546E-2</v>
      </c>
      <c r="AS34" s="75">
        <f t="shared" si="29"/>
        <v>0.3944397880818829</v>
      </c>
      <c r="AT34" s="75">
        <f t="shared" si="2"/>
        <v>3.3503634656866288E-2</v>
      </c>
      <c r="AU34" s="75">
        <f t="shared" si="3"/>
        <v>0.16783145880287273</v>
      </c>
      <c r="AV34" s="75">
        <f t="shared" si="4"/>
        <v>0.66010951826032493</v>
      </c>
      <c r="AW34" s="75">
        <f t="shared" si="5"/>
        <v>0.21629927570175861</v>
      </c>
      <c r="AX34" s="75">
        <f t="shared" si="6"/>
        <v>0.42365815623706538</v>
      </c>
      <c r="AY34" s="75">
        <f t="shared" si="7"/>
        <v>0.57885567895474865</v>
      </c>
      <c r="AZ34" s="75">
        <f t="shared" si="8"/>
        <v>9.7871765127684113E-2</v>
      </c>
      <c r="BA34" s="75">
        <f t="shared" si="9"/>
        <v>0.22284302632461001</v>
      </c>
      <c r="BB34" s="75">
        <f t="shared" si="10"/>
        <v>0.15511389107121215</v>
      </c>
      <c r="BC34" s="75">
        <f t="shared" si="11"/>
        <v>0.16620198677214976</v>
      </c>
      <c r="BD34" s="75">
        <f t="shared" si="12"/>
        <v>0.13456076371771941</v>
      </c>
      <c r="BF34" s="57">
        <f t="shared" si="30"/>
        <v>0.43781885912546831</v>
      </c>
      <c r="BG34" s="57">
        <f t="shared" si="31"/>
        <v>5.3649001102982971E-3</v>
      </c>
      <c r="BH34" s="57">
        <f t="shared" si="32"/>
        <v>6.1370278410425694E-2</v>
      </c>
      <c r="BI34" s="57">
        <f t="shared" si="33"/>
        <v>0.16821933746535633</v>
      </c>
      <c r="BJ34" s="57">
        <f t="shared" si="34"/>
        <v>-9.3453640022280918E-2</v>
      </c>
      <c r="BK34" s="57">
        <f t="shared" si="35"/>
        <v>-0.2128587808768308</v>
      </c>
      <c r="BL34" s="57">
        <f t="shared" si="36"/>
        <v>-0.17401985130122888</v>
      </c>
      <c r="BM34" s="57">
        <f t="shared" si="37"/>
        <v>2.9403289180805092E-2</v>
      </c>
      <c r="BN34" s="57">
        <f t="shared" si="38"/>
        <v>-5.8413730258043139E-2</v>
      </c>
      <c r="BO34" s="57">
        <f t="shared" si="39"/>
        <v>-0.10480054716886578</v>
      </c>
      <c r="BP34" s="57">
        <f t="shared" si="40"/>
        <v>-7.1506270065816974E-2</v>
      </c>
      <c r="BQ34" s="57">
        <f t="shared" si="41"/>
        <v>-3.2648980963528543E-2</v>
      </c>
      <c r="BR34" s="57">
        <f t="shared" si="14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5"/>
        <v>2.7312123732964544E-2</v>
      </c>
      <c r="R35" s="75">
        <f t="shared" si="16"/>
        <v>0.86455570073943855</v>
      </c>
      <c r="S35" s="75">
        <f t="shared" si="17"/>
        <v>4.9441494228990357E-2</v>
      </c>
      <c r="T35" s="75">
        <f t="shared" si="18"/>
        <v>0.14312472154924563</v>
      </c>
      <c r="U35" s="75">
        <f t="shared" si="19"/>
        <v>0.50832147937768224</v>
      </c>
      <c r="V35" s="75">
        <f t="shared" si="20"/>
        <v>0.13335092789151595</v>
      </c>
      <c r="W35" s="75">
        <f t="shared" si="21"/>
        <v>0.16733518216282284</v>
      </c>
      <c r="X35" s="75">
        <f t="shared" si="22"/>
        <v>0.15820123071643899</v>
      </c>
      <c r="Y35" s="75">
        <f t="shared" si="23"/>
        <v>0.39072639884815796</v>
      </c>
      <c r="Z35" s="75">
        <f t="shared" si="24"/>
        <v>0.27091835280747451</v>
      </c>
      <c r="AA35" s="75">
        <f t="shared" si="25"/>
        <v>2.6678629290230318E-2</v>
      </c>
      <c r="AB35" s="75">
        <f t="shared" si="26"/>
        <v>0.11096625392807143</v>
      </c>
      <c r="AC35" s="75">
        <f t="shared" si="27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8"/>
        <v>2.7044506581775041E-2</v>
      </c>
      <c r="AS35" s="75">
        <f t="shared" si="29"/>
        <v>0.40841595772037725</v>
      </c>
      <c r="AT35" s="75">
        <f t="shared" si="2"/>
        <v>4.1118720129784354E-2</v>
      </c>
      <c r="AU35" s="75">
        <f t="shared" si="3"/>
        <v>9.1236698172422026E-2</v>
      </c>
      <c r="AV35" s="75">
        <f t="shared" si="4"/>
        <v>0.48009494454187529</v>
      </c>
      <c r="AW35" s="75">
        <f t="shared" si="5"/>
        <v>0.2274748427128056</v>
      </c>
      <c r="AX35" s="75">
        <f t="shared" si="6"/>
        <v>0.27455998499416945</v>
      </c>
      <c r="AY35" s="75">
        <f t="shared" si="7"/>
        <v>0.26994417703877471</v>
      </c>
      <c r="AZ35" s="75">
        <f t="shared" si="8"/>
        <v>0.37020745443452013</v>
      </c>
      <c r="BA35" s="75">
        <f t="shared" si="9"/>
        <v>0.32141678083931952</v>
      </c>
      <c r="BB35" s="75">
        <f t="shared" si="10"/>
        <v>7.1641578973899445E-2</v>
      </c>
      <c r="BC35" s="75">
        <f t="shared" si="11"/>
        <v>0.18177888625677746</v>
      </c>
      <c r="BD35" s="75">
        <f t="shared" si="12"/>
        <v>9.5676321141163076E-2</v>
      </c>
      <c r="BF35" s="57">
        <f t="shared" si="30"/>
        <v>0.45613974301906129</v>
      </c>
      <c r="BG35" s="57">
        <f t="shared" si="31"/>
        <v>8.3227740992060026E-3</v>
      </c>
      <c r="BH35" s="57">
        <f t="shared" si="32"/>
        <v>5.1888023376823605E-2</v>
      </c>
      <c r="BI35" s="57">
        <f t="shared" si="33"/>
        <v>2.8226534835806949E-2</v>
      </c>
      <c r="BJ35" s="57">
        <f t="shared" si="34"/>
        <v>-9.412391482128965E-2</v>
      </c>
      <c r="BK35" s="57">
        <f t="shared" si="35"/>
        <v>-0.10722480283134661</v>
      </c>
      <c r="BL35" s="57">
        <f t="shared" si="36"/>
        <v>-0.11174294632233572</v>
      </c>
      <c r="BM35" s="57">
        <f t="shared" si="37"/>
        <v>2.051894441363783E-2</v>
      </c>
      <c r="BN35" s="57">
        <f t="shared" si="38"/>
        <v>-5.0498428031845011E-2</v>
      </c>
      <c r="BO35" s="57">
        <f t="shared" si="39"/>
        <v>-4.4962949683669123E-2</v>
      </c>
      <c r="BP35" s="57">
        <f t="shared" si="40"/>
        <v>-7.0812632328706035E-2</v>
      </c>
      <c r="BQ35" s="57">
        <f t="shared" si="41"/>
        <v>-1.4901567475322106E-2</v>
      </c>
      <c r="BR35" s="57">
        <f t="shared" si="14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5"/>
        <v>2.0944762880266365E-2</v>
      </c>
      <c r="R36" s="75">
        <f t="shared" si="16"/>
        <v>0.72512934741550306</v>
      </c>
      <c r="S36" s="75">
        <f t="shared" si="17"/>
        <v>1.5113777427701652E-2</v>
      </c>
      <c r="T36" s="75">
        <f t="shared" si="18"/>
        <v>3.7151211257645908E-2</v>
      </c>
      <c r="U36" s="75">
        <f t="shared" si="19"/>
        <v>0.373905200197994</v>
      </c>
      <c r="V36" s="75">
        <f t="shared" si="20"/>
        <v>9.8624157438580468E-2</v>
      </c>
      <c r="W36" s="75">
        <f t="shared" si="21"/>
        <v>0.18156105451132989</v>
      </c>
      <c r="X36" s="75">
        <f t="shared" si="22"/>
        <v>0.16459079951456343</v>
      </c>
      <c r="Y36" s="75">
        <f t="shared" si="23"/>
        <v>1.5232912524398491E-2</v>
      </c>
      <c r="Z36" s="75">
        <f t="shared" si="24"/>
        <v>0.26704103838244697</v>
      </c>
      <c r="AA36" s="75">
        <f t="shared" si="25"/>
        <v>3.5621511790513094E-2</v>
      </c>
      <c r="AB36" s="75">
        <f t="shared" si="26"/>
        <v>0.12547728449109147</v>
      </c>
      <c r="AC36" s="75">
        <f t="shared" si="27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8"/>
        <v>2.3039960820852468E-2</v>
      </c>
      <c r="AS36" s="75">
        <f t="shared" si="29"/>
        <v>0.36594898330307524</v>
      </c>
      <c r="AT36" s="75">
        <f t="shared" si="2"/>
        <v>1.3063356266933498E-2</v>
      </c>
      <c r="AU36" s="75">
        <f t="shared" si="3"/>
        <v>2.0224412939616503E-2</v>
      </c>
      <c r="AV36" s="75">
        <f t="shared" si="4"/>
        <v>0.40547535034888343</v>
      </c>
      <c r="AW36" s="75">
        <f t="shared" si="5"/>
        <v>0.1678827355609247</v>
      </c>
      <c r="AX36" s="75">
        <f t="shared" si="6"/>
        <v>0.34014318670282617</v>
      </c>
      <c r="AY36" s="75">
        <f t="shared" si="7"/>
        <v>0.18575561197284787</v>
      </c>
      <c r="AZ36" s="75">
        <f t="shared" si="8"/>
        <v>1.4200634852940645E-2</v>
      </c>
      <c r="BA36" s="75">
        <f t="shared" si="9"/>
        <v>0.35060772952191693</v>
      </c>
      <c r="BB36" s="75">
        <f t="shared" si="10"/>
        <v>8.0576725610168654E-2</v>
      </c>
      <c r="BC36" s="75">
        <f t="shared" si="11"/>
        <v>0.2149738160236622</v>
      </c>
      <c r="BD36" s="75">
        <f t="shared" si="12"/>
        <v>0.13187800208861072</v>
      </c>
      <c r="BF36" s="57">
        <f t="shared" si="30"/>
        <v>0.35918036411242782</v>
      </c>
      <c r="BG36" s="57">
        <f t="shared" si="31"/>
        <v>2.0504211607681542E-3</v>
      </c>
      <c r="BH36" s="57">
        <f t="shared" si="32"/>
        <v>1.6926798318029405E-2</v>
      </c>
      <c r="BI36" s="57">
        <f t="shared" si="33"/>
        <v>-3.1570150150889431E-2</v>
      </c>
      <c r="BJ36" s="57">
        <f t="shared" si="34"/>
        <v>-6.9258578122344233E-2</v>
      </c>
      <c r="BK36" s="57">
        <f t="shared" si="35"/>
        <v>-0.15858213219149628</v>
      </c>
      <c r="BL36" s="57">
        <f t="shared" si="36"/>
        <v>-2.1164812458284443E-2</v>
      </c>
      <c r="BM36" s="57">
        <f t="shared" si="37"/>
        <v>1.0322776714578458E-3</v>
      </c>
      <c r="BN36" s="57">
        <f t="shared" si="38"/>
        <v>-8.3566691139469962E-2</v>
      </c>
      <c r="BO36" s="57">
        <f t="shared" si="39"/>
        <v>-4.495521381965556E-2</v>
      </c>
      <c r="BP36" s="57">
        <f t="shared" si="40"/>
        <v>-8.9496531532570728E-2</v>
      </c>
      <c r="BQ36" s="57">
        <f t="shared" si="41"/>
        <v>-3.5386806779692789E-2</v>
      </c>
      <c r="BR36" s="57">
        <f t="shared" si="14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5"/>
        <v>4.0479553448460548E-2</v>
      </c>
      <c r="R37" s="75">
        <f t="shared" si="16"/>
        <v>1.6371126747144311</v>
      </c>
      <c r="S37" s="75">
        <f t="shared" si="17"/>
        <v>7.9256151382473994E-2</v>
      </c>
      <c r="T37" s="75">
        <f t="shared" si="18"/>
        <v>0.20054361078164895</v>
      </c>
      <c r="U37" s="75">
        <f t="shared" si="19"/>
        <v>0.40013985536271141</v>
      </c>
      <c r="V37" s="75">
        <f t="shared" si="20"/>
        <v>0.24255951313036031</v>
      </c>
      <c r="W37" s="75">
        <f t="shared" si="21"/>
        <v>0.22875816252716019</v>
      </c>
      <c r="X37" s="75">
        <f t="shared" si="22"/>
        <v>0.41323283688423773</v>
      </c>
      <c r="Y37" s="75">
        <f t="shared" si="23"/>
        <v>6.9728593810204603E-2</v>
      </c>
      <c r="Z37" s="75">
        <f t="shared" si="24"/>
        <v>0.29240473051285681</v>
      </c>
      <c r="AA37" s="75">
        <f t="shared" si="25"/>
        <v>4.2728375940949352E-2</v>
      </c>
      <c r="AB37" s="75">
        <f t="shared" si="26"/>
        <v>0.1502069710762835</v>
      </c>
      <c r="AC37" s="75">
        <f t="shared" si="27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8"/>
        <v>3.9556714114680203E-2</v>
      </c>
      <c r="AS37" s="75">
        <f t="shared" si="29"/>
        <v>0.69955099150956923</v>
      </c>
      <c r="AT37" s="75">
        <f t="shared" si="2"/>
        <v>6.5534295095068335E-2</v>
      </c>
      <c r="AU37" s="75">
        <f t="shared" si="3"/>
        <v>0.15088023605928513</v>
      </c>
      <c r="AV37" s="75">
        <f t="shared" si="4"/>
        <v>0.36854606863570066</v>
      </c>
      <c r="AW37" s="75">
        <f t="shared" si="5"/>
        <v>0.40978499963630272</v>
      </c>
      <c r="AX37" s="75">
        <f t="shared" si="6"/>
        <v>0.44834915594070213</v>
      </c>
      <c r="AY37" s="75">
        <f t="shared" si="7"/>
        <v>0.67365573611085816</v>
      </c>
      <c r="AZ37" s="75">
        <f t="shared" si="8"/>
        <v>6.0345219123760757E-2</v>
      </c>
      <c r="BA37" s="75">
        <f t="shared" si="9"/>
        <v>0.39130894924584536</v>
      </c>
      <c r="BB37" s="75">
        <f t="shared" si="10"/>
        <v>8.294349040546603E-2</v>
      </c>
      <c r="BC37" s="75">
        <f t="shared" si="11"/>
        <v>0.26424802033200828</v>
      </c>
      <c r="BD37" s="75">
        <f t="shared" si="12"/>
        <v>0.20862334305361246</v>
      </c>
      <c r="BF37" s="57">
        <f t="shared" si="30"/>
        <v>0.93756168320486188</v>
      </c>
      <c r="BG37" s="57">
        <f t="shared" si="31"/>
        <v>1.3721856287405659E-2</v>
      </c>
      <c r="BH37" s="57">
        <f t="shared" si="32"/>
        <v>4.9663374722363818E-2</v>
      </c>
      <c r="BI37" s="57">
        <f t="shared" si="33"/>
        <v>3.1593786727010742E-2</v>
      </c>
      <c r="BJ37" s="57">
        <f t="shared" si="34"/>
        <v>-0.16722548650594241</v>
      </c>
      <c r="BK37" s="57">
        <f t="shared" si="35"/>
        <v>-0.21959099341354194</v>
      </c>
      <c r="BL37" s="57">
        <f t="shared" si="36"/>
        <v>-0.26042289922662043</v>
      </c>
      <c r="BM37" s="57">
        <f t="shared" si="37"/>
        <v>9.3833746864438461E-3</v>
      </c>
      <c r="BN37" s="57">
        <f t="shared" si="38"/>
        <v>-9.8904218732988547E-2</v>
      </c>
      <c r="BO37" s="57">
        <f t="shared" si="39"/>
        <v>-4.0215114464516678E-2</v>
      </c>
      <c r="BP37" s="57">
        <f t="shared" si="40"/>
        <v>-0.11404104925572478</v>
      </c>
      <c r="BQ37" s="57">
        <f t="shared" si="41"/>
        <v>-4.4320780731735648E-2</v>
      </c>
      <c r="BR37" s="57">
        <f t="shared" si="14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5"/>
        <v>5.8868246675918501E-2</v>
      </c>
      <c r="R38" s="75">
        <f t="shared" si="16"/>
        <v>1.9943404981397443</v>
      </c>
      <c r="S38" s="75">
        <f t="shared" si="17"/>
        <v>0.10156036567797135</v>
      </c>
      <c r="T38" s="75">
        <f t="shared" si="18"/>
        <v>0.57440539514451383</v>
      </c>
      <c r="U38" s="75">
        <f t="shared" si="19"/>
        <v>0.37214891318409415</v>
      </c>
      <c r="V38" s="75">
        <f t="shared" si="20"/>
        <v>0.29262727252706233</v>
      </c>
      <c r="W38" s="75">
        <f t="shared" si="21"/>
        <v>0.39025504346187584</v>
      </c>
      <c r="X38" s="75">
        <f t="shared" si="22"/>
        <v>0.52486851931784895</v>
      </c>
      <c r="Y38" s="75">
        <f t="shared" si="23"/>
        <v>0.3825403098238731</v>
      </c>
      <c r="Z38" s="75">
        <f t="shared" si="24"/>
        <v>0.54253263305173771</v>
      </c>
      <c r="AA38" s="75">
        <f t="shared" si="25"/>
        <v>1.5752932089194271E-2</v>
      </c>
      <c r="AB38" s="75">
        <f t="shared" si="26"/>
        <v>0.21931042188938318</v>
      </c>
      <c r="AC38" s="75">
        <f t="shared" si="27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8"/>
        <v>5.8835208070874945E-2</v>
      </c>
      <c r="AS38" s="75">
        <f t="shared" si="29"/>
        <v>0.90389192600023371</v>
      </c>
      <c r="AT38" s="75">
        <f t="shared" si="2"/>
        <v>8.5546930275033961E-2</v>
      </c>
      <c r="AU38" s="75">
        <f t="shared" si="3"/>
        <v>0.45395539102238325</v>
      </c>
      <c r="AV38" s="75">
        <f t="shared" si="4"/>
        <v>0.34355727369233013</v>
      </c>
      <c r="AW38" s="75">
        <f t="shared" si="5"/>
        <v>0.50713088693397557</v>
      </c>
      <c r="AX38" s="75">
        <f t="shared" si="6"/>
        <v>0.69891955112427395</v>
      </c>
      <c r="AY38" s="75">
        <f t="shared" si="7"/>
        <v>0.77671094831422682</v>
      </c>
      <c r="AZ38" s="75">
        <f t="shared" si="8"/>
        <v>0.34216558189588719</v>
      </c>
      <c r="BA38" s="75">
        <f t="shared" si="9"/>
        <v>0.69385639729389736</v>
      </c>
      <c r="BB38" s="75">
        <f t="shared" si="10"/>
        <v>3.6013917771267098E-2</v>
      </c>
      <c r="BC38" s="75">
        <f t="shared" si="11"/>
        <v>0.38879703167082286</v>
      </c>
      <c r="BD38" s="75">
        <f t="shared" si="12"/>
        <v>0.39836460412036856</v>
      </c>
      <c r="BF38" s="57">
        <f t="shared" si="30"/>
        <v>1.0904485721395107</v>
      </c>
      <c r="BG38" s="57">
        <f t="shared" si="31"/>
        <v>1.6013435402937384E-2</v>
      </c>
      <c r="BH38" s="57">
        <f t="shared" si="32"/>
        <v>0.12045000412213058</v>
      </c>
      <c r="BI38" s="57">
        <f t="shared" si="33"/>
        <v>2.859163949176402E-2</v>
      </c>
      <c r="BJ38" s="57">
        <f t="shared" si="34"/>
        <v>-0.21450361440691323</v>
      </c>
      <c r="BK38" s="57">
        <f t="shared" si="35"/>
        <v>-0.30866450766239811</v>
      </c>
      <c r="BL38" s="57">
        <f t="shared" si="36"/>
        <v>-0.25184242899637788</v>
      </c>
      <c r="BM38" s="57">
        <f t="shared" si="37"/>
        <v>4.0374727927985909E-2</v>
      </c>
      <c r="BN38" s="57">
        <f t="shared" si="38"/>
        <v>-0.15132376424215965</v>
      </c>
      <c r="BO38" s="57">
        <f t="shared" si="39"/>
        <v>-2.0260985682072827E-2</v>
      </c>
      <c r="BP38" s="57">
        <f t="shared" si="40"/>
        <v>-0.16948660978143967</v>
      </c>
      <c r="BQ38" s="57">
        <f t="shared" si="41"/>
        <v>-9.8530606066362603E-2</v>
      </c>
      <c r="BR38" s="57">
        <f t="shared" si="14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5"/>
        <v>3.0882291283359065E-2</v>
      </c>
      <c r="R39" s="75">
        <f t="shared" si="16"/>
        <v>0.80953605674055507</v>
      </c>
      <c r="S39" s="75">
        <f t="shared" si="17"/>
        <v>0.1097615761986518</v>
      </c>
      <c r="T39" s="75">
        <f t="shared" si="18"/>
        <v>0.31776363877120417</v>
      </c>
      <c r="U39" s="75">
        <f t="shared" si="19"/>
        <v>0.29204097074523544</v>
      </c>
      <c r="V39" s="75">
        <f t="shared" si="20"/>
        <v>0.32560324745826769</v>
      </c>
      <c r="W39" s="75">
        <f t="shared" si="21"/>
        <v>0.22172411252859914</v>
      </c>
      <c r="X39" s="75">
        <f t="shared" si="22"/>
        <v>0.38911005038079399</v>
      </c>
      <c r="Y39" s="75">
        <f t="shared" si="23"/>
        <v>3.4966977771446896E-2</v>
      </c>
      <c r="Z39" s="75">
        <f t="shared" si="24"/>
        <v>0.15564562371805424</v>
      </c>
      <c r="AA39" s="75">
        <f t="shared" si="25"/>
        <v>2.5001592261567774E-2</v>
      </c>
      <c r="AB39" s="75">
        <f t="shared" si="26"/>
        <v>0.10215983227646946</v>
      </c>
      <c r="AC39" s="75">
        <f t="shared" si="27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8"/>
        <v>3.4396216121558298E-2</v>
      </c>
      <c r="AS39" s="75">
        <f t="shared" si="29"/>
        <v>0.39675828196257379</v>
      </c>
      <c r="AT39" s="75">
        <f t="shared" si="2"/>
        <v>9.2876930682399439E-2</v>
      </c>
      <c r="AU39" s="75">
        <f t="shared" si="3"/>
        <v>0.22953555357170427</v>
      </c>
      <c r="AV39" s="75">
        <f t="shared" si="4"/>
        <v>0.32687551970261569</v>
      </c>
      <c r="AW39" s="75">
        <f t="shared" si="5"/>
        <v>0.56701126684102643</v>
      </c>
      <c r="AX39" s="75">
        <f t="shared" si="6"/>
        <v>0.40626824405206496</v>
      </c>
      <c r="AY39" s="75">
        <f t="shared" si="7"/>
        <v>0.56612850040290164</v>
      </c>
      <c r="AZ39" s="75">
        <f t="shared" si="8"/>
        <v>2.2879594576817895E-2</v>
      </c>
      <c r="BA39" s="75">
        <f t="shared" si="9"/>
        <v>0.17846614516262371</v>
      </c>
      <c r="BB39" s="75">
        <f t="shared" si="10"/>
        <v>4.9982187356763637E-2</v>
      </c>
      <c r="BC39" s="75">
        <f t="shared" si="11"/>
        <v>0.19302535073059007</v>
      </c>
      <c r="BD39" s="75">
        <f t="shared" si="12"/>
        <v>0.18969566081064282</v>
      </c>
      <c r="BF39" s="57">
        <f t="shared" si="30"/>
        <v>0.41277777477798128</v>
      </c>
      <c r="BG39" s="57">
        <f t="shared" si="31"/>
        <v>1.6884645516252364E-2</v>
      </c>
      <c r="BH39" s="57">
        <f t="shared" si="32"/>
        <v>8.82280851994999E-2</v>
      </c>
      <c r="BI39" s="57">
        <f t="shared" si="33"/>
        <v>-3.4834548957380251E-2</v>
      </c>
      <c r="BJ39" s="57">
        <f t="shared" si="34"/>
        <v>-0.24140801938275874</v>
      </c>
      <c r="BK39" s="57">
        <f t="shared" si="35"/>
        <v>-0.18454413152346583</v>
      </c>
      <c r="BL39" s="57">
        <f t="shared" si="36"/>
        <v>-0.17701845002210764</v>
      </c>
      <c r="BM39" s="57">
        <f t="shared" si="37"/>
        <v>1.2087383194629001E-2</v>
      </c>
      <c r="BN39" s="57">
        <f t="shared" si="38"/>
        <v>-2.2820521444569475E-2</v>
      </c>
      <c r="BO39" s="57">
        <f t="shared" si="39"/>
        <v>-2.4980595095195863E-2</v>
      </c>
      <c r="BP39" s="57">
        <f t="shared" si="40"/>
        <v>-9.0865518454120608E-2</v>
      </c>
      <c r="BQ39" s="57">
        <f t="shared" si="41"/>
        <v>-4.5295152817778545E-2</v>
      </c>
      <c r="BR39" s="57">
        <f t="shared" si="14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5"/>
        <v>4.3711850997163459E-2</v>
      </c>
      <c r="R40" s="75">
        <f t="shared" si="16"/>
        <v>1.7551179198670563</v>
      </c>
      <c r="S40" s="75">
        <f t="shared" si="17"/>
        <v>0.10459044342507341</v>
      </c>
      <c r="T40" s="75">
        <f t="shared" si="18"/>
        <v>0.29740663121028643</v>
      </c>
      <c r="U40" s="75">
        <f t="shared" si="19"/>
        <v>0.24299747318481496</v>
      </c>
      <c r="V40" s="75">
        <f t="shared" si="20"/>
        <v>2.8304483110913877E-2</v>
      </c>
      <c r="W40" s="75">
        <f t="shared" si="21"/>
        <v>0.30650741318228869</v>
      </c>
      <c r="X40" s="75">
        <f t="shared" si="22"/>
        <v>0.53210898583179644</v>
      </c>
      <c r="Y40" s="75">
        <f t="shared" si="23"/>
        <v>0.4146130227077241</v>
      </c>
      <c r="Z40" s="75">
        <f t="shared" si="24"/>
        <v>0.25410746723731453</v>
      </c>
      <c r="AA40" s="75">
        <f t="shared" si="25"/>
        <v>6.3510236003563439E-2</v>
      </c>
      <c r="AB40" s="75">
        <f t="shared" si="26"/>
        <v>0.1341837311978592</v>
      </c>
      <c r="AC40" s="75">
        <f t="shared" si="27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8"/>
        <v>4.1308345862764551E-2</v>
      </c>
      <c r="AS40" s="75">
        <f t="shared" si="29"/>
        <v>0.85098000458866196</v>
      </c>
      <c r="AT40" s="75">
        <f t="shared" si="2"/>
        <v>8.5973111226938459E-2</v>
      </c>
      <c r="AU40" s="75">
        <f t="shared" si="3"/>
        <v>0.2228694185022802</v>
      </c>
      <c r="AV40" s="75">
        <f t="shared" si="4"/>
        <v>0.27889111272942219</v>
      </c>
      <c r="AW40" s="75">
        <f t="shared" si="5"/>
        <v>3.9350579199059821E-2</v>
      </c>
      <c r="AX40" s="75">
        <f t="shared" si="6"/>
        <v>0.55138588599705929</v>
      </c>
      <c r="AY40" s="75">
        <f t="shared" si="7"/>
        <v>0.73631824554875969</v>
      </c>
      <c r="AZ40" s="75">
        <f t="shared" si="8"/>
        <v>0.37244718316596842</v>
      </c>
      <c r="BA40" s="75">
        <f t="shared" si="9"/>
        <v>0.3020877995992981</v>
      </c>
      <c r="BB40" s="75">
        <f t="shared" si="10"/>
        <v>0.20130343070182921</v>
      </c>
      <c r="BC40" s="75">
        <f t="shared" si="11"/>
        <v>0.24133853114645956</v>
      </c>
      <c r="BD40" s="75">
        <f t="shared" si="12"/>
        <v>0.23626767429623824</v>
      </c>
      <c r="BF40" s="57">
        <f t="shared" si="30"/>
        <v>0.90413791527839438</v>
      </c>
      <c r="BG40" s="57">
        <f t="shared" si="31"/>
        <v>1.8617332198134953E-2</v>
      </c>
      <c r="BH40" s="57">
        <f t="shared" si="32"/>
        <v>7.4537212708006229E-2</v>
      </c>
      <c r="BI40" s="57">
        <f t="shared" si="33"/>
        <v>-3.5893639544607225E-2</v>
      </c>
      <c r="BJ40" s="57">
        <f t="shared" si="34"/>
        <v>-1.1046096088145944E-2</v>
      </c>
      <c r="BK40" s="57">
        <f t="shared" si="35"/>
        <v>-0.2448784728147706</v>
      </c>
      <c r="BL40" s="57">
        <f t="shared" si="36"/>
        <v>-0.20420925971696324</v>
      </c>
      <c r="BM40" s="57">
        <f t="shared" si="37"/>
        <v>4.2165839541755679E-2</v>
      </c>
      <c r="BN40" s="57">
        <f t="shared" si="38"/>
        <v>-4.7980332361983569E-2</v>
      </c>
      <c r="BO40" s="57">
        <f t="shared" si="39"/>
        <v>-0.13779319469826579</v>
      </c>
      <c r="BP40" s="57">
        <f t="shared" si="40"/>
        <v>-0.10715479994860036</v>
      </c>
      <c r="BQ40" s="57">
        <f t="shared" si="41"/>
        <v>-4.6669944172802458E-2</v>
      </c>
      <c r="BR40" s="57">
        <f t="shared" si="14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5"/>
        <v>3.5541880925163527E-2</v>
      </c>
      <c r="R41" s="75">
        <f t="shared" si="16"/>
        <v>1.1272910628468942</v>
      </c>
      <c r="S41" s="75">
        <f t="shared" si="17"/>
        <v>5.8476298434877581E-2</v>
      </c>
      <c r="T41" s="75">
        <f t="shared" si="18"/>
        <v>0.17172567818197543</v>
      </c>
      <c r="U41" s="75">
        <f t="shared" si="19"/>
        <v>0.33499443648708549</v>
      </c>
      <c r="V41" s="75">
        <f t="shared" si="20"/>
        <v>0.22073923174537632</v>
      </c>
      <c r="W41" s="75">
        <f t="shared" si="21"/>
        <v>0.25674720143950408</v>
      </c>
      <c r="X41" s="75">
        <f t="shared" si="22"/>
        <v>0.56838185730113566</v>
      </c>
      <c r="Y41" s="75">
        <f t="shared" si="23"/>
        <v>0.53683861015312972</v>
      </c>
      <c r="Z41" s="75">
        <f t="shared" si="24"/>
        <v>0.17502683404245056</v>
      </c>
      <c r="AA41" s="75">
        <f t="shared" si="25"/>
        <v>2.8866058353703185E-2</v>
      </c>
      <c r="AB41" s="75">
        <f t="shared" si="26"/>
        <v>0.12555198303752463</v>
      </c>
      <c r="AC41" s="75">
        <f t="shared" si="27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8"/>
        <v>3.8698654687089329E-2</v>
      </c>
      <c r="AS41" s="75">
        <f t="shared" si="29"/>
        <v>0.49377782872974324</v>
      </c>
      <c r="AT41" s="75">
        <f t="shared" si="2"/>
        <v>4.8329432065241762E-2</v>
      </c>
      <c r="AU41" s="75">
        <f t="shared" si="3"/>
        <v>0.12189572288147513</v>
      </c>
      <c r="AV41" s="75">
        <f t="shared" si="4"/>
        <v>0.35406545328231276</v>
      </c>
      <c r="AW41" s="75">
        <f t="shared" si="5"/>
        <v>0.37849920763760903</v>
      </c>
      <c r="AX41" s="75">
        <f t="shared" si="6"/>
        <v>0.52915303820374848</v>
      </c>
      <c r="AY41" s="75">
        <f t="shared" si="7"/>
        <v>0.8289353116406013</v>
      </c>
      <c r="AZ41" s="75">
        <f t="shared" si="8"/>
        <v>0.49551180840664316</v>
      </c>
      <c r="BA41" s="75">
        <f t="shared" si="9"/>
        <v>0.21524062686705964</v>
      </c>
      <c r="BB41" s="75">
        <f t="shared" si="10"/>
        <v>9.7722832169680238E-2</v>
      </c>
      <c r="BC41" s="75">
        <f t="shared" si="11"/>
        <v>0.24886157092927885</v>
      </c>
      <c r="BD41" s="75">
        <f t="shared" si="12"/>
        <v>0.18229923597469344</v>
      </c>
      <c r="BF41" s="57">
        <f t="shared" si="30"/>
        <v>0.63351323411715099</v>
      </c>
      <c r="BG41" s="57">
        <f t="shared" si="31"/>
        <v>1.0146866369635819E-2</v>
      </c>
      <c r="BH41" s="57">
        <f t="shared" si="32"/>
        <v>4.98299553005003E-2</v>
      </c>
      <c r="BI41" s="57">
        <f t="shared" si="33"/>
        <v>-1.9071016795227269E-2</v>
      </c>
      <c r="BJ41" s="57">
        <f t="shared" si="34"/>
        <v>-0.1577599758922327</v>
      </c>
      <c r="BK41" s="57">
        <f t="shared" si="35"/>
        <v>-0.2724058367642444</v>
      </c>
      <c r="BL41" s="57">
        <f t="shared" si="36"/>
        <v>-0.26055345433946564</v>
      </c>
      <c r="BM41" s="57">
        <f t="shared" si="37"/>
        <v>4.1326801746486563E-2</v>
      </c>
      <c r="BN41" s="57">
        <f t="shared" si="38"/>
        <v>-4.0213792824609074E-2</v>
      </c>
      <c r="BO41" s="57">
        <f t="shared" si="39"/>
        <v>-6.8856773815977046E-2</v>
      </c>
      <c r="BP41" s="57">
        <f t="shared" si="40"/>
        <v>-0.12330958789175422</v>
      </c>
      <c r="BQ41" s="57">
        <f t="shared" si="41"/>
        <v>-4.7999070360469659E-2</v>
      </c>
      <c r="BR41" s="57">
        <f t="shared" si="14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5"/>
        <v>2.8192881090503219E-2</v>
      </c>
      <c r="R42" s="75">
        <f t="shared" si="16"/>
        <v>1.667078263069274</v>
      </c>
      <c r="S42" s="75">
        <f t="shared" si="17"/>
        <v>8.0040545780910924E-2</v>
      </c>
      <c r="T42" s="75">
        <f t="shared" si="18"/>
        <v>7.8447633924492111E-2</v>
      </c>
      <c r="U42" s="75">
        <f t="shared" si="19"/>
        <v>0.13870048583011463</v>
      </c>
      <c r="V42" s="75">
        <f t="shared" si="20"/>
        <v>-4.6498951087072464E-2</v>
      </c>
      <c r="W42" s="75">
        <f t="shared" si="21"/>
        <v>-9.3764218381717238E-2</v>
      </c>
      <c r="X42" s="75">
        <f t="shared" si="22"/>
        <v>0.18007388766310986</v>
      </c>
      <c r="Y42" s="75">
        <f t="shared" si="23"/>
        <v>1.1129417437231186E-2</v>
      </c>
      <c r="Z42" s="75">
        <f t="shared" si="24"/>
        <v>0.33309446030524725</v>
      </c>
      <c r="AA42" s="75">
        <f t="shared" si="25"/>
        <v>7.6762485313413426E-3</v>
      </c>
      <c r="AB42" s="75">
        <f t="shared" si="26"/>
        <v>0.16673367491686691</v>
      </c>
      <c r="AC42" s="75">
        <f t="shared" si="27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8"/>
        <v>1.9323585808565413E-2</v>
      </c>
      <c r="AS42" s="75">
        <f t="shared" si="29"/>
        <v>0.72943945934693943</v>
      </c>
      <c r="AT42" s="75">
        <f t="shared" si="2"/>
        <v>6.8026851602656174E-2</v>
      </c>
      <c r="AU42" s="75">
        <f t="shared" si="3"/>
        <v>5.5189204309387306E-2</v>
      </c>
      <c r="AV42" s="75">
        <f t="shared" si="4"/>
        <v>8.5831402513933924E-2</v>
      </c>
      <c r="AW42" s="75">
        <f t="shared" si="5"/>
        <v>-9.612690099809007E-2</v>
      </c>
      <c r="AX42" s="75">
        <f t="shared" si="6"/>
        <v>-0.19386269359292638</v>
      </c>
      <c r="AY42" s="75">
        <f t="shared" si="7"/>
        <v>0.24820067521964367</v>
      </c>
      <c r="AZ42" s="75">
        <f t="shared" si="8"/>
        <v>8.6289973589071846E-3</v>
      </c>
      <c r="BA42" s="75">
        <f t="shared" si="9"/>
        <v>0.45938285731468026</v>
      </c>
      <c r="BB42" s="75">
        <f t="shared" si="10"/>
        <v>2.869555297204588E-2</v>
      </c>
      <c r="BC42" s="75">
        <f t="shared" si="11"/>
        <v>0.3029215008531389</v>
      </c>
      <c r="BD42" s="75">
        <f t="shared" si="12"/>
        <v>0.15807865497591161</v>
      </c>
      <c r="BF42" s="57">
        <f t="shared" si="30"/>
        <v>0.93763880372233455</v>
      </c>
      <c r="BG42" s="57">
        <f t="shared" si="31"/>
        <v>1.201369417825475E-2</v>
      </c>
      <c r="BH42" s="57">
        <f t="shared" si="32"/>
        <v>2.3258429615104804E-2</v>
      </c>
      <c r="BI42" s="57">
        <f t="shared" si="33"/>
        <v>5.2869083316180704E-2</v>
      </c>
      <c r="BJ42" s="57">
        <f t="shared" si="34"/>
        <v>4.9627949911017606E-2</v>
      </c>
      <c r="BK42" s="57">
        <f t="shared" si="35"/>
        <v>0.10009847521120914</v>
      </c>
      <c r="BL42" s="57">
        <f t="shared" si="36"/>
        <v>-6.8126787556533813E-2</v>
      </c>
      <c r="BM42" s="57">
        <f t="shared" si="37"/>
        <v>2.5004200783240015E-3</v>
      </c>
      <c r="BN42" s="57">
        <f t="shared" si="38"/>
        <v>-0.12628839700943301</v>
      </c>
      <c r="BO42" s="57">
        <f t="shared" si="39"/>
        <v>-2.1019304440704538E-2</v>
      </c>
      <c r="BP42" s="57">
        <f t="shared" si="40"/>
        <v>-0.13618782593627199</v>
      </c>
      <c r="BQ42" s="57">
        <f t="shared" si="41"/>
        <v>-4.4890011171221558E-2</v>
      </c>
      <c r="BR42" s="57">
        <f t="shared" si="14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5"/>
        <v>2.1462226309712618E-2</v>
      </c>
      <c r="R43" s="75">
        <f t="shared" si="16"/>
        <v>1.0070919303109611</v>
      </c>
      <c r="S43" s="75">
        <f t="shared" si="17"/>
        <v>2.5469810183928202E-2</v>
      </c>
      <c r="T43" s="75">
        <f t="shared" si="18"/>
        <v>0.15021293716767736</v>
      </c>
      <c r="U43" s="75">
        <f t="shared" si="19"/>
        <v>4.0508639479476492E-2</v>
      </c>
      <c r="V43" s="75">
        <f t="shared" si="20"/>
        <v>8.6071486465617811E-2</v>
      </c>
      <c r="W43" s="75">
        <f t="shared" si="21"/>
        <v>2.2264013157323088E-2</v>
      </c>
      <c r="X43" s="75">
        <f t="shared" si="22"/>
        <v>0.1703372455128469</v>
      </c>
      <c r="Y43" s="75">
        <f t="shared" si="23"/>
        <v>0.12837511800327614</v>
      </c>
      <c r="Z43" s="75">
        <f t="shared" si="24"/>
        <v>0.18585954363627999</v>
      </c>
      <c r="AA43" s="75">
        <f t="shared" si="25"/>
        <v>2.3763449748945606E-2</v>
      </c>
      <c r="AB43" s="75">
        <f t="shared" si="26"/>
        <v>0.11150814328689415</v>
      </c>
      <c r="AC43" s="75">
        <f t="shared" si="27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8"/>
        <v>1.905639857869823E-2</v>
      </c>
      <c r="AS43" s="75">
        <f t="shared" si="29"/>
        <v>0.41979739236973329</v>
      </c>
      <c r="AT43" s="75">
        <f t="shared" si="2"/>
        <v>2.0340703567921614E-2</v>
      </c>
      <c r="AU43" s="75">
        <f t="shared" si="3"/>
        <v>0.11730207336299514</v>
      </c>
      <c r="AV43" s="75">
        <f t="shared" si="4"/>
        <v>0.12091803462797165</v>
      </c>
      <c r="AW43" s="75">
        <f t="shared" si="5"/>
        <v>0.13867927278542561</v>
      </c>
      <c r="AX43" s="75">
        <f t="shared" si="6"/>
        <v>3.5795437131423788E-2</v>
      </c>
      <c r="AY43" s="75">
        <f t="shared" si="7"/>
        <v>0.26672941783816473</v>
      </c>
      <c r="AZ43" s="75">
        <f t="shared" si="8"/>
        <v>0.1224280203351239</v>
      </c>
      <c r="BA43" s="75">
        <f t="shared" si="9"/>
        <v>0.18705592209436486</v>
      </c>
      <c r="BB43" s="75">
        <f t="shared" si="10"/>
        <v>3.745003866644582E-2</v>
      </c>
      <c r="BC43" s="75">
        <f t="shared" si="11"/>
        <v>0.23920435353891042</v>
      </c>
      <c r="BD43" s="75">
        <f t="shared" si="12"/>
        <v>0.12480520442682873</v>
      </c>
      <c r="BF43" s="57">
        <f t="shared" si="30"/>
        <v>0.58729453794122777</v>
      </c>
      <c r="BG43" s="57">
        <f t="shared" si="31"/>
        <v>5.1291066160065873E-3</v>
      </c>
      <c r="BH43" s="57">
        <f t="shared" si="32"/>
        <v>3.2910863804682222E-2</v>
      </c>
      <c r="BI43" s="57">
        <f t="shared" si="33"/>
        <v>-8.0409395148495155E-2</v>
      </c>
      <c r="BJ43" s="57">
        <f t="shared" si="34"/>
        <v>-5.2607786319807795E-2</v>
      </c>
      <c r="BK43" s="57">
        <f t="shared" si="35"/>
        <v>-1.35314239741007E-2</v>
      </c>
      <c r="BL43" s="57">
        <f t="shared" si="36"/>
        <v>-9.6392172325317826E-2</v>
      </c>
      <c r="BM43" s="57">
        <f t="shared" si="37"/>
        <v>5.9470976681522403E-3</v>
      </c>
      <c r="BN43" s="57">
        <f t="shared" si="38"/>
        <v>-1.1963784580848735E-3</v>
      </c>
      <c r="BO43" s="57">
        <f t="shared" si="39"/>
        <v>-1.3686588917500214E-2</v>
      </c>
      <c r="BP43" s="57">
        <f t="shared" si="40"/>
        <v>-0.12769621025201627</v>
      </c>
      <c r="BQ43" s="57">
        <f t="shared" si="41"/>
        <v>-3.5555932417177985E-2</v>
      </c>
      <c r="BR43" s="57">
        <f t="shared" si="14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5"/>
        <v>3.4339606331523331E-2</v>
      </c>
      <c r="R44" s="75">
        <f t="shared" si="16"/>
        <v>1.42359533568189</v>
      </c>
      <c r="S44" s="75">
        <f t="shared" si="17"/>
        <v>5.2655988809504228E-2</v>
      </c>
      <c r="T44" s="75">
        <f t="shared" si="18"/>
        <v>0.26951437088421853</v>
      </c>
      <c r="U44" s="75">
        <f t="shared" si="19"/>
        <v>0.20016839637146691</v>
      </c>
      <c r="V44" s="75">
        <f t="shared" si="20"/>
        <v>0.11319072100748877</v>
      </c>
      <c r="W44" s="75">
        <f t="shared" si="21"/>
        <v>0.12403041848137956</v>
      </c>
      <c r="X44" s="75">
        <f t="shared" si="22"/>
        <v>0.17806701330747293</v>
      </c>
      <c r="Y44" s="75">
        <f t="shared" si="23"/>
        <v>0.49128839824619064</v>
      </c>
      <c r="Z44" s="75">
        <f t="shared" si="24"/>
        <v>0.18482239220813729</v>
      </c>
      <c r="AA44" s="75">
        <f t="shared" si="25"/>
        <v>0.25719164634541569</v>
      </c>
      <c r="AB44" s="75">
        <f t="shared" si="26"/>
        <v>9.7333771585585871E-2</v>
      </c>
      <c r="AC44" s="75">
        <f t="shared" si="27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8"/>
        <v>3.2343634624051987E-2</v>
      </c>
      <c r="AS44" s="75">
        <f t="shared" si="29"/>
        <v>0.62852789729375491</v>
      </c>
      <c r="AT44" s="75">
        <f t="shared" si="2"/>
        <v>4.5306651286048612E-2</v>
      </c>
      <c r="AU44" s="75">
        <f t="shared" si="3"/>
        <v>0.19944625062884222</v>
      </c>
      <c r="AV44" s="75">
        <f t="shared" si="4"/>
        <v>0.22575469690816344</v>
      </c>
      <c r="AW44" s="75">
        <f t="shared" si="5"/>
        <v>0.20356808993843251</v>
      </c>
      <c r="AX44" s="75">
        <f t="shared" si="6"/>
        <v>0.2290360610621566</v>
      </c>
      <c r="AY44" s="75">
        <f t="shared" si="7"/>
        <v>0.25961692391889524</v>
      </c>
      <c r="AZ44" s="75">
        <f t="shared" si="8"/>
        <v>0.43929128089066705</v>
      </c>
      <c r="BA44" s="75">
        <f t="shared" si="9"/>
        <v>0.22300707985215057</v>
      </c>
      <c r="BB44" s="75">
        <f t="shared" si="10"/>
        <v>0.62943290090357862</v>
      </c>
      <c r="BC44" s="75">
        <f t="shared" si="11"/>
        <v>0.15123371751874043</v>
      </c>
      <c r="BD44" s="75">
        <f t="shared" si="12"/>
        <v>0.10358010430378295</v>
      </c>
      <c r="BF44" s="57">
        <f t="shared" si="30"/>
        <v>0.79506743838813509</v>
      </c>
      <c r="BG44" s="57">
        <f t="shared" si="31"/>
        <v>7.3493375234556166E-3</v>
      </c>
      <c r="BH44" s="57">
        <f t="shared" si="32"/>
        <v>7.0068120255376315E-2</v>
      </c>
      <c r="BI44" s="57">
        <f t="shared" si="33"/>
        <v>-2.5586300536696527E-2</v>
      </c>
      <c r="BJ44" s="57">
        <f t="shared" si="34"/>
        <v>-9.0377368930943738E-2</v>
      </c>
      <c r="BK44" s="57">
        <f t="shared" si="35"/>
        <v>-0.10500564258077703</v>
      </c>
      <c r="BL44" s="57">
        <f t="shared" si="36"/>
        <v>-8.1549910611422305E-2</v>
      </c>
      <c r="BM44" s="57">
        <f t="shared" si="37"/>
        <v>5.1997117355523592E-2</v>
      </c>
      <c r="BN44" s="57">
        <f t="shared" si="38"/>
        <v>-3.8184687644013282E-2</v>
      </c>
      <c r="BO44" s="57">
        <f t="shared" si="39"/>
        <v>-0.37224125455816293</v>
      </c>
      <c r="BP44" s="57">
        <f t="shared" si="40"/>
        <v>-5.3899945933154558E-2</v>
      </c>
      <c r="BQ44" s="57">
        <f t="shared" si="41"/>
        <v>-2.5762619905307524E-2</v>
      </c>
      <c r="BR44" s="57">
        <f t="shared" si="14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5"/>
        <v>1.926775905192013E-2</v>
      </c>
      <c r="R45" s="75">
        <f t="shared" si="16"/>
        <v>1.2190412723277961</v>
      </c>
      <c r="S45" s="75">
        <f t="shared" si="17"/>
        <v>2.7956392321069817E-2</v>
      </c>
      <c r="T45" s="75">
        <f t="shared" si="18"/>
        <v>0.10760307780373873</v>
      </c>
      <c r="U45" s="75">
        <f t="shared" si="19"/>
        <v>1.0679670427612638E-2</v>
      </c>
      <c r="V45" s="75">
        <f t="shared" si="20"/>
        <v>5.5740427545375455E-2</v>
      </c>
      <c r="W45" s="75">
        <f t="shared" si="21"/>
        <v>6.2440067552830936E-2</v>
      </c>
      <c r="X45" s="75">
        <f t="shared" si="22"/>
        <v>0.12811365467995764</v>
      </c>
      <c r="Y45" s="75">
        <f t="shared" si="23"/>
        <v>-0.26188273963007724</v>
      </c>
      <c r="Z45" s="75">
        <f t="shared" si="24"/>
        <v>0.16911428416978122</v>
      </c>
      <c r="AA45" s="75">
        <f t="shared" si="25"/>
        <v>-2.0229948962250666E-2</v>
      </c>
      <c r="AB45" s="75">
        <f t="shared" si="26"/>
        <v>6.7632146032767126E-2</v>
      </c>
      <c r="AC45" s="75">
        <f t="shared" si="27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8"/>
        <v>1.2676396899841569E-2</v>
      </c>
      <c r="AS45" s="75">
        <f t="shared" si="29"/>
        <v>0.49024114373553462</v>
      </c>
      <c r="AT45" s="75">
        <f t="shared" si="2"/>
        <v>2.1607151353380687E-2</v>
      </c>
      <c r="AU45" s="75">
        <f t="shared" si="3"/>
        <v>6.9886138701732603E-2</v>
      </c>
      <c r="AV45" s="75">
        <f t="shared" si="4"/>
        <v>1.3828694016769147E-3</v>
      </c>
      <c r="AW45" s="75">
        <f t="shared" si="5"/>
        <v>7.6729636030596404E-2</v>
      </c>
      <c r="AX45" s="75">
        <f t="shared" si="6"/>
        <v>8.9394505968129909E-2</v>
      </c>
      <c r="AY45" s="75">
        <f t="shared" si="7"/>
        <v>0.22090411587179656</v>
      </c>
      <c r="AZ45" s="75">
        <f t="shared" si="8"/>
        <v>-0.22269375042719169</v>
      </c>
      <c r="BA45" s="75">
        <f t="shared" si="9"/>
        <v>0.20949924708610113</v>
      </c>
      <c r="BB45" s="75">
        <f t="shared" si="10"/>
        <v>-6.8848407405551315E-2</v>
      </c>
      <c r="BC45" s="75">
        <f t="shared" si="11"/>
        <v>0.10552520081926818</v>
      </c>
      <c r="BD45" s="75">
        <f t="shared" si="12"/>
        <v>-2.0578918396874617E-4</v>
      </c>
      <c r="BF45" s="57">
        <f t="shared" si="30"/>
        <v>0.72880012859226151</v>
      </c>
      <c r="BG45" s="57">
        <f t="shared" si="31"/>
        <v>6.3492409676891293E-3</v>
      </c>
      <c r="BH45" s="57">
        <f t="shared" si="32"/>
        <v>3.7716939102006131E-2</v>
      </c>
      <c r="BI45" s="57">
        <f t="shared" si="33"/>
        <v>9.2968010259357244E-3</v>
      </c>
      <c r="BJ45" s="57">
        <f t="shared" si="34"/>
        <v>-2.0989208485220949E-2</v>
      </c>
      <c r="BK45" s="57">
        <f t="shared" si="35"/>
        <v>-2.6954438415298973E-2</v>
      </c>
      <c r="BL45" s="57">
        <f t="shared" si="36"/>
        <v>-9.2790461191838924E-2</v>
      </c>
      <c r="BM45" s="57">
        <f t="shared" si="37"/>
        <v>-3.9188989202885549E-2</v>
      </c>
      <c r="BN45" s="57">
        <f t="shared" si="38"/>
        <v>-4.0384962916319905E-2</v>
      </c>
      <c r="BO45" s="57">
        <f t="shared" si="39"/>
        <v>4.8618458443300649E-2</v>
      </c>
      <c r="BP45" s="57">
        <f t="shared" si="40"/>
        <v>-3.7893054786501054E-2</v>
      </c>
      <c r="BQ45" s="57">
        <f t="shared" si="41"/>
        <v>1.0217126399873678E-2</v>
      </c>
      <c r="BR45" s="57">
        <f t="shared" si="14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5"/>
        <v>1.4951884967971951E-2</v>
      </c>
      <c r="R46" s="75">
        <f t="shared" si="16"/>
        <v>0.24493073927569972</v>
      </c>
      <c r="S46" s="75">
        <f t="shared" si="17"/>
        <v>1.0135952510966022E-3</v>
      </c>
      <c r="T46" s="75">
        <f t="shared" si="18"/>
        <v>0.43899857188333902</v>
      </c>
      <c r="U46" s="75">
        <f t="shared" si="19"/>
        <v>2.095971969390658E-2</v>
      </c>
      <c r="V46" s="75">
        <f t="shared" si="20"/>
        <v>0.11450763808416239</v>
      </c>
      <c r="W46" s="75">
        <f t="shared" si="21"/>
        <v>5.3173936239769556E-2</v>
      </c>
      <c r="X46" s="75">
        <f t="shared" si="22"/>
        <v>0.12486229192203054</v>
      </c>
      <c r="Y46" s="75">
        <f t="shared" si="23"/>
        <v>1.9540506002973596E-2</v>
      </c>
      <c r="Z46" s="75">
        <f t="shared" si="24"/>
        <v>0.18886838537819936</v>
      </c>
      <c r="AA46" s="75">
        <f t="shared" si="25"/>
        <v>-7.6448145983222891E-3</v>
      </c>
      <c r="AB46" s="75">
        <f t="shared" si="26"/>
        <v>6.2617983580395747E-2</v>
      </c>
      <c r="AC46" s="75">
        <f t="shared" si="27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8"/>
        <v>1.5677389171427025E-2</v>
      </c>
      <c r="AS46" s="75">
        <f t="shared" si="29"/>
        <v>0.11144728688722495</v>
      </c>
      <c r="AT46" s="75">
        <f t="shared" si="2"/>
        <v>9.7689613580838851E-4</v>
      </c>
      <c r="AU46" s="75">
        <f t="shared" si="3"/>
        <v>0.3700831208103238</v>
      </c>
      <c r="AV46" s="75">
        <f t="shared" si="4"/>
        <v>1.4911198413157724E-2</v>
      </c>
      <c r="AW46" s="75">
        <f t="shared" si="5"/>
        <v>0.18836244833227075</v>
      </c>
      <c r="AX46" s="75">
        <f t="shared" si="6"/>
        <v>8.2557447560875408E-2</v>
      </c>
      <c r="AY46" s="75">
        <f t="shared" si="7"/>
        <v>0.15553824336112307</v>
      </c>
      <c r="AZ46" s="75">
        <f t="shared" si="8"/>
        <v>1.7461901990854668E-2</v>
      </c>
      <c r="BA46" s="75">
        <f t="shared" si="9"/>
        <v>0.23124107126073298</v>
      </c>
      <c r="BB46" s="75">
        <f t="shared" si="10"/>
        <v>-4.3042520551111844E-2</v>
      </c>
      <c r="BC46" s="75">
        <f t="shared" si="11"/>
        <v>0.11296581054569313</v>
      </c>
      <c r="BD46" s="75">
        <f t="shared" si="12"/>
        <v>9.6128815554574545E-2</v>
      </c>
      <c r="BF46" s="57">
        <f t="shared" si="30"/>
        <v>0.13348345238847475</v>
      </c>
      <c r="BG46" s="57">
        <f t="shared" si="31"/>
        <v>3.6699115288213718E-5</v>
      </c>
      <c r="BH46" s="57">
        <f t="shared" si="32"/>
        <v>6.8915451073015221E-2</v>
      </c>
      <c r="BI46" s="57">
        <f t="shared" si="33"/>
        <v>6.0485212807488559E-3</v>
      </c>
      <c r="BJ46" s="57">
        <f t="shared" si="34"/>
        <v>-7.385481024810836E-2</v>
      </c>
      <c r="BK46" s="57">
        <f t="shared" si="35"/>
        <v>-2.9383511321105851E-2</v>
      </c>
      <c r="BL46" s="57">
        <f t="shared" si="36"/>
        <v>-3.0675951439092533E-2</v>
      </c>
      <c r="BM46" s="57">
        <f t="shared" si="37"/>
        <v>2.0786040121189286E-3</v>
      </c>
      <c r="BN46" s="57">
        <f t="shared" si="38"/>
        <v>-4.2372685882533623E-2</v>
      </c>
      <c r="BO46" s="57">
        <f t="shared" si="39"/>
        <v>3.5397705952789557E-2</v>
      </c>
      <c r="BP46" s="57">
        <f t="shared" si="40"/>
        <v>-5.0347826965297382E-2</v>
      </c>
      <c r="BQ46" s="57">
        <f t="shared" si="41"/>
        <v>-2.7605373359771118E-2</v>
      </c>
      <c r="BR46" s="57">
        <f t="shared" si="14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5"/>
        <v>2.1686162766343386E-2</v>
      </c>
      <c r="R47" s="75">
        <f t="shared" si="16"/>
        <v>0.39605960090745629</v>
      </c>
      <c r="S47" s="75">
        <f t="shared" si="17"/>
        <v>7.2193695832483348E-2</v>
      </c>
      <c r="T47" s="75">
        <f t="shared" si="18"/>
        <v>0.47316544995685794</v>
      </c>
      <c r="U47" s="75">
        <f t="shared" si="19"/>
        <v>0.13947798329816613</v>
      </c>
      <c r="V47" s="75">
        <f t="shared" si="20"/>
        <v>0.17449063657659014</v>
      </c>
      <c r="W47" s="75">
        <f t="shared" si="21"/>
        <v>0.10942193188320906</v>
      </c>
      <c r="X47" s="75">
        <f t="shared" si="22"/>
        <v>0.16716031112568938</v>
      </c>
      <c r="Y47" s="75">
        <f t="shared" si="23"/>
        <v>2.0990852153446555E-2</v>
      </c>
      <c r="Z47" s="75">
        <f t="shared" si="24"/>
        <v>0.2825439087486511</v>
      </c>
      <c r="AA47" s="75">
        <f t="shared" si="25"/>
        <v>9.5484329925422488E-3</v>
      </c>
      <c r="AB47" s="75">
        <f t="shared" si="26"/>
        <v>9.0582739332823084E-2</v>
      </c>
      <c r="AC47" s="75">
        <f t="shared" si="27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8"/>
        <v>2.2788290505406872E-2</v>
      </c>
      <c r="AS47" s="75">
        <f t="shared" si="29"/>
        <v>0.16855879665211859</v>
      </c>
      <c r="AT47" s="75">
        <f t="shared" si="2"/>
        <v>5.6560007085806926E-2</v>
      </c>
      <c r="AU47" s="75">
        <f t="shared" si="3"/>
        <v>0.34740109436368805</v>
      </c>
      <c r="AV47" s="75">
        <f t="shared" si="4"/>
        <v>0.14112651713860794</v>
      </c>
      <c r="AW47" s="75">
        <f t="shared" si="5"/>
        <v>0.27220189565614977</v>
      </c>
      <c r="AX47" s="75">
        <f t="shared" si="6"/>
        <v>0.17377119480500905</v>
      </c>
      <c r="AY47" s="75">
        <f t="shared" si="7"/>
        <v>0.30081095432420163</v>
      </c>
      <c r="AZ47" s="75">
        <f t="shared" si="8"/>
        <v>2.2600074806682288E-2</v>
      </c>
      <c r="BA47" s="75">
        <f t="shared" si="9"/>
        <v>0.38034291804121007</v>
      </c>
      <c r="BB47" s="75">
        <f t="shared" si="10"/>
        <v>-5.726370098343851E-3</v>
      </c>
      <c r="BC47" s="75">
        <f t="shared" si="11"/>
        <v>0.16227136871364628</v>
      </c>
      <c r="BD47" s="75">
        <f t="shared" si="12"/>
        <v>9.253844460163663E-3</v>
      </c>
      <c r="BF47" s="57">
        <f t="shared" si="30"/>
        <v>0.2275008042553377</v>
      </c>
      <c r="BG47" s="57">
        <f t="shared" si="31"/>
        <v>1.5633688746676422E-2</v>
      </c>
      <c r="BH47" s="57">
        <f t="shared" si="32"/>
        <v>0.1257643555931699</v>
      </c>
      <c r="BI47" s="57">
        <f t="shared" si="33"/>
        <v>-1.6485338404418071E-3</v>
      </c>
      <c r="BJ47" s="57">
        <f t="shared" si="34"/>
        <v>-9.7711259079559631E-2</v>
      </c>
      <c r="BK47" s="57">
        <f t="shared" si="35"/>
        <v>-6.4349262921799988E-2</v>
      </c>
      <c r="BL47" s="57">
        <f t="shared" si="36"/>
        <v>-0.13365064319851225</v>
      </c>
      <c r="BM47" s="57">
        <f t="shared" si="37"/>
        <v>-1.6092226532357333E-3</v>
      </c>
      <c r="BN47" s="57">
        <f t="shared" si="38"/>
        <v>-9.7799009292558969E-2</v>
      </c>
      <c r="BO47" s="57">
        <f t="shared" si="39"/>
        <v>1.5274803090886101E-2</v>
      </c>
      <c r="BP47" s="57">
        <f t="shared" si="40"/>
        <v>-7.1688629380823196E-2</v>
      </c>
      <c r="BQ47" s="57">
        <f t="shared" si="41"/>
        <v>7.221308744136375E-3</v>
      </c>
      <c r="BR47" s="57">
        <f t="shared" si="14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5"/>
        <v>1.883955720086683E-2</v>
      </c>
      <c r="R48" s="75">
        <f t="shared" si="16"/>
        <v>0.43268303885568654</v>
      </c>
      <c r="S48" s="75">
        <f t="shared" si="17"/>
        <v>2.4783698233797335E-2</v>
      </c>
      <c r="T48" s="75">
        <f t="shared" si="18"/>
        <v>0.28136808448685841</v>
      </c>
      <c r="U48" s="75">
        <f t="shared" si="19"/>
        <v>0.15735774666472013</v>
      </c>
      <c r="V48" s="75">
        <f t="shared" si="20"/>
        <v>0.15215750776598064</v>
      </c>
      <c r="W48" s="75">
        <f t="shared" si="21"/>
        <v>0.10583919886020765</v>
      </c>
      <c r="X48" s="75">
        <f t="shared" si="22"/>
        <v>0.20552400960072223</v>
      </c>
      <c r="Y48" s="75">
        <f t="shared" si="23"/>
        <v>3.3613207174130827E-2</v>
      </c>
      <c r="Z48" s="75">
        <f t="shared" si="24"/>
        <v>0.2568115245808924</v>
      </c>
      <c r="AA48" s="75">
        <f t="shared" si="25"/>
        <v>2.8149802920698457E-3</v>
      </c>
      <c r="AB48" s="75">
        <f t="shared" si="26"/>
        <v>7.8693665376792912E-2</v>
      </c>
      <c r="AC48" s="75">
        <f t="shared" si="27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8"/>
        <v>2.0172178795236251E-2</v>
      </c>
      <c r="AS48" s="75">
        <f t="shared" si="29"/>
        <v>0.21409597381913253</v>
      </c>
      <c r="AT48" s="75">
        <f t="shared" si="2"/>
        <v>2.1495414753093627E-2</v>
      </c>
      <c r="AU48" s="75">
        <f t="shared" si="3"/>
        <v>0.17776915586178882</v>
      </c>
      <c r="AV48" s="75">
        <f t="shared" si="4"/>
        <v>0.14182407100648081</v>
      </c>
      <c r="AW48" s="75">
        <f t="shared" si="5"/>
        <v>0.28134617556838715</v>
      </c>
      <c r="AX48" s="75">
        <f t="shared" si="6"/>
        <v>0.17259164455173309</v>
      </c>
      <c r="AY48" s="75">
        <f t="shared" si="7"/>
        <v>0.28347778767671239</v>
      </c>
      <c r="AZ48" s="75">
        <f t="shared" si="8"/>
        <v>4.0644562844471065E-2</v>
      </c>
      <c r="BA48" s="75">
        <f t="shared" si="9"/>
        <v>0.31260633229790913</v>
      </c>
      <c r="BB48" s="75">
        <f t="shared" si="10"/>
        <v>-7.5325965086746752E-3</v>
      </c>
      <c r="BC48" s="75">
        <f t="shared" si="11"/>
        <v>0.13847517411793836</v>
      </c>
      <c r="BD48" s="75">
        <f t="shared" si="12"/>
        <v>0.1180324477915389</v>
      </c>
      <c r="BF48" s="57">
        <f t="shared" si="30"/>
        <v>0.21858706503655401</v>
      </c>
      <c r="BG48" s="57">
        <f t="shared" si="31"/>
        <v>3.288283480703709E-3</v>
      </c>
      <c r="BH48" s="57">
        <f t="shared" si="32"/>
        <v>0.10359892862506959</v>
      </c>
      <c r="BI48" s="57">
        <f t="shared" si="33"/>
        <v>1.5533675658239321E-2</v>
      </c>
      <c r="BJ48" s="57">
        <f t="shared" si="34"/>
        <v>-0.12918866780240651</v>
      </c>
      <c r="BK48" s="57">
        <f t="shared" si="35"/>
        <v>-6.6752445691525442E-2</v>
      </c>
      <c r="BL48" s="57">
        <f t="shared" si="36"/>
        <v>-7.795377807599016E-2</v>
      </c>
      <c r="BM48" s="57">
        <f t="shared" si="37"/>
        <v>-7.0313556703402377E-3</v>
      </c>
      <c r="BN48" s="57">
        <f t="shared" si="38"/>
        <v>-5.5794807717016726E-2</v>
      </c>
      <c r="BO48" s="57">
        <f t="shared" si="39"/>
        <v>1.034757680074452E-2</v>
      </c>
      <c r="BP48" s="57">
        <f t="shared" si="40"/>
        <v>-5.9781508741145448E-2</v>
      </c>
      <c r="BQ48" s="57">
        <f t="shared" si="41"/>
        <v>-3.7930633367412023E-2</v>
      </c>
      <c r="BR48" s="57">
        <f t="shared" si="14"/>
        <v>-8.3077667464525412E-2</v>
      </c>
    </row>
    <row r="49" spans="1:70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5"/>
        <v>2.7440501384048854E-2</v>
      </c>
      <c r="R49" s="75">
        <f t="shared" si="16"/>
        <v>1.1730746705925912</v>
      </c>
      <c r="S49" s="75">
        <f t="shared" si="17"/>
        <v>2.3988883068397554E-2</v>
      </c>
      <c r="T49" s="75">
        <f t="shared" si="18"/>
        <v>0.15153592846805855</v>
      </c>
      <c r="U49" s="75">
        <f t="shared" si="19"/>
        <v>0.3301580230041869</v>
      </c>
      <c r="V49" s="75">
        <f t="shared" si="20"/>
        <v>0.14244503302514053</v>
      </c>
      <c r="W49" s="75">
        <f t="shared" si="21"/>
        <v>0.11343206235111064</v>
      </c>
      <c r="X49" s="75">
        <f t="shared" si="22"/>
        <v>0.30950285922331883</v>
      </c>
      <c r="Y49" s="75">
        <f t="shared" si="23"/>
        <v>2.7284933625361808E-2</v>
      </c>
      <c r="Z49" s="75">
        <f t="shared" si="24"/>
        <v>0.23654671843250535</v>
      </c>
      <c r="AA49" s="75">
        <f t="shared" si="25"/>
        <v>1.2506172262349274E-2</v>
      </c>
      <c r="AB49" s="75">
        <f t="shared" si="26"/>
        <v>7.4586496702463714E-2</v>
      </c>
      <c r="AC49" s="75">
        <f t="shared" si="27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8"/>
        <v>2.6932029510319921E-2</v>
      </c>
      <c r="AS49" s="75">
        <f t="shared" si="29"/>
        <v>0.56413343138717709</v>
      </c>
      <c r="AT49" s="75">
        <f t="shared" si="2"/>
        <v>1.9938176524481471E-2</v>
      </c>
      <c r="AU49" s="75">
        <f t="shared" si="3"/>
        <v>0.12490141462708398</v>
      </c>
      <c r="AV49" s="75">
        <f t="shared" si="4"/>
        <v>0.33416436088657009</v>
      </c>
      <c r="AW49" s="75">
        <f t="shared" si="5"/>
        <v>0.2496312312673461</v>
      </c>
      <c r="AX49" s="75">
        <f t="shared" si="6"/>
        <v>0.19970127332298143</v>
      </c>
      <c r="AY49" s="75">
        <f t="shared" si="7"/>
        <v>0.45276500579944562</v>
      </c>
      <c r="AZ49" s="75">
        <f t="shared" si="8"/>
        <v>1.0810739182280439E-2</v>
      </c>
      <c r="BA49" s="75">
        <f t="shared" si="9"/>
        <v>0.33319989289930868</v>
      </c>
      <c r="BB49" s="75">
        <f t="shared" si="10"/>
        <v>3.0052342152788483E-2</v>
      </c>
      <c r="BC49" s="75">
        <f t="shared" si="11"/>
        <v>0.1342573740594834</v>
      </c>
      <c r="BD49" s="75">
        <f t="shared" si="12"/>
        <v>0.17931056056565306</v>
      </c>
      <c r="BF49" s="57">
        <f t="shared" si="30"/>
        <v>0.6089412392054141</v>
      </c>
      <c r="BG49" s="57">
        <f t="shared" si="31"/>
        <v>4.0507065439160835E-3</v>
      </c>
      <c r="BH49" s="57">
        <f t="shared" si="32"/>
        <v>2.6634513840974566E-2</v>
      </c>
      <c r="BI49" s="57">
        <f t="shared" si="33"/>
        <v>-4.006337882383193E-3</v>
      </c>
      <c r="BJ49" s="57">
        <f t="shared" si="34"/>
        <v>-0.10718619824220557</v>
      </c>
      <c r="BK49" s="57">
        <f t="shared" si="35"/>
        <v>-8.6269210971870791E-2</v>
      </c>
      <c r="BL49" s="57">
        <f t="shared" si="36"/>
        <v>-0.14326214657612679</v>
      </c>
      <c r="BM49" s="57">
        <f t="shared" si="37"/>
        <v>1.6474194443081368E-2</v>
      </c>
      <c r="BN49" s="57">
        <f t="shared" si="38"/>
        <v>-9.6653174466803327E-2</v>
      </c>
      <c r="BO49" s="57">
        <f t="shared" si="39"/>
        <v>-1.7546169890439209E-2</v>
      </c>
      <c r="BP49" s="57">
        <f t="shared" si="40"/>
        <v>-5.9670877357019689E-2</v>
      </c>
      <c r="BQ49" s="57">
        <f t="shared" si="41"/>
        <v>-6.9088469633680982E-2</v>
      </c>
      <c r="BR49" s="57">
        <f t="shared" si="14"/>
        <v>7.2418069012856578E-2</v>
      </c>
    </row>
    <row r="50" spans="1:70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5"/>
        <v>2.9379192088589523E-2</v>
      </c>
      <c r="R50" s="75">
        <f t="shared" si="16"/>
        <v>1.0868359279927962</v>
      </c>
      <c r="S50" s="75">
        <f t="shared" si="17"/>
        <v>7.7514537355235488E-2</v>
      </c>
      <c r="T50" s="75">
        <f t="shared" si="18"/>
        <v>0.3921566646078683</v>
      </c>
      <c r="U50" s="75">
        <f t="shared" si="19"/>
        <v>0.22016753546117246</v>
      </c>
      <c r="V50" s="75">
        <f t="shared" si="20"/>
        <v>0.10955703683297742</v>
      </c>
      <c r="W50" s="75">
        <f t="shared" si="21"/>
        <v>0.16633191778828371</v>
      </c>
      <c r="X50" s="75">
        <f t="shared" si="22"/>
        <v>0.36565103837482976</v>
      </c>
      <c r="Y50" s="75">
        <f t="shared" si="23"/>
        <v>1.1222914346158974E-2</v>
      </c>
      <c r="Z50" s="75">
        <f t="shared" si="24"/>
        <v>0.15067455437552849</v>
      </c>
      <c r="AA50" s="75">
        <f t="shared" si="25"/>
        <v>4.5539517803434995E-3</v>
      </c>
      <c r="AB50" s="75">
        <f t="shared" si="26"/>
        <v>6.5215449854741661E-2</v>
      </c>
      <c r="AC50" s="75">
        <f t="shared" si="27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8"/>
        <v>2.7350617821848777E-2</v>
      </c>
      <c r="AS50" s="75">
        <f t="shared" si="29"/>
        <v>0.46921833179031242</v>
      </c>
      <c r="AT50" s="75">
        <f t="shared" si="2"/>
        <v>6.4920245535577181E-2</v>
      </c>
      <c r="AU50" s="75">
        <f t="shared" si="3"/>
        <v>0.31257597282058658</v>
      </c>
      <c r="AV50" s="75">
        <f t="shared" si="4"/>
        <v>0.21479530953860013</v>
      </c>
      <c r="AW50" s="75">
        <f t="shared" si="5"/>
        <v>0.1850151213664312</v>
      </c>
      <c r="AX50" s="75">
        <f t="shared" si="6"/>
        <v>0.28122469312679577</v>
      </c>
      <c r="AY50" s="75">
        <f t="shared" si="7"/>
        <v>0.57756568601045211</v>
      </c>
      <c r="AZ50" s="75">
        <f t="shared" si="8"/>
        <v>4.0488445820778887E-3</v>
      </c>
      <c r="BA50" s="75">
        <f t="shared" si="9"/>
        <v>0.1650012297913194</v>
      </c>
      <c r="BB50" s="75">
        <f t="shared" si="10"/>
        <v>8.8186414370024103E-3</v>
      </c>
      <c r="BC50" s="75">
        <f t="shared" si="11"/>
        <v>0.11993368617146935</v>
      </c>
      <c r="BD50" s="75">
        <f t="shared" si="12"/>
        <v>9.9434024930040693E-2</v>
      </c>
      <c r="BF50" s="57">
        <f t="shared" si="30"/>
        <v>0.61761759620248369</v>
      </c>
      <c r="BG50" s="57">
        <f t="shared" si="31"/>
        <v>1.2594291819658307E-2</v>
      </c>
      <c r="BH50" s="57">
        <f t="shared" si="32"/>
        <v>7.9580691787281721E-2</v>
      </c>
      <c r="BI50" s="57">
        <f t="shared" si="33"/>
        <v>5.3722259225723323E-3</v>
      </c>
      <c r="BJ50" s="57">
        <f t="shared" si="34"/>
        <v>-7.5458084533453776E-2</v>
      </c>
      <c r="BK50" s="57">
        <f t="shared" si="35"/>
        <v>-0.11489277533851205</v>
      </c>
      <c r="BL50" s="57">
        <f t="shared" si="36"/>
        <v>-0.21191464763562234</v>
      </c>
      <c r="BM50" s="57">
        <f t="shared" si="37"/>
        <v>7.1740697640810848E-3</v>
      </c>
      <c r="BN50" s="57">
        <f t="shared" si="38"/>
        <v>-1.4326675415790913E-2</v>
      </c>
      <c r="BO50" s="57">
        <f t="shared" si="39"/>
        <v>-4.2646896566589107E-3</v>
      </c>
      <c r="BP50" s="57">
        <f t="shared" si="40"/>
        <v>-5.4718236316727689E-2</v>
      </c>
      <c r="BQ50" s="57">
        <f t="shared" si="41"/>
        <v>-4.0696546009204734E-2</v>
      </c>
      <c r="BR50" s="57">
        <f t="shared" si="14"/>
        <v>0.20606722059010674</v>
      </c>
    </row>
    <row r="51" spans="1:70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5"/>
        <v>3.9934271817669176E-2</v>
      </c>
      <c r="R51" s="75">
        <f t="shared" si="16"/>
        <v>1.7222950153322953</v>
      </c>
      <c r="S51" s="75">
        <f t="shared" si="17"/>
        <v>3.3961788724536902E-2</v>
      </c>
      <c r="T51" s="75">
        <f t="shared" si="18"/>
        <v>0.45067244557406327</v>
      </c>
      <c r="U51" s="75">
        <f t="shared" si="19"/>
        <v>0.32920412462494342</v>
      </c>
      <c r="V51" s="75">
        <f t="shared" si="20"/>
        <v>0.18932480827020498</v>
      </c>
      <c r="W51" s="75">
        <f t="shared" si="21"/>
        <v>0.14784474602557013</v>
      </c>
      <c r="X51" s="75">
        <f t="shared" si="22"/>
        <v>0.4397556397455552</v>
      </c>
      <c r="Y51" s="75">
        <f t="shared" si="23"/>
        <v>-8.9054111192469546E-3</v>
      </c>
      <c r="Z51" s="75">
        <f t="shared" si="24"/>
        <v>0.18687286147318058</v>
      </c>
      <c r="AA51" s="75">
        <f t="shared" si="25"/>
        <v>2.0753156436182883E-3</v>
      </c>
      <c r="AB51" s="75">
        <f t="shared" si="26"/>
        <v>0.1342936296445717</v>
      </c>
      <c r="AC51" s="75">
        <f t="shared" si="27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8"/>
        <v>3.6065788874886096E-2</v>
      </c>
      <c r="AS51" s="75">
        <f t="shared" si="29"/>
        <v>0.76823058282816947</v>
      </c>
      <c r="AT51" s="75">
        <f t="shared" si="2"/>
        <v>2.8924499456224266E-2</v>
      </c>
      <c r="AU51" s="75">
        <f t="shared" si="3"/>
        <v>0.35502787791820972</v>
      </c>
      <c r="AV51" s="75">
        <f t="shared" si="4"/>
        <v>0.33339676485852598</v>
      </c>
      <c r="AW51" s="75">
        <f t="shared" si="5"/>
        <v>0.32070571431727979</v>
      </c>
      <c r="AX51" s="75">
        <f t="shared" si="6"/>
        <v>0.25102522403175981</v>
      </c>
      <c r="AY51" s="75">
        <f t="shared" si="7"/>
        <v>0.65925512302182121</v>
      </c>
      <c r="AZ51" s="75">
        <f t="shared" si="8"/>
        <v>-5.7512472562707808E-3</v>
      </c>
      <c r="BA51" s="75">
        <f t="shared" si="9"/>
        <v>0.25178911291233008</v>
      </c>
      <c r="BB51" s="75">
        <f t="shared" si="10"/>
        <v>2.6904366808911291E-3</v>
      </c>
      <c r="BC51" s="75">
        <f t="shared" si="11"/>
        <v>0.24301974902823187</v>
      </c>
      <c r="BD51" s="75">
        <f t="shared" si="12"/>
        <v>9.768854007858431E-2</v>
      </c>
      <c r="BF51" s="57">
        <f t="shared" si="30"/>
        <v>0.95406443250412587</v>
      </c>
      <c r="BG51" s="57">
        <f t="shared" si="31"/>
        <v>5.0372892683126363E-3</v>
      </c>
      <c r="BH51" s="57">
        <f t="shared" si="32"/>
        <v>9.5644567655853552E-2</v>
      </c>
      <c r="BI51" s="57">
        <f t="shared" si="33"/>
        <v>-4.1926402335825674E-3</v>
      </c>
      <c r="BJ51" s="57">
        <f t="shared" si="34"/>
        <v>-0.13138090604707481</v>
      </c>
      <c r="BK51" s="57">
        <f t="shared" si="35"/>
        <v>-0.10318047800618968</v>
      </c>
      <c r="BL51" s="57">
        <f t="shared" si="36"/>
        <v>-0.21949948327626601</v>
      </c>
      <c r="BM51" s="57">
        <f t="shared" si="37"/>
        <v>-3.1541638629761738E-3</v>
      </c>
      <c r="BN51" s="57">
        <f t="shared" si="38"/>
        <v>-6.4916251439149503E-2</v>
      </c>
      <c r="BO51" s="57">
        <f t="shared" si="39"/>
        <v>-6.1512103727284079E-4</v>
      </c>
      <c r="BP51" s="57">
        <f t="shared" si="40"/>
        <v>-0.10872611938366017</v>
      </c>
      <c r="BQ51" s="57">
        <f t="shared" si="41"/>
        <v>-1.8489955923565837E-2</v>
      </c>
      <c r="BR51" s="57">
        <f t="shared" si="14"/>
        <v>0.4005911702185545</v>
      </c>
    </row>
    <row r="52" spans="1:70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5"/>
        <v>3.1201087896116642E-2</v>
      </c>
      <c r="R52" s="75">
        <f t="shared" si="16"/>
        <v>0.99195761005711458</v>
      </c>
      <c r="S52" s="75">
        <f t="shared" si="17"/>
        <v>5.5747902952005754E-2</v>
      </c>
      <c r="T52" s="75">
        <f t="shared" si="18"/>
        <v>0.30985256927559818</v>
      </c>
      <c r="U52" s="75">
        <f t="shared" si="19"/>
        <v>0.33839973955925717</v>
      </c>
      <c r="V52" s="75">
        <f t="shared" si="20"/>
        <v>0.17342357740964601</v>
      </c>
      <c r="W52" s="75">
        <f t="shared" si="21"/>
        <v>0.17449473189692899</v>
      </c>
      <c r="X52" s="75">
        <f t="shared" si="22"/>
        <v>0.38523702145187722</v>
      </c>
      <c r="Y52" s="75">
        <f t="shared" si="23"/>
        <v>-1.0593222751583148E-2</v>
      </c>
      <c r="Z52" s="75">
        <f t="shared" si="24"/>
        <v>0.37225771792533729</v>
      </c>
      <c r="AA52" s="75">
        <f t="shared" si="25"/>
        <v>6.1495763968987781E-3</v>
      </c>
      <c r="AB52" s="75">
        <f t="shared" si="26"/>
        <v>0.12718993249778984</v>
      </c>
      <c r="AC52" s="75">
        <f t="shared" si="27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8"/>
        <v>3.1788168435197051E-2</v>
      </c>
      <c r="AS52" s="75">
        <f t="shared" si="29"/>
        <v>0.43526239003347145</v>
      </c>
      <c r="AT52" s="75">
        <f t="shared" si="2"/>
        <v>4.4615925017598826E-2</v>
      </c>
      <c r="AU52" s="75">
        <f t="shared" si="3"/>
        <v>0.20912684668528814</v>
      </c>
      <c r="AV52" s="75">
        <f t="shared" si="4"/>
        <v>0.35767848028977589</v>
      </c>
      <c r="AW52" s="75">
        <f t="shared" si="5"/>
        <v>0.28069319124723857</v>
      </c>
      <c r="AX52" s="75">
        <f t="shared" si="6"/>
        <v>0.29890595602532893</v>
      </c>
      <c r="AY52" s="75">
        <f t="shared" si="7"/>
        <v>0.57681195367501159</v>
      </c>
      <c r="AZ52" s="75">
        <f t="shared" si="8"/>
        <v>-3.4442609565458471E-2</v>
      </c>
      <c r="BA52" s="75">
        <f t="shared" si="9"/>
        <v>0.46468299583330208</v>
      </c>
      <c r="BB52" s="75">
        <f t="shared" si="10"/>
        <v>1.5160937806830248E-2</v>
      </c>
      <c r="BC52" s="75">
        <f t="shared" si="11"/>
        <v>0.23279777397742615</v>
      </c>
      <c r="BD52" s="75">
        <f t="shared" si="12"/>
        <v>0.13298925161277877</v>
      </c>
      <c r="BF52" s="57">
        <f t="shared" si="30"/>
        <v>0.55669522002364313</v>
      </c>
      <c r="BG52" s="57">
        <f t="shared" si="31"/>
        <v>1.1131977934406928E-2</v>
      </c>
      <c r="BH52" s="57">
        <f t="shared" si="32"/>
        <v>0.10072572259031004</v>
      </c>
      <c r="BI52" s="57">
        <f t="shared" si="33"/>
        <v>-1.9278740730518718E-2</v>
      </c>
      <c r="BJ52" s="57">
        <f t="shared" si="34"/>
        <v>-0.10726961383759256</v>
      </c>
      <c r="BK52" s="57">
        <f t="shared" si="35"/>
        <v>-0.12441122412839994</v>
      </c>
      <c r="BL52" s="57">
        <f t="shared" si="36"/>
        <v>-0.19157493222313438</v>
      </c>
      <c r="BM52" s="57">
        <f t="shared" si="37"/>
        <v>2.3849386813875322E-2</v>
      </c>
      <c r="BN52" s="57">
        <f t="shared" si="38"/>
        <v>-9.2425277907964787E-2</v>
      </c>
      <c r="BO52" s="57">
        <f t="shared" si="39"/>
        <v>-9.0113614099314697E-3</v>
      </c>
      <c r="BP52" s="57">
        <f t="shared" si="40"/>
        <v>-0.10560784147963631</v>
      </c>
      <c r="BQ52" s="57">
        <f t="shared" si="41"/>
        <v>-4.5879378175140748E-2</v>
      </c>
      <c r="BR52" s="57">
        <f t="shared" si="14"/>
        <v>-3.0560625300836003E-3</v>
      </c>
    </row>
    <row r="53" spans="1:70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5"/>
        <v>4.2550827821243198E-2</v>
      </c>
      <c r="R53" s="75">
        <f t="shared" si="16"/>
        <v>1.8602614164590194</v>
      </c>
      <c r="S53" s="75">
        <f t="shared" si="17"/>
        <v>6.5713689375724027E-2</v>
      </c>
      <c r="T53" s="75">
        <f t="shared" si="18"/>
        <v>0.28299572735231887</v>
      </c>
      <c r="U53" s="75">
        <f t="shared" si="19"/>
        <v>0.36282151864461848</v>
      </c>
      <c r="V53" s="75">
        <f t="shared" si="20"/>
        <v>0.10118959258431526</v>
      </c>
      <c r="W53" s="75">
        <f t="shared" si="21"/>
        <v>0.23449215644974258</v>
      </c>
      <c r="X53" s="75">
        <f t="shared" si="22"/>
        <v>0.51352238873058476</v>
      </c>
      <c r="Y53" s="75">
        <f t="shared" si="23"/>
        <v>1.0169984354958573E-3</v>
      </c>
      <c r="Z53" s="75">
        <f t="shared" si="24"/>
        <v>0.37591221437726419</v>
      </c>
      <c r="AA53" s="75">
        <f t="shared" si="25"/>
        <v>9.945431519121418E-4</v>
      </c>
      <c r="AB53" s="75">
        <f t="shared" si="26"/>
        <v>0.17675610072065281</v>
      </c>
      <c r="AC53" s="75">
        <f t="shared" si="27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8"/>
        <v>3.8637362975937339E-2</v>
      </c>
      <c r="AS53" s="75">
        <f t="shared" si="29"/>
        <v>0.64113041396503556</v>
      </c>
      <c r="AT53" s="75">
        <f t="shared" si="2"/>
        <v>5.0039506239594897E-2</v>
      </c>
      <c r="AU53" s="75">
        <f t="shared" si="3"/>
        <v>0.20130895531329876</v>
      </c>
      <c r="AV53" s="75">
        <f t="shared" si="4"/>
        <v>0.43647393294713543</v>
      </c>
      <c r="AW53" s="75">
        <f t="shared" si="5"/>
        <v>0.17331270952798758</v>
      </c>
      <c r="AX53" s="75">
        <f t="shared" si="6"/>
        <v>0.4542785847278511</v>
      </c>
      <c r="AY53" s="75">
        <f t="shared" si="7"/>
        <v>0.79887479992541865</v>
      </c>
      <c r="AZ53" s="75">
        <f t="shared" si="8"/>
        <v>-6.2789952234141807E-4</v>
      </c>
      <c r="BA53" s="75">
        <f t="shared" si="9"/>
        <v>0.49374476537618445</v>
      </c>
      <c r="BB53" s="75">
        <f t="shared" si="10"/>
        <v>2.1503496473497383E-4</v>
      </c>
      <c r="BC53" s="75">
        <f t="shared" si="11"/>
        <v>0.33891687219782746</v>
      </c>
      <c r="BD53" s="75">
        <f t="shared" si="12"/>
        <v>7.848722448096862E-2</v>
      </c>
      <c r="BF53" s="57">
        <f t="shared" si="30"/>
        <v>1.2191310024939839</v>
      </c>
      <c r="BG53" s="57">
        <f t="shared" si="31"/>
        <v>1.567418313612913E-2</v>
      </c>
      <c r="BH53" s="57">
        <f t="shared" si="32"/>
        <v>8.1686772039020111E-2</v>
      </c>
      <c r="BI53" s="57">
        <f t="shared" si="33"/>
        <v>-7.3652414302516955E-2</v>
      </c>
      <c r="BJ53" s="57">
        <f t="shared" si="34"/>
        <v>-7.2123116943672322E-2</v>
      </c>
      <c r="BK53" s="57">
        <f t="shared" si="35"/>
        <v>-0.21978642827810851</v>
      </c>
      <c r="BL53" s="57">
        <f t="shared" si="36"/>
        <v>-0.2853524111948339</v>
      </c>
      <c r="BM53" s="57">
        <f t="shared" si="37"/>
        <v>1.6448979578372754E-3</v>
      </c>
      <c r="BN53" s="57">
        <f t="shared" si="38"/>
        <v>-0.11783255099892026</v>
      </c>
      <c r="BO53" s="57">
        <f t="shared" si="39"/>
        <v>7.7950818717716802E-4</v>
      </c>
      <c r="BP53" s="57">
        <f t="shared" si="40"/>
        <v>-0.16216077147717464</v>
      </c>
      <c r="BQ53" s="57">
        <f t="shared" si="41"/>
        <v>-1.5444748183397805E-2</v>
      </c>
      <c r="BR53" s="57">
        <f t="shared" si="14"/>
        <v>0.37256392243552328</v>
      </c>
    </row>
    <row r="54" spans="1:70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5"/>
        <v>4.3627539362441681E-2</v>
      </c>
      <c r="R54" s="75">
        <f t="shared" si="16"/>
        <v>1.8192208199418074</v>
      </c>
      <c r="S54" s="75">
        <f t="shared" si="17"/>
        <v>8.2039915014698359E-2</v>
      </c>
      <c r="T54" s="75">
        <f t="shared" si="18"/>
        <v>0.14263590052216432</v>
      </c>
      <c r="U54" s="75">
        <f t="shared" si="19"/>
        <v>0.23884781688973003</v>
      </c>
      <c r="V54" s="75">
        <f t="shared" si="20"/>
        <v>0.12632766122003955</v>
      </c>
      <c r="W54" s="75">
        <f t="shared" si="21"/>
        <v>0.16420560541108911</v>
      </c>
      <c r="X54" s="75">
        <f t="shared" si="22"/>
        <v>0.55288114542825328</v>
      </c>
      <c r="Y54" s="75">
        <f t="shared" si="23"/>
        <v>0.70248257873554532</v>
      </c>
      <c r="Z54" s="75">
        <f t="shared" si="24"/>
        <v>0.36531874601955244</v>
      </c>
      <c r="AA54" s="75">
        <f t="shared" si="25"/>
        <v>9.13673755296124E-3</v>
      </c>
      <c r="AB54" s="75">
        <f t="shared" si="26"/>
        <v>0.21809706429307751</v>
      </c>
      <c r="AC54" s="75">
        <f t="shared" si="27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8"/>
        <v>3.8512929346831815E-2</v>
      </c>
      <c r="AS54" s="75">
        <f t="shared" si="29"/>
        <v>0.75297023623156056</v>
      </c>
      <c r="AT54" s="75">
        <f t="shared" si="2"/>
        <v>6.6664233085836674E-2</v>
      </c>
      <c r="AU54" s="75">
        <f t="shared" si="3"/>
        <v>7.4442749295561106E-2</v>
      </c>
      <c r="AV54" s="75">
        <f t="shared" si="4"/>
        <v>0.10374011902787063</v>
      </c>
      <c r="AW54" s="75">
        <f t="shared" si="5"/>
        <v>0.21048035091470146</v>
      </c>
      <c r="AX54" s="75">
        <f t="shared" si="6"/>
        <v>0.27975375145447368</v>
      </c>
      <c r="AY54" s="75">
        <f t="shared" si="7"/>
        <v>0.74425724557531403</v>
      </c>
      <c r="AZ54" s="75">
        <f t="shared" si="8"/>
        <v>0.6511639944439116</v>
      </c>
      <c r="BA54" s="75">
        <f t="shared" si="9"/>
        <v>0.46275095195427718</v>
      </c>
      <c r="BB54" s="75">
        <f t="shared" si="10"/>
        <v>1.9363066341059207E-2</v>
      </c>
      <c r="BC54" s="75">
        <f t="shared" si="11"/>
        <v>0.38964395206825053</v>
      </c>
      <c r="BD54" s="75">
        <f t="shared" si="12"/>
        <v>9.4089959319170857E-2</v>
      </c>
      <c r="BF54" s="57">
        <f t="shared" si="30"/>
        <v>1.0662505837102469</v>
      </c>
      <c r="BG54" s="57">
        <f t="shared" si="31"/>
        <v>1.5375681928861684E-2</v>
      </c>
      <c r="BH54" s="57">
        <f t="shared" si="32"/>
        <v>6.8193151226603216E-2</v>
      </c>
      <c r="BI54" s="57">
        <f t="shared" si="33"/>
        <v>0.13510769786185939</v>
      </c>
      <c r="BJ54" s="57">
        <f t="shared" si="34"/>
        <v>-8.4152689694661914E-2</v>
      </c>
      <c r="BK54" s="57">
        <f t="shared" si="35"/>
        <v>-0.11554814604338456</v>
      </c>
      <c r="BL54" s="57">
        <f t="shared" si="36"/>
        <v>-0.19137610014706075</v>
      </c>
      <c r="BM54" s="57">
        <f t="shared" si="37"/>
        <v>5.1318584291633718E-2</v>
      </c>
      <c r="BN54" s="57">
        <f t="shared" si="38"/>
        <v>-9.7432205934724736E-2</v>
      </c>
      <c r="BO54" s="57">
        <f t="shared" si="39"/>
        <v>-1.0226328788097967E-2</v>
      </c>
      <c r="BP54" s="57">
        <f t="shared" si="40"/>
        <v>-0.17154688777517302</v>
      </c>
      <c r="BQ54" s="57">
        <f t="shared" si="41"/>
        <v>-2.5445188533721561E-2</v>
      </c>
      <c r="BR54" s="57">
        <f t="shared" si="14"/>
        <v>0.64051815210238061</v>
      </c>
    </row>
    <row r="55" spans="1:70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5"/>
        <v>3.5385775061385516E-2</v>
      </c>
      <c r="R55" s="75">
        <f t="shared" si="16"/>
        <v>1.3827398637875428</v>
      </c>
      <c r="S55" s="75">
        <f t="shared" si="17"/>
        <v>6.4497013861740587E-2</v>
      </c>
      <c r="T55" s="75">
        <f t="shared" si="18"/>
        <v>0.22161628492575292</v>
      </c>
      <c r="U55" s="75">
        <f t="shared" si="19"/>
        <v>0.26454586094548549</v>
      </c>
      <c r="V55" s="75">
        <f t="shared" si="20"/>
        <v>0.18599664672955671</v>
      </c>
      <c r="W55" s="75">
        <f t="shared" si="21"/>
        <v>0.16936904511800158</v>
      </c>
      <c r="X55" s="75">
        <f t="shared" si="22"/>
        <v>0.52072631840699191</v>
      </c>
      <c r="Y55" s="75">
        <f t="shared" si="23"/>
        <v>0.10281562613512713</v>
      </c>
      <c r="Z55" s="75">
        <f t="shared" si="24"/>
        <v>0.17352058303858134</v>
      </c>
      <c r="AA55" s="75">
        <f t="shared" si="25"/>
        <v>2.3187291917785785E-3</v>
      </c>
      <c r="AB55" s="75">
        <f t="shared" si="26"/>
        <v>0.20662123508330871</v>
      </c>
      <c r="AC55" s="75">
        <f t="shared" si="27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8"/>
        <v>3.6070434395811812E-2</v>
      </c>
      <c r="AS55" s="75">
        <f t="shared" si="29"/>
        <v>0.62512023099033087</v>
      </c>
      <c r="AT55" s="75">
        <f t="shared" si="2"/>
        <v>5.3618157578583681E-2</v>
      </c>
      <c r="AU55" s="75">
        <f t="shared" si="3"/>
        <v>0.15566610317512511</v>
      </c>
      <c r="AV55" s="75">
        <f t="shared" si="4"/>
        <v>0.27315731951216105</v>
      </c>
      <c r="AW55" s="75">
        <f t="shared" si="5"/>
        <v>0.32257542496524727</v>
      </c>
      <c r="AX55" s="75">
        <f t="shared" si="6"/>
        <v>0.27902201163682816</v>
      </c>
      <c r="AY55" s="75">
        <f t="shared" si="7"/>
        <v>0.77986406251272455</v>
      </c>
      <c r="AZ55" s="75">
        <f t="shared" si="8"/>
        <v>8.4088472115221122E-2</v>
      </c>
      <c r="BA55" s="75">
        <f t="shared" si="9"/>
        <v>0.23097266873214986</v>
      </c>
      <c r="BB55" s="75">
        <f t="shared" si="10"/>
        <v>8.1950111322678205E-4</v>
      </c>
      <c r="BC55" s="75">
        <f t="shared" si="11"/>
        <v>0.40088911624190843</v>
      </c>
      <c r="BD55" s="75">
        <f t="shared" si="12"/>
        <v>0.14718094451031397</v>
      </c>
      <c r="BF55" s="57">
        <f t="shared" si="30"/>
        <v>0.75761963279721189</v>
      </c>
      <c r="BG55" s="57">
        <f t="shared" si="31"/>
        <v>1.0878856283156907E-2</v>
      </c>
      <c r="BH55" s="57">
        <f t="shared" si="32"/>
        <v>6.5950181750627807E-2</v>
      </c>
      <c r="BI55" s="57">
        <f t="shared" si="33"/>
        <v>-8.6114585666755561E-3</v>
      </c>
      <c r="BJ55" s="57">
        <f t="shared" si="34"/>
        <v>-0.13657877823569056</v>
      </c>
      <c r="BK55" s="57">
        <f t="shared" si="35"/>
        <v>-0.10965296651882658</v>
      </c>
      <c r="BL55" s="57">
        <f t="shared" si="36"/>
        <v>-0.25913774410573265</v>
      </c>
      <c r="BM55" s="57">
        <f t="shared" si="37"/>
        <v>1.8727154019906003E-2</v>
      </c>
      <c r="BN55" s="57">
        <f t="shared" si="38"/>
        <v>-5.7452085693568522E-2</v>
      </c>
      <c r="BO55" s="57">
        <f t="shared" si="39"/>
        <v>1.4992280785517966E-3</v>
      </c>
      <c r="BP55" s="57">
        <f t="shared" si="40"/>
        <v>-0.19426788115859972</v>
      </c>
      <c r="BQ55" s="57">
        <f t="shared" si="41"/>
        <v>-4.1500225170606947E-2</v>
      </c>
      <c r="BR55" s="57">
        <f t="shared" si="14"/>
        <v>4.7473913479753854E-2</v>
      </c>
    </row>
    <row r="56" spans="1:70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5"/>
        <v>4.5822195953961753E-2</v>
      </c>
      <c r="R56" s="75">
        <f t="shared" si="16"/>
        <v>1.5669600512686355</v>
      </c>
      <c r="S56" s="75">
        <f t="shared" si="17"/>
        <v>0.11551622526562301</v>
      </c>
      <c r="T56" s="75">
        <f t="shared" si="18"/>
        <v>0.65356559780740098</v>
      </c>
      <c r="U56" s="75">
        <f t="shared" si="19"/>
        <v>0.1914787513034763</v>
      </c>
      <c r="V56" s="75">
        <f t="shared" si="20"/>
        <v>0.13115320003002887</v>
      </c>
      <c r="W56" s="75">
        <f t="shared" si="21"/>
        <v>0.178828302635785</v>
      </c>
      <c r="X56" s="75">
        <f t="shared" si="22"/>
        <v>0.48031523586417102</v>
      </c>
      <c r="Y56" s="75">
        <f t="shared" si="23"/>
        <v>1.4576328276696004E-2</v>
      </c>
      <c r="Z56" s="75">
        <f t="shared" si="24"/>
        <v>0.39323425329771827</v>
      </c>
      <c r="AA56" s="75">
        <f t="shared" si="25"/>
        <v>0.34386669183873991</v>
      </c>
      <c r="AB56" s="75">
        <f t="shared" si="26"/>
        <v>0.13577932781449559</v>
      </c>
      <c r="AC56" s="75">
        <f t="shared" si="27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8"/>
        <v>4.8693218339343591E-2</v>
      </c>
      <c r="AS56" s="75">
        <f t="shared" si="29"/>
        <v>0.75852797588803433</v>
      </c>
      <c r="AT56" s="75">
        <f t="shared" si="2"/>
        <v>9.605046921759787E-2</v>
      </c>
      <c r="AU56" s="75">
        <f t="shared" si="3"/>
        <v>0.60934139121226227</v>
      </c>
      <c r="AV56" s="75">
        <f t="shared" si="4"/>
        <v>0.16668084502677818</v>
      </c>
      <c r="AW56" s="75">
        <f t="shared" si="5"/>
        <v>0.22108858124305758</v>
      </c>
      <c r="AX56" s="75">
        <f t="shared" si="6"/>
        <v>0.34135290574911586</v>
      </c>
      <c r="AY56" s="75">
        <f t="shared" si="7"/>
        <v>0.67791696682971647</v>
      </c>
      <c r="AZ56" s="75">
        <f t="shared" si="8"/>
        <v>1.5058247373257159E-3</v>
      </c>
      <c r="BA56" s="75">
        <f t="shared" si="9"/>
        <v>0.50931597600677303</v>
      </c>
      <c r="BB56" s="75">
        <f t="shared" si="10"/>
        <v>0.81317607976597983</v>
      </c>
      <c r="BC56" s="75">
        <f t="shared" si="11"/>
        <v>0.2228038766160762</v>
      </c>
      <c r="BD56" s="75">
        <f t="shared" si="12"/>
        <v>9.7490274328321039E-2</v>
      </c>
      <c r="BF56" s="57">
        <f t="shared" si="30"/>
        <v>0.80843207538060113</v>
      </c>
      <c r="BG56" s="57">
        <f t="shared" si="31"/>
        <v>1.946575604802514E-2</v>
      </c>
      <c r="BH56" s="57">
        <f t="shared" si="32"/>
        <v>4.4224206595138704E-2</v>
      </c>
      <c r="BI56" s="57">
        <f t="shared" si="33"/>
        <v>2.4797906276698117E-2</v>
      </c>
      <c r="BJ56" s="57">
        <f t="shared" si="34"/>
        <v>-8.9935381213028714E-2</v>
      </c>
      <c r="BK56" s="57">
        <f t="shared" si="35"/>
        <v>-0.16252460311333086</v>
      </c>
      <c r="BL56" s="57">
        <f t="shared" si="36"/>
        <v>-0.19760173096554545</v>
      </c>
      <c r="BM56" s="57">
        <f t="shared" si="37"/>
        <v>1.3070503539370289E-2</v>
      </c>
      <c r="BN56" s="57">
        <f t="shared" si="38"/>
        <v>-0.11608172270905476</v>
      </c>
      <c r="BO56" s="57">
        <f t="shared" si="39"/>
        <v>-0.46930938792723992</v>
      </c>
      <c r="BP56" s="57">
        <f t="shared" si="40"/>
        <v>-8.7024548801580615E-2</v>
      </c>
      <c r="BQ56" s="57">
        <f t="shared" si="41"/>
        <v>-2.2206430832251461E-2</v>
      </c>
      <c r="BR56" s="57">
        <f t="shared" si="14"/>
        <v>-0.23469335772219838</v>
      </c>
    </row>
    <row r="57" spans="1:70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5"/>
        <v>4.1160575127980881E-2</v>
      </c>
      <c r="R57" s="75">
        <f t="shared" si="16"/>
        <v>1.5187388696013984</v>
      </c>
      <c r="S57" s="75">
        <f t="shared" si="17"/>
        <v>6.6004514157573302E-2</v>
      </c>
      <c r="T57" s="75">
        <f t="shared" si="18"/>
        <v>0.47773787259168049</v>
      </c>
      <c r="U57" s="75">
        <f t="shared" si="19"/>
        <v>0.45262495776605066</v>
      </c>
      <c r="V57" s="75">
        <f t="shared" si="20"/>
        <v>0.16762825702801329</v>
      </c>
      <c r="W57" s="75">
        <f t="shared" si="21"/>
        <v>0.16673272344343568</v>
      </c>
      <c r="X57" s="75">
        <f t="shared" si="22"/>
        <v>0.62863097689502934</v>
      </c>
      <c r="Y57" s="75">
        <f t="shared" si="23"/>
        <v>2.7982599736717923E-2</v>
      </c>
      <c r="Z57" s="75">
        <f t="shared" si="24"/>
        <v>0.1131921180561543</v>
      </c>
      <c r="AA57" s="75">
        <f t="shared" si="25"/>
        <v>3.9649805670026239E-2</v>
      </c>
      <c r="AB57" s="75">
        <f t="shared" si="26"/>
        <v>0.15671474859014109</v>
      </c>
      <c r="AC57" s="75">
        <f t="shared" si="27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8"/>
        <v>4.0682017569586337E-2</v>
      </c>
      <c r="AS57" s="75">
        <f t="shared" si="29"/>
        <v>0.71152490823907533</v>
      </c>
      <c r="AT57" s="75">
        <f t="shared" si="2"/>
        <v>5.4089695212209486E-2</v>
      </c>
      <c r="AU57" s="75">
        <f t="shared" si="3"/>
        <v>0.36213494019008874</v>
      </c>
      <c r="AV57" s="75">
        <f t="shared" si="4"/>
        <v>0.45499995762076512</v>
      </c>
      <c r="AW57" s="75">
        <f t="shared" si="5"/>
        <v>0.30686252732101421</v>
      </c>
      <c r="AX57" s="75">
        <f t="shared" si="6"/>
        <v>0.31680511232654551</v>
      </c>
      <c r="AY57" s="75">
        <f t="shared" si="7"/>
        <v>0.91370670060330583</v>
      </c>
      <c r="AZ57" s="75">
        <f t="shared" si="8"/>
        <v>2.0989347602465406E-2</v>
      </c>
      <c r="BA57" s="75">
        <f t="shared" si="9"/>
        <v>0.15064881750308859</v>
      </c>
      <c r="BB57" s="75">
        <f t="shared" si="10"/>
        <v>9.1135535701783565E-2</v>
      </c>
      <c r="BC57" s="75">
        <f t="shared" si="11"/>
        <v>0.27240627356274794</v>
      </c>
      <c r="BD57" s="75">
        <f t="shared" si="12"/>
        <v>0.16303424854972845</v>
      </c>
      <c r="BF57" s="57">
        <f t="shared" si="30"/>
        <v>0.80721396136232304</v>
      </c>
      <c r="BG57" s="57">
        <f t="shared" si="31"/>
        <v>1.1914818945363816E-2</v>
      </c>
      <c r="BH57" s="57">
        <f t="shared" si="32"/>
        <v>0.11560293240159175</v>
      </c>
      <c r="BI57" s="57">
        <f t="shared" si="33"/>
        <v>-2.3749998547144546E-3</v>
      </c>
      <c r="BJ57" s="57">
        <f t="shared" si="34"/>
        <v>-0.13923427029300092</v>
      </c>
      <c r="BK57" s="57">
        <f t="shared" si="35"/>
        <v>-0.15007238888310984</v>
      </c>
      <c r="BL57" s="57">
        <f t="shared" si="36"/>
        <v>-0.2850757237082765</v>
      </c>
      <c r="BM57" s="57">
        <f t="shared" si="37"/>
        <v>6.9932521342525172E-3</v>
      </c>
      <c r="BN57" s="57">
        <f t="shared" si="38"/>
        <v>-3.7456699446934291E-2</v>
      </c>
      <c r="BO57" s="57">
        <f t="shared" si="39"/>
        <v>-5.1485730031757326E-2</v>
      </c>
      <c r="BP57" s="57">
        <f t="shared" si="40"/>
        <v>-0.11569152497260685</v>
      </c>
      <c r="BQ57" s="57">
        <f t="shared" si="41"/>
        <v>-4.4423298923609134E-2</v>
      </c>
      <c r="BR57" s="57">
        <f t="shared" si="14"/>
        <v>0.11591032872952187</v>
      </c>
    </row>
    <row r="58" spans="1:70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5"/>
        <v>3.1563973846052251E-2</v>
      </c>
      <c r="R58" s="75">
        <f t="shared" si="16"/>
        <v>1.1276682604483246</v>
      </c>
      <c r="S58" s="75">
        <f t="shared" si="17"/>
        <v>3.0361025988787534E-2</v>
      </c>
      <c r="T58" s="75">
        <f t="shared" si="18"/>
        <v>0.21986735709796124</v>
      </c>
      <c r="U58" s="75">
        <f t="shared" si="19"/>
        <v>0.24441811462308408</v>
      </c>
      <c r="V58" s="75">
        <f t="shared" si="20"/>
        <v>9.4127732474552486E-2</v>
      </c>
      <c r="W58" s="75">
        <f t="shared" si="21"/>
        <v>0.21143279598656969</v>
      </c>
      <c r="X58" s="75">
        <f t="shared" si="22"/>
        <v>0.64849038179094765</v>
      </c>
      <c r="Y58" s="75">
        <f t="shared" si="23"/>
        <v>4.4763683390204229E-2</v>
      </c>
      <c r="Z58" s="75">
        <f t="shared" si="24"/>
        <v>0.22241280110916939</v>
      </c>
      <c r="AA58" s="75">
        <f t="shared" si="25"/>
        <v>3.0972893127747234E-2</v>
      </c>
      <c r="AB58" s="75">
        <f t="shared" si="26"/>
        <v>0.14815888311575223</v>
      </c>
      <c r="AC58" s="75">
        <f t="shared" si="27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8"/>
        <v>3.4079122410410667E-2</v>
      </c>
      <c r="AS58" s="75">
        <f t="shared" si="29"/>
        <v>0.50537192097758976</v>
      </c>
      <c r="AT58" s="75">
        <f t="shared" si="2"/>
        <v>2.4166513998200502E-2</v>
      </c>
      <c r="AU58" s="75">
        <f t="shared" si="3"/>
        <v>0.12687100582275063</v>
      </c>
      <c r="AV58" s="75">
        <f t="shared" si="4"/>
        <v>0.26453095908486707</v>
      </c>
      <c r="AW58" s="75">
        <f t="shared" si="5"/>
        <v>0.16540625047795587</v>
      </c>
      <c r="AX58" s="75">
        <f t="shared" si="6"/>
        <v>0.40744004568503078</v>
      </c>
      <c r="AY58" s="75">
        <f t="shared" si="7"/>
        <v>0.99719492054301939</v>
      </c>
      <c r="AZ58" s="75">
        <f t="shared" si="8"/>
        <v>4.5686349002051069E-2</v>
      </c>
      <c r="BA58" s="75">
        <f t="shared" si="9"/>
        <v>0.29376355285267114</v>
      </c>
      <c r="BB58" s="75">
        <f t="shared" si="10"/>
        <v>8.7098250264496052E-2</v>
      </c>
      <c r="BC58" s="75">
        <f t="shared" si="11"/>
        <v>0.28342567916960976</v>
      </c>
      <c r="BD58" s="75">
        <f t="shared" si="12"/>
        <v>0.12236913114758451</v>
      </c>
      <c r="BF58" s="57">
        <f t="shared" si="30"/>
        <v>0.62229633947073482</v>
      </c>
      <c r="BG58" s="57">
        <f t="shared" si="31"/>
        <v>6.1945119905870323E-3</v>
      </c>
      <c r="BH58" s="57">
        <f t="shared" si="32"/>
        <v>9.2996351275210609E-2</v>
      </c>
      <c r="BI58" s="57">
        <f t="shared" si="33"/>
        <v>-2.0112844461782992E-2</v>
      </c>
      <c r="BJ58" s="57">
        <f t="shared" si="34"/>
        <v>-7.1278518003403388E-2</v>
      </c>
      <c r="BK58" s="57">
        <f t="shared" si="35"/>
        <v>-0.19600724969846109</v>
      </c>
      <c r="BL58" s="57">
        <f t="shared" si="36"/>
        <v>-0.34870453875207175</v>
      </c>
      <c r="BM58" s="57">
        <f t="shared" si="37"/>
        <v>-9.2266561184684015E-4</v>
      </c>
      <c r="BN58" s="57">
        <f t="shared" si="38"/>
        <v>-7.135075174350175E-2</v>
      </c>
      <c r="BO58" s="57">
        <f t="shared" si="39"/>
        <v>-5.6125357136748821E-2</v>
      </c>
      <c r="BP58" s="57">
        <f t="shared" si="40"/>
        <v>-0.13526679605385752</v>
      </c>
      <c r="BQ58" s="57">
        <f t="shared" si="41"/>
        <v>-2.8300765102801662E-2</v>
      </c>
      <c r="BR58" s="57">
        <f t="shared" si="14"/>
        <v>-0.20658228382794327</v>
      </c>
    </row>
    <row r="59" spans="1:70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5"/>
        <v>3.2276675050716186E-2</v>
      </c>
      <c r="R59" s="75">
        <f t="shared" si="16"/>
        <v>1.1647155741093016</v>
      </c>
      <c r="S59" s="75">
        <f t="shared" si="17"/>
        <v>0.10046367160154801</v>
      </c>
      <c r="T59" s="75">
        <f t="shared" si="18"/>
        <v>0.25012200242759475</v>
      </c>
      <c r="U59" s="75">
        <f t="shared" si="19"/>
        <v>0.32887348511497355</v>
      </c>
      <c r="V59" s="75">
        <f t="shared" si="20"/>
        <v>0.132675312740967</v>
      </c>
      <c r="W59" s="75">
        <f t="shared" si="21"/>
        <v>0.1638820684851395</v>
      </c>
      <c r="X59" s="75">
        <f t="shared" si="22"/>
        <v>0.3623893378908431</v>
      </c>
      <c r="Y59" s="75">
        <f t="shared" si="23"/>
        <v>0.32215393182201713</v>
      </c>
      <c r="Z59" s="75">
        <f t="shared" si="24"/>
        <v>0.17188774954943853</v>
      </c>
      <c r="AA59" s="75">
        <f t="shared" si="25"/>
        <v>1.5710331363384081E-2</v>
      </c>
      <c r="AB59" s="75">
        <f t="shared" si="26"/>
        <v>0.12297830915668873</v>
      </c>
      <c r="AC59" s="75">
        <f t="shared" si="27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8"/>
        <v>3.1218708200986267E-2</v>
      </c>
      <c r="AS59" s="75">
        <f t="shared" si="29"/>
        <v>0.53105915273451643</v>
      </c>
      <c r="AT59" s="75">
        <f t="shared" si="2"/>
        <v>8.0803533252603657E-2</v>
      </c>
      <c r="AU59" s="75">
        <f t="shared" si="3"/>
        <v>0.20828994866640704</v>
      </c>
      <c r="AV59" s="75">
        <f t="shared" si="4"/>
        <v>0.29105232561504646</v>
      </c>
      <c r="AW59" s="75">
        <f t="shared" si="5"/>
        <v>0.22491465165797694</v>
      </c>
      <c r="AX59" s="75">
        <f t="shared" si="6"/>
        <v>0.24610440681192944</v>
      </c>
      <c r="AY59" s="75">
        <f t="shared" si="7"/>
        <v>0.57315401193141058</v>
      </c>
      <c r="AZ59" s="75">
        <f t="shared" si="8"/>
        <v>0.29857525123236545</v>
      </c>
      <c r="BA59" s="75">
        <f t="shared" si="9"/>
        <v>0.20833435452010982</v>
      </c>
      <c r="BB59" s="75">
        <f t="shared" si="10"/>
        <v>3.675366331187651E-2</v>
      </c>
      <c r="BC59" s="75">
        <f t="shared" si="11"/>
        <v>0.22592664979345828</v>
      </c>
      <c r="BD59" s="75">
        <f t="shared" si="12"/>
        <v>8.5347886844872378E-2</v>
      </c>
      <c r="BF59" s="57">
        <f t="shared" si="30"/>
        <v>0.63365642137478517</v>
      </c>
      <c r="BG59" s="57">
        <f t="shared" si="31"/>
        <v>1.9660138348944353E-2</v>
      </c>
      <c r="BH59" s="57">
        <f t="shared" si="32"/>
        <v>4.1832053761187704E-2</v>
      </c>
      <c r="BI59" s="57">
        <f t="shared" si="33"/>
        <v>3.7821159499927093E-2</v>
      </c>
      <c r="BJ59" s="57">
        <f t="shared" si="34"/>
        <v>-9.2239338917009944E-2</v>
      </c>
      <c r="BK59" s="57">
        <f t="shared" si="35"/>
        <v>-8.2222338326789934E-2</v>
      </c>
      <c r="BL59" s="57">
        <f t="shared" si="36"/>
        <v>-0.21076467404056748</v>
      </c>
      <c r="BM59" s="57">
        <f t="shared" si="37"/>
        <v>2.3578680589651679E-2</v>
      </c>
      <c r="BN59" s="57">
        <f t="shared" si="38"/>
        <v>-3.6446604970671287E-2</v>
      </c>
      <c r="BO59" s="57">
        <f t="shared" si="39"/>
        <v>-2.1043331948492429E-2</v>
      </c>
      <c r="BP59" s="57">
        <f t="shared" si="40"/>
        <v>-0.10294834063676955</v>
      </c>
      <c r="BQ59" s="57">
        <f t="shared" si="41"/>
        <v>-2.1768151941857911E-2</v>
      </c>
      <c r="BR59" s="57">
        <f t="shared" si="14"/>
        <v>0.1891156727923374</v>
      </c>
    </row>
    <row r="60" spans="1:70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5"/>
        <v>2.9518507464785237E-2</v>
      </c>
      <c r="R60" s="75">
        <f t="shared" si="16"/>
        <v>1.1928830177718845</v>
      </c>
      <c r="S60" s="75">
        <f t="shared" si="17"/>
        <v>5.4794387137440892E-2</v>
      </c>
      <c r="T60" s="75">
        <f t="shared" si="18"/>
        <v>0.12459834144186616</v>
      </c>
      <c r="U60" s="75">
        <f t="shared" si="19"/>
        <v>0.32378291568709855</v>
      </c>
      <c r="V60" s="75">
        <f t="shared" si="20"/>
        <v>0.11115481889172835</v>
      </c>
      <c r="W60" s="75">
        <f t="shared" si="21"/>
        <v>0.1875579543714008</v>
      </c>
      <c r="X60" s="75">
        <f t="shared" si="22"/>
        <v>0.28018790666586285</v>
      </c>
      <c r="Y60" s="75">
        <f t="shared" si="23"/>
        <v>2.8483198990884504E-2</v>
      </c>
      <c r="Z60" s="75">
        <f t="shared" si="24"/>
        <v>0.222025660415579</v>
      </c>
      <c r="AA60" s="75">
        <f t="shared" si="25"/>
        <v>3.417249586156261E-2</v>
      </c>
      <c r="AB60" s="75">
        <f t="shared" si="26"/>
        <v>0.1868633393685129</v>
      </c>
      <c r="AC60" s="75">
        <f t="shared" si="27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8"/>
        <v>3.0459238443257375E-2</v>
      </c>
      <c r="AS60" s="75">
        <f t="shared" si="29"/>
        <v>0.56555522494993782</v>
      </c>
      <c r="AT60" s="75">
        <f t="shared" si="2"/>
        <v>4.7471316701218895E-2</v>
      </c>
      <c r="AU60" s="75">
        <f t="shared" si="3"/>
        <v>7.3041136782330401E-2</v>
      </c>
      <c r="AV60" s="75">
        <f t="shared" si="4"/>
        <v>0.37819912784842419</v>
      </c>
      <c r="AW60" s="75">
        <f t="shared" si="5"/>
        <v>0.18962077457688137</v>
      </c>
      <c r="AX60" s="75">
        <f t="shared" si="6"/>
        <v>0.30454541309143973</v>
      </c>
      <c r="AY60" s="75">
        <f t="shared" si="7"/>
        <v>0.38249025495022215</v>
      </c>
      <c r="AZ60" s="75">
        <f t="shared" si="8"/>
        <v>1.1939644778997834E-2</v>
      </c>
      <c r="BA60" s="75">
        <f t="shared" si="9"/>
        <v>0.2934028435833782</v>
      </c>
      <c r="BB60" s="75">
        <f t="shared" si="10"/>
        <v>0.1074564534313367</v>
      </c>
      <c r="BC60" s="75">
        <f t="shared" si="11"/>
        <v>0.36096723074456599</v>
      </c>
      <c r="BD60" s="75">
        <f t="shared" si="12"/>
        <v>0.14408722363614773</v>
      </c>
      <c r="BF60" s="57">
        <f t="shared" si="30"/>
        <v>0.62732779282194673</v>
      </c>
      <c r="BG60" s="57">
        <f t="shared" si="31"/>
        <v>7.323070436221997E-3</v>
      </c>
      <c r="BH60" s="57">
        <f t="shared" si="32"/>
        <v>5.1557204659535755E-2</v>
      </c>
      <c r="BI60" s="57">
        <f t="shared" si="33"/>
        <v>-5.4416212161325639E-2</v>
      </c>
      <c r="BJ60" s="57">
        <f t="shared" si="34"/>
        <v>-7.8465955685153022E-2</v>
      </c>
      <c r="BK60" s="57">
        <f t="shared" si="35"/>
        <v>-0.11698745872003893</v>
      </c>
      <c r="BL60" s="57">
        <f t="shared" si="36"/>
        <v>-0.1023023482843593</v>
      </c>
      <c r="BM60" s="57">
        <f t="shared" si="37"/>
        <v>1.654355421188667E-2</v>
      </c>
      <c r="BN60" s="57">
        <f t="shared" si="38"/>
        <v>-7.1377183167799202E-2</v>
      </c>
      <c r="BO60" s="57">
        <f t="shared" si="39"/>
        <v>-7.3283957569774086E-2</v>
      </c>
      <c r="BP60" s="57">
        <f t="shared" si="40"/>
        <v>-0.17410389137605309</v>
      </c>
      <c r="BQ60" s="57">
        <f t="shared" si="41"/>
        <v>-4.7292544695310773E-2</v>
      </c>
      <c r="BR60" s="57">
        <f t="shared" si="14"/>
        <v>-1.5477929530222839E-2</v>
      </c>
    </row>
    <row r="61" spans="1:70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5"/>
        <v>2.235981708845558E-2</v>
      </c>
      <c r="R61" s="75">
        <f t="shared" si="16"/>
        <v>0.5514768155907821</v>
      </c>
      <c r="S61" s="75">
        <f t="shared" si="17"/>
        <v>3.966656802836252E-2</v>
      </c>
      <c r="T61" s="75">
        <f t="shared" si="18"/>
        <v>0.26256098804728778</v>
      </c>
      <c r="U61" s="75">
        <f t="shared" si="19"/>
        <v>0.12504350697852834</v>
      </c>
      <c r="V61" s="75">
        <f t="shared" si="20"/>
        <v>0.13667516779575764</v>
      </c>
      <c r="W61" s="75">
        <f t="shared" si="21"/>
        <v>0.18832938062106758</v>
      </c>
      <c r="X61" s="75">
        <f t="shared" si="22"/>
        <v>0.27981628565869932</v>
      </c>
      <c r="Y61" s="75">
        <f t="shared" si="23"/>
        <v>-2.0879549409810794E-2</v>
      </c>
      <c r="Z61" s="75">
        <f t="shared" si="24"/>
        <v>0.27120537367158992</v>
      </c>
      <c r="AA61" s="75">
        <f t="shared" si="25"/>
        <v>6.0938207490929909E-2</v>
      </c>
      <c r="AB61" s="75">
        <f t="shared" si="26"/>
        <v>0.12060004136902486</v>
      </c>
      <c r="AC61" s="75">
        <f t="shared" si="27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8"/>
        <v>2.6766850493850303E-2</v>
      </c>
      <c r="AS61" s="75">
        <f t="shared" si="29"/>
        <v>0.2524460939064111</v>
      </c>
      <c r="AT61" s="75">
        <f t="shared" si="2"/>
        <v>2.9593557746506922E-2</v>
      </c>
      <c r="AU61" s="75">
        <f t="shared" si="3"/>
        <v>0.19695724919853769</v>
      </c>
      <c r="AV61" s="75">
        <f t="shared" si="4"/>
        <v>0.18459076277680814</v>
      </c>
      <c r="AW61" s="75">
        <f t="shared" si="5"/>
        <v>0.22478283424282289</v>
      </c>
      <c r="AX61" s="75">
        <f t="shared" si="6"/>
        <v>0.37100996155847843</v>
      </c>
      <c r="AY61" s="75">
        <f t="shared" si="7"/>
        <v>0.42829165763209226</v>
      </c>
      <c r="AZ61" s="75">
        <f t="shared" si="8"/>
        <v>-2.7239430212404023E-2</v>
      </c>
      <c r="BA61" s="75">
        <f t="shared" si="9"/>
        <v>0.34295507244162471</v>
      </c>
      <c r="BB61" s="75">
        <f t="shared" si="10"/>
        <v>0.14068071052084746</v>
      </c>
      <c r="BC61" s="75">
        <f t="shared" si="11"/>
        <v>0.20952533481638813</v>
      </c>
      <c r="BD61" s="75">
        <f t="shared" si="12"/>
        <v>0.14289917875597183</v>
      </c>
      <c r="BF61" s="57">
        <f t="shared" si="30"/>
        <v>0.299030721684371</v>
      </c>
      <c r="BG61" s="57">
        <f t="shared" si="31"/>
        <v>1.0073010281855598E-2</v>
      </c>
      <c r="BH61" s="57">
        <f t="shared" si="32"/>
        <v>6.5603738848750093E-2</v>
      </c>
      <c r="BI61" s="57">
        <f t="shared" si="33"/>
        <v>-5.9547255798279797E-2</v>
      </c>
      <c r="BJ61" s="57">
        <f t="shared" si="34"/>
        <v>-8.8107666447065247E-2</v>
      </c>
      <c r="BK61" s="57">
        <f t="shared" si="35"/>
        <v>-0.18268058093741085</v>
      </c>
      <c r="BL61" s="57">
        <f t="shared" si="36"/>
        <v>-0.14847537197339294</v>
      </c>
      <c r="BM61" s="57">
        <f t="shared" si="37"/>
        <v>6.3598808025932298E-3</v>
      </c>
      <c r="BN61" s="57">
        <f t="shared" si="38"/>
        <v>-7.1749698770034787E-2</v>
      </c>
      <c r="BO61" s="57">
        <f t="shared" si="39"/>
        <v>-7.9742503029917561E-2</v>
      </c>
      <c r="BP61" s="57">
        <f t="shared" si="40"/>
        <v>-8.8925293447363274E-2</v>
      </c>
      <c r="BQ61" s="57">
        <f t="shared" si="41"/>
        <v>-3.7856977809087131E-2</v>
      </c>
      <c r="BR61" s="57">
        <f t="shared" si="14"/>
        <v>-0.3760179965949817</v>
      </c>
    </row>
    <row r="62" spans="1:70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5"/>
        <v>3.3766672873275727E-2</v>
      </c>
      <c r="R62" s="75">
        <f t="shared" si="16"/>
        <v>1.022700968050348</v>
      </c>
      <c r="S62" s="75">
        <f t="shared" si="17"/>
        <v>0.10651167135872074</v>
      </c>
      <c r="T62" s="75">
        <f t="shared" si="18"/>
        <v>0.45191098146631475</v>
      </c>
      <c r="U62" s="75">
        <f t="shared" si="19"/>
        <v>0.24998690019656267</v>
      </c>
      <c r="V62" s="75">
        <f t="shared" si="20"/>
        <v>0.13620470288320932</v>
      </c>
      <c r="W62" s="75">
        <f t="shared" si="21"/>
        <v>0.1973323071075786</v>
      </c>
      <c r="X62" s="75">
        <f t="shared" si="22"/>
        <v>0.31843686568888846</v>
      </c>
      <c r="Y62" s="75">
        <f t="shared" si="23"/>
        <v>0.11795198539930356</v>
      </c>
      <c r="Z62" s="75">
        <f t="shared" si="24"/>
        <v>0.27831357220737318</v>
      </c>
      <c r="AA62" s="75">
        <f t="shared" si="25"/>
        <v>4.460831045216216E-2</v>
      </c>
      <c r="AB62" s="75">
        <f t="shared" si="26"/>
        <v>0.16027056489763181</v>
      </c>
      <c r="AC62" s="75">
        <f t="shared" si="27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8"/>
        <v>3.6578052205659128E-2</v>
      </c>
      <c r="AS62" s="75">
        <f t="shared" si="29"/>
        <v>0.49091377169751288</v>
      </c>
      <c r="AT62" s="75">
        <f t="shared" si="2"/>
        <v>8.9624642435089261E-2</v>
      </c>
      <c r="AU62" s="75">
        <f t="shared" si="3"/>
        <v>0.35697638735728859</v>
      </c>
      <c r="AV62" s="75">
        <f t="shared" si="4"/>
        <v>0.23445967327264589</v>
      </c>
      <c r="AW62" s="75">
        <f t="shared" si="5"/>
        <v>0.24951218382188001</v>
      </c>
      <c r="AX62" s="75">
        <f t="shared" si="6"/>
        <v>0.38689272106566353</v>
      </c>
      <c r="AY62" s="75">
        <f t="shared" si="7"/>
        <v>0.52589412207891639</v>
      </c>
      <c r="AZ62" s="75">
        <f t="shared" si="8"/>
        <v>0.1209545947436239</v>
      </c>
      <c r="BA62" s="75">
        <f t="shared" si="9"/>
        <v>0.36436226606702321</v>
      </c>
      <c r="BB62" s="75">
        <f t="shared" si="10"/>
        <v>0.11359031271740941</v>
      </c>
      <c r="BC62" s="75">
        <f t="shared" si="11"/>
        <v>0.31693989265407191</v>
      </c>
      <c r="BD62" s="75">
        <f t="shared" si="12"/>
        <v>9.1613032326958277E-2</v>
      </c>
      <c r="BF62" s="57">
        <f t="shared" si="30"/>
        <v>0.53178719635283511</v>
      </c>
      <c r="BG62" s="57">
        <f t="shared" si="31"/>
        <v>1.6887028923631475E-2</v>
      </c>
      <c r="BH62" s="57">
        <f t="shared" si="32"/>
        <v>9.493459410902616E-2</v>
      </c>
      <c r="BI62" s="57">
        <f t="shared" si="33"/>
        <v>1.5527226923916781E-2</v>
      </c>
      <c r="BJ62" s="57">
        <f t="shared" si="34"/>
        <v>-0.11330748093867068</v>
      </c>
      <c r="BK62" s="57">
        <f t="shared" si="35"/>
        <v>-0.18956041395808493</v>
      </c>
      <c r="BL62" s="57">
        <f t="shared" si="36"/>
        <v>-0.20745725639002793</v>
      </c>
      <c r="BM62" s="57">
        <f t="shared" si="37"/>
        <v>-3.0026093443203394E-3</v>
      </c>
      <c r="BN62" s="57">
        <f t="shared" si="38"/>
        <v>-8.6048693859650027E-2</v>
      </c>
      <c r="BO62" s="57">
        <f t="shared" si="39"/>
        <v>-6.8982002265247255E-2</v>
      </c>
      <c r="BP62" s="57">
        <f t="shared" si="40"/>
        <v>-0.1566693277564401</v>
      </c>
      <c r="BQ62" s="57">
        <f t="shared" si="41"/>
        <v>-1.6335940931242104E-2</v>
      </c>
      <c r="BR62" s="57">
        <f t="shared" si="14"/>
        <v>-0.18222767913427382</v>
      </c>
    </row>
    <row r="63" spans="1:70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5"/>
        <v>3.4388956157737516E-2</v>
      </c>
      <c r="R63" s="75">
        <f t="shared" si="16"/>
        <v>1.216110542035381</v>
      </c>
      <c r="S63" s="75">
        <f t="shared" si="17"/>
        <v>4.4402930013905911E-2</v>
      </c>
      <c r="T63" s="75">
        <f t="shared" si="18"/>
        <v>0.39462121636213937</v>
      </c>
      <c r="U63" s="75">
        <f t="shared" si="19"/>
        <v>0.28982360591571765</v>
      </c>
      <c r="V63" s="75">
        <f t="shared" si="20"/>
        <v>0.11156028331377463</v>
      </c>
      <c r="W63" s="75">
        <f t="shared" si="21"/>
        <v>0.21152911388540985</v>
      </c>
      <c r="X63" s="75">
        <f t="shared" si="22"/>
        <v>0.35172678643232186</v>
      </c>
      <c r="Y63" s="75">
        <f t="shared" si="23"/>
        <v>5.0986702382184113E-2</v>
      </c>
      <c r="Z63" s="75">
        <f t="shared" si="24"/>
        <v>0.29464761669922329</v>
      </c>
      <c r="AA63" s="75">
        <f t="shared" si="25"/>
        <v>1.8978205460040053E-2</v>
      </c>
      <c r="AB63" s="75">
        <f t="shared" si="26"/>
        <v>0.16606170955314417</v>
      </c>
      <c r="AC63" s="75">
        <f t="shared" si="27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8"/>
        <v>3.5539195762113174E-2</v>
      </c>
      <c r="AS63" s="75">
        <f t="shared" si="29"/>
        <v>0.55456193464720194</v>
      </c>
      <c r="AT63" s="75">
        <f t="shared" si="2"/>
        <v>3.3186989409477063E-2</v>
      </c>
      <c r="AU63" s="75">
        <f t="shared" si="3"/>
        <v>0.3086701485213989</v>
      </c>
      <c r="AV63" s="75">
        <f t="shared" si="4"/>
        <v>0.31085457139457101</v>
      </c>
      <c r="AW63" s="75">
        <f t="shared" si="5"/>
        <v>0.19603402703085157</v>
      </c>
      <c r="AX63" s="75">
        <f t="shared" si="6"/>
        <v>0.44182002656338654</v>
      </c>
      <c r="AY63" s="75">
        <f t="shared" si="7"/>
        <v>0.52187364486475496</v>
      </c>
      <c r="AZ63" s="75">
        <f t="shared" si="8"/>
        <v>4.4324194848089825E-2</v>
      </c>
      <c r="BA63" s="75">
        <f t="shared" si="9"/>
        <v>0.37170848731235751</v>
      </c>
      <c r="BB63" s="75">
        <f t="shared" si="10"/>
        <v>4.1230137948436461E-2</v>
      </c>
      <c r="BC63" s="75">
        <f t="shared" si="11"/>
        <v>0.31203587160689777</v>
      </c>
      <c r="BD63" s="75">
        <f t="shared" si="12"/>
        <v>0.15129195493592731</v>
      </c>
      <c r="BF63" s="57">
        <f t="shared" si="30"/>
        <v>0.66154860738817911</v>
      </c>
      <c r="BG63" s="57">
        <f t="shared" si="31"/>
        <v>1.1215940604428848E-2</v>
      </c>
      <c r="BH63" s="57">
        <f t="shared" si="32"/>
        <v>8.5951067840740469E-2</v>
      </c>
      <c r="BI63" s="57">
        <f t="shared" si="33"/>
        <v>-2.1030965478853358E-2</v>
      </c>
      <c r="BJ63" s="57">
        <f t="shared" si="34"/>
        <v>-8.4473743717076943E-2</v>
      </c>
      <c r="BK63" s="57">
        <f t="shared" si="35"/>
        <v>-0.23029091267797669</v>
      </c>
      <c r="BL63" s="57">
        <f t="shared" si="36"/>
        <v>-0.1701468584324331</v>
      </c>
      <c r="BM63" s="57">
        <f t="shared" si="37"/>
        <v>6.6625075340942877E-3</v>
      </c>
      <c r="BN63" s="57">
        <f t="shared" si="38"/>
        <v>-7.7060870613134214E-2</v>
      </c>
      <c r="BO63" s="57">
        <f t="shared" si="39"/>
        <v>-2.2251932488396409E-2</v>
      </c>
      <c r="BP63" s="57">
        <f t="shared" si="40"/>
        <v>-0.1459741620537536</v>
      </c>
      <c r="BQ63" s="57">
        <f t="shared" si="41"/>
        <v>-4.8736836303147665E-2</v>
      </c>
      <c r="BR63" s="57">
        <f t="shared" si="14"/>
        <v>-3.4588158397329163E-2</v>
      </c>
    </row>
    <row r="64" spans="1:70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5"/>
        <v>2.535097346539672E-2</v>
      </c>
      <c r="R64" s="75">
        <f t="shared" si="16"/>
        <v>0.81143265582811797</v>
      </c>
      <c r="S64" s="75">
        <f t="shared" si="17"/>
        <v>2.3183120835157764E-2</v>
      </c>
      <c r="T64" s="75">
        <f t="shared" si="18"/>
        <v>0.33336981318550701</v>
      </c>
      <c r="U64" s="75">
        <f t="shared" si="19"/>
        <v>0.27472750180215438</v>
      </c>
      <c r="V64" s="75">
        <f t="shared" si="20"/>
        <v>0.10889021031428868</v>
      </c>
      <c r="W64" s="75">
        <f t="shared" si="21"/>
        <v>0.12387710178192997</v>
      </c>
      <c r="X64" s="75">
        <f t="shared" si="22"/>
        <v>0.27340247312723071</v>
      </c>
      <c r="Y64" s="75">
        <f t="shared" si="23"/>
        <v>4.0011330948116632E-2</v>
      </c>
      <c r="Z64" s="75">
        <f t="shared" si="24"/>
        <v>0.12180602546011066</v>
      </c>
      <c r="AA64" s="75">
        <f t="shared" si="25"/>
        <v>1.0790529572149302E-2</v>
      </c>
      <c r="AB64" s="75">
        <f t="shared" si="26"/>
        <v>0.19780607093846647</v>
      </c>
      <c r="AC64" s="75">
        <f t="shared" si="27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8"/>
        <v>2.526927150765701E-2</v>
      </c>
      <c r="AS64" s="75">
        <f t="shared" si="29"/>
        <v>0.33183592193750389</v>
      </c>
      <c r="AT64" s="75">
        <f t="shared" si="2"/>
        <v>1.5590185911631428E-2</v>
      </c>
      <c r="AU64" s="75">
        <f t="shared" si="3"/>
        <v>0.25534079358758344</v>
      </c>
      <c r="AV64" s="75">
        <f t="shared" si="4"/>
        <v>0.25147490769107306</v>
      </c>
      <c r="AW64" s="75">
        <f t="shared" si="5"/>
        <v>0.19040073168230615</v>
      </c>
      <c r="AX64" s="75">
        <f t="shared" si="6"/>
        <v>0.2072891903755695</v>
      </c>
      <c r="AY64" s="75">
        <f t="shared" si="7"/>
        <v>0.36870542762077746</v>
      </c>
      <c r="AZ64" s="75">
        <f t="shared" si="8"/>
        <v>2.8547680567559113E-2</v>
      </c>
      <c r="BA64" s="75">
        <f t="shared" si="9"/>
        <v>0.12942671147169107</v>
      </c>
      <c r="BB64" s="75">
        <f t="shared" si="10"/>
        <v>2.115489107920562E-2</v>
      </c>
      <c r="BC64" s="75">
        <f t="shared" si="11"/>
        <v>0.39345122343930317</v>
      </c>
      <c r="BD64" s="75">
        <f t="shared" si="12"/>
        <v>8.5881155937675493E-2</v>
      </c>
      <c r="BF64" s="57">
        <f t="shared" si="30"/>
        <v>0.47959673389061408</v>
      </c>
      <c r="BG64" s="57">
        <f t="shared" si="31"/>
        <v>7.5929349235263361E-3</v>
      </c>
      <c r="BH64" s="57">
        <f t="shared" si="32"/>
        <v>7.8029019597923577E-2</v>
      </c>
      <c r="BI64" s="57">
        <f t="shared" si="33"/>
        <v>2.3252594111081326E-2</v>
      </c>
      <c r="BJ64" s="57">
        <f t="shared" si="34"/>
        <v>-8.1510521368017466E-2</v>
      </c>
      <c r="BK64" s="57">
        <f t="shared" si="35"/>
        <v>-8.3412088593639536E-2</v>
      </c>
      <c r="BL64" s="57">
        <f t="shared" si="36"/>
        <v>-9.5302954493546754E-2</v>
      </c>
      <c r="BM64" s="57">
        <f t="shared" si="37"/>
        <v>1.1463650380557518E-2</v>
      </c>
      <c r="BN64" s="57">
        <f t="shared" si="38"/>
        <v>-7.6206860115804187E-3</v>
      </c>
      <c r="BO64" s="57">
        <f t="shared" si="39"/>
        <v>-1.0364361507056318E-2</v>
      </c>
      <c r="BP64" s="57">
        <f t="shared" si="40"/>
        <v>-0.19564515250083669</v>
      </c>
      <c r="BQ64" s="57">
        <f t="shared" si="41"/>
        <v>-1.8068590855630479E-2</v>
      </c>
      <c r="BR64" s="57">
        <f t="shared" si="14"/>
        <v>0.10801057757339508</v>
      </c>
    </row>
    <row r="65" spans="1:70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5"/>
        <v>4.0126766726063412E-2</v>
      </c>
      <c r="R65" s="75">
        <f t="shared" si="16"/>
        <v>1.6121149092768334</v>
      </c>
      <c r="S65" s="75">
        <f t="shared" si="17"/>
        <v>0.10012088380738658</v>
      </c>
      <c r="T65" s="75">
        <f t="shared" si="18"/>
        <v>0.39333429982446511</v>
      </c>
      <c r="U65" s="75">
        <f t="shared" si="19"/>
        <v>0.23668239426106796</v>
      </c>
      <c r="V65" s="75">
        <f t="shared" si="20"/>
        <v>0.13322140859212689</v>
      </c>
      <c r="W65" s="75">
        <f t="shared" si="21"/>
        <v>2.7739319577674088E-2</v>
      </c>
      <c r="X65" s="75">
        <f t="shared" si="22"/>
        <v>0.50711949573109383</v>
      </c>
      <c r="Y65" s="75">
        <f t="shared" si="23"/>
        <v>8.4294924921801281E-2</v>
      </c>
      <c r="Z65" s="75">
        <f t="shared" si="24"/>
        <v>0.28093920908426362</v>
      </c>
      <c r="AA65" s="75">
        <f t="shared" si="25"/>
        <v>1.3562692681472133E-2</v>
      </c>
      <c r="AB65" s="75">
        <f t="shared" si="26"/>
        <v>0.26750311873884286</v>
      </c>
      <c r="AC65" s="75">
        <f t="shared" si="27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8"/>
        <v>3.7077394184749757E-2</v>
      </c>
      <c r="AS65" s="75">
        <f t="shared" si="29"/>
        <v>0.66359405052662879</v>
      </c>
      <c r="AT65" s="75">
        <f t="shared" si="2"/>
        <v>8.0698729960854629E-2</v>
      </c>
      <c r="AU65" s="75">
        <f t="shared" si="3"/>
        <v>0.29182136936317887</v>
      </c>
      <c r="AV65" s="75">
        <f t="shared" si="4"/>
        <v>0.26044465229728769</v>
      </c>
      <c r="AW65" s="75">
        <f t="shared" si="5"/>
        <v>0.23824706076077462</v>
      </c>
      <c r="AX65" s="75">
        <f t="shared" si="6"/>
        <v>3.9819097541203975E-2</v>
      </c>
      <c r="AY65" s="75">
        <f t="shared" si="7"/>
        <v>0.8445002953048808</v>
      </c>
      <c r="AZ65" s="75">
        <f t="shared" si="8"/>
        <v>7.136280854125289E-2</v>
      </c>
      <c r="BA65" s="75">
        <f t="shared" si="9"/>
        <v>0.37889144951591847</v>
      </c>
      <c r="BB65" s="75">
        <f t="shared" si="10"/>
        <v>4.1819300967136028E-2</v>
      </c>
      <c r="BC65" s="75">
        <f t="shared" si="11"/>
        <v>0.452070227737149</v>
      </c>
      <c r="BD65" s="75">
        <f t="shared" si="12"/>
        <v>0.13185832785432805</v>
      </c>
      <c r="BF65" s="57">
        <f t="shared" si="30"/>
        <v>0.94852085875020464</v>
      </c>
      <c r="BG65" s="57">
        <f t="shared" si="31"/>
        <v>1.9422153846531953E-2</v>
      </c>
      <c r="BH65" s="57">
        <f t="shared" si="32"/>
        <v>0.10151293046128623</v>
      </c>
      <c r="BI65" s="57">
        <f t="shared" si="33"/>
        <v>-2.376225803621973E-2</v>
      </c>
      <c r="BJ65" s="57">
        <f t="shared" si="34"/>
        <v>-0.10502565216864773</v>
      </c>
      <c r="BK65" s="57">
        <f t="shared" si="35"/>
        <v>-1.2079777963529888E-2</v>
      </c>
      <c r="BL65" s="57">
        <f t="shared" si="36"/>
        <v>-0.33738079957378697</v>
      </c>
      <c r="BM65" s="57">
        <f t="shared" si="37"/>
        <v>1.2932116380548392E-2</v>
      </c>
      <c r="BN65" s="57">
        <f t="shared" si="38"/>
        <v>-9.7952240431654847E-2</v>
      </c>
      <c r="BO65" s="57">
        <f t="shared" si="39"/>
        <v>-2.8256608285663894E-2</v>
      </c>
      <c r="BP65" s="57">
        <f t="shared" si="40"/>
        <v>-0.18456710899830614</v>
      </c>
      <c r="BQ65" s="57">
        <f t="shared" si="41"/>
        <v>-2.9454020786214521E-2</v>
      </c>
      <c r="BR65" s="57">
        <f t="shared" si="14"/>
        <v>0.26390959319454749</v>
      </c>
    </row>
    <row r="66" spans="1:70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5"/>
        <v>3.9602931962529953E-2</v>
      </c>
      <c r="R66" s="75">
        <f t="shared" si="16"/>
        <v>1.7361504594594324</v>
      </c>
      <c r="S66" s="75">
        <f t="shared" si="17"/>
        <v>3.4013256735362249E-2</v>
      </c>
      <c r="T66" s="75">
        <f t="shared" si="18"/>
        <v>0.21335469789999556</v>
      </c>
      <c r="U66" s="75">
        <f t="shared" si="19"/>
        <v>0.23183687739359804</v>
      </c>
      <c r="V66" s="75">
        <f t="shared" si="20"/>
        <v>0.13426058359972057</v>
      </c>
      <c r="W66" s="75">
        <f t="shared" si="21"/>
        <v>0.18275481365220547</v>
      </c>
      <c r="X66" s="75">
        <f t="shared" si="22"/>
        <v>0.32221857914579832</v>
      </c>
      <c r="Y66" s="75">
        <f t="shared" si="23"/>
        <v>0.31247826176007576</v>
      </c>
      <c r="Z66" s="75">
        <f t="shared" si="24"/>
        <v>0.29759208646244911</v>
      </c>
      <c r="AA66" s="75">
        <f t="shared" si="25"/>
        <v>1.095564885443406E-2</v>
      </c>
      <c r="AB66" s="75">
        <f t="shared" si="26"/>
        <v>0.24524962033837161</v>
      </c>
      <c r="AC66" s="75">
        <f t="shared" si="27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8"/>
        <v>3.8330326400407122E-2</v>
      </c>
      <c r="AS66" s="75">
        <f t="shared" si="29"/>
        <v>0.79890517240720926</v>
      </c>
      <c r="AT66" s="75">
        <f t="shared" si="2"/>
        <v>2.7567157053911689E-2</v>
      </c>
      <c r="AU66" s="75">
        <f t="shared" si="3"/>
        <v>0.15132911053478074</v>
      </c>
      <c r="AV66" s="75">
        <f t="shared" si="4"/>
        <v>0.20930727992408782</v>
      </c>
      <c r="AW66" s="75">
        <f t="shared" si="5"/>
        <v>0.23058518058543831</v>
      </c>
      <c r="AX66" s="75">
        <f t="shared" si="6"/>
        <v>0.37088813783565255</v>
      </c>
      <c r="AY66" s="75">
        <f t="shared" si="7"/>
        <v>0.46774914242764187</v>
      </c>
      <c r="AZ66" s="75">
        <f t="shared" si="8"/>
        <v>0.28979786473999863</v>
      </c>
      <c r="BA66" s="75">
        <f t="shared" si="9"/>
        <v>0.40285719049481211</v>
      </c>
      <c r="BB66" s="75">
        <f t="shared" si="10"/>
        <v>2.3289213080782196E-2</v>
      </c>
      <c r="BC66" s="75">
        <f t="shared" si="11"/>
        <v>0.4526146148523284</v>
      </c>
      <c r="BD66" s="75">
        <f t="shared" si="12"/>
        <v>0.18803492223783291</v>
      </c>
      <c r="BF66" s="57">
        <f t="shared" si="30"/>
        <v>0.9372452870522231</v>
      </c>
      <c r="BG66" s="57">
        <f t="shared" si="31"/>
        <v>6.4460996814505594E-3</v>
      </c>
      <c r="BH66" s="57">
        <f t="shared" si="32"/>
        <v>6.2025587365214824E-2</v>
      </c>
      <c r="BI66" s="57">
        <f t="shared" si="33"/>
        <v>2.2529597469510221E-2</v>
      </c>
      <c r="BJ66" s="57">
        <f t="shared" si="34"/>
        <v>-9.6324596985717742E-2</v>
      </c>
      <c r="BK66" s="57">
        <f t="shared" si="35"/>
        <v>-0.18813332418344708</v>
      </c>
      <c r="BL66" s="57">
        <f t="shared" si="36"/>
        <v>-0.14553056328184355</v>
      </c>
      <c r="BM66" s="57">
        <f t="shared" si="37"/>
        <v>2.2680397020077125E-2</v>
      </c>
      <c r="BN66" s="57">
        <f t="shared" si="38"/>
        <v>-0.105265104032363</v>
      </c>
      <c r="BO66" s="57">
        <f t="shared" si="39"/>
        <v>-1.2333564226348136E-2</v>
      </c>
      <c r="BP66" s="57">
        <f t="shared" si="40"/>
        <v>-0.20736499451395679</v>
      </c>
      <c r="BQ66" s="57">
        <f t="shared" si="41"/>
        <v>-5.6697167546488403E-2</v>
      </c>
      <c r="BR66" s="57">
        <f t="shared" si="14"/>
        <v>0.23927765381831112</v>
      </c>
    </row>
    <row r="67" spans="1:70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5"/>
        <v>5.1301894653039248E-2</v>
      </c>
      <c r="R67" s="75">
        <f t="shared" si="16"/>
        <v>2.6006887882609266</v>
      </c>
      <c r="S67" s="75">
        <f t="shared" si="17"/>
        <v>5.0350318024924096E-2</v>
      </c>
      <c r="T67" s="75">
        <f t="shared" si="18"/>
        <v>0.28399655387673406</v>
      </c>
      <c r="U67" s="75">
        <f t="shared" si="19"/>
        <v>0.30945057851858299</v>
      </c>
      <c r="V67" s="75">
        <f t="shared" si="20"/>
        <v>0.17990387693785145</v>
      </c>
      <c r="W67" s="75">
        <f t="shared" si="21"/>
        <v>0.17889061945801085</v>
      </c>
      <c r="X67" s="75">
        <f t="shared" si="22"/>
        <v>0.58161834886034369</v>
      </c>
      <c r="Y67" s="75">
        <f t="shared" si="23"/>
        <v>6.7888734866771869E-2</v>
      </c>
      <c r="Z67" s="75">
        <f t="shared" si="24"/>
        <v>0.19705623628057256</v>
      </c>
      <c r="AA67" s="75">
        <f t="shared" si="25"/>
        <v>3.8985576014214381E-2</v>
      </c>
      <c r="AB67" s="75">
        <f t="shared" si="26"/>
        <v>0.20221713769582256</v>
      </c>
      <c r="AC67" s="75">
        <f t="shared" si="27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8"/>
        <v>4.4272191911952419E-2</v>
      </c>
      <c r="AS67" s="75">
        <f t="shared" si="29"/>
        <v>1.2342479634904653</v>
      </c>
      <c r="AT67" s="75">
        <f t="shared" si="2"/>
        <v>3.8958413745631901E-2</v>
      </c>
      <c r="AU67" s="75">
        <f t="shared" si="3"/>
        <v>0.21589997459759988</v>
      </c>
      <c r="AV67" s="75">
        <f t="shared" si="4"/>
        <v>0.33107032651277407</v>
      </c>
      <c r="AW67" s="75">
        <f t="shared" si="5"/>
        <v>0.30222561434460549</v>
      </c>
      <c r="AX67" s="75">
        <f t="shared" si="6"/>
        <v>0.29986800703255895</v>
      </c>
      <c r="AY67" s="75">
        <f t="shared" si="7"/>
        <v>0.82074335295137857</v>
      </c>
      <c r="AZ67" s="75">
        <f t="shared" si="8"/>
        <v>5.618051749895648E-2</v>
      </c>
      <c r="BA67" s="75">
        <f t="shared" si="9"/>
        <v>0.20440779183741659</v>
      </c>
      <c r="BB67" s="75">
        <f t="shared" si="10"/>
        <v>6.8885820557916658E-2</v>
      </c>
      <c r="BC67" s="75">
        <f t="shared" si="11"/>
        <v>0.34649592382358346</v>
      </c>
      <c r="BD67" s="75">
        <f t="shared" si="12"/>
        <v>0.18605866711223615</v>
      </c>
      <c r="BF67" s="57">
        <f t="shared" si="30"/>
        <v>1.3664408247704614</v>
      </c>
      <c r="BG67" s="57">
        <f t="shared" si="31"/>
        <v>1.1391904279292195E-2</v>
      </c>
      <c r="BH67" s="57">
        <f t="shared" si="32"/>
        <v>6.8096579279134178E-2</v>
      </c>
      <c r="BI67" s="57">
        <f t="shared" si="33"/>
        <v>-2.1619747994191085E-2</v>
      </c>
      <c r="BJ67" s="57">
        <f t="shared" si="34"/>
        <v>-0.12232173740675403</v>
      </c>
      <c r="BK67" s="57">
        <f t="shared" si="35"/>
        <v>-0.1209773875745481</v>
      </c>
      <c r="BL67" s="57">
        <f t="shared" si="36"/>
        <v>-0.23912500409103488</v>
      </c>
      <c r="BM67" s="57">
        <f t="shared" si="37"/>
        <v>1.1708217367815389E-2</v>
      </c>
      <c r="BN67" s="57">
        <f t="shared" si="38"/>
        <v>-7.351555556844025E-3</v>
      </c>
      <c r="BO67" s="57">
        <f t="shared" si="39"/>
        <v>-2.9900244543702277E-2</v>
      </c>
      <c r="BP67" s="57">
        <f t="shared" si="40"/>
        <v>-0.14427878612776091</v>
      </c>
      <c r="BQ67" s="57">
        <f t="shared" si="41"/>
        <v>-4.9479800836715326E-2</v>
      </c>
      <c r="BR67" s="57">
        <f t="shared" si="14"/>
        <v>0.72258326156515251</v>
      </c>
    </row>
    <row r="68" spans="1:70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5"/>
        <v>6.9655462129877277E-2</v>
      </c>
      <c r="R68" s="75">
        <f t="shared" si="16"/>
        <v>2.8095625105416877</v>
      </c>
      <c r="S68" s="75">
        <f t="shared" si="17"/>
        <v>9.9883085667209798E-2</v>
      </c>
      <c r="T68" s="75">
        <f t="shared" si="18"/>
        <v>0.77877984267956379</v>
      </c>
      <c r="U68" s="75">
        <f t="shared" si="19"/>
        <v>0.90173318856918927</v>
      </c>
      <c r="V68" s="75">
        <f t="shared" si="20"/>
        <v>0.17442406581589259</v>
      </c>
      <c r="W68" s="75">
        <f t="shared" si="21"/>
        <v>0.22403076748403308</v>
      </c>
      <c r="X68" s="75">
        <f t="shared" si="22"/>
        <v>0.65304059941226678</v>
      </c>
      <c r="Y68" s="75">
        <f t="shared" si="23"/>
        <v>0.15528123361271554</v>
      </c>
      <c r="Z68" s="75">
        <f t="shared" si="24"/>
        <v>0.24812969357900458</v>
      </c>
      <c r="AA68" s="75">
        <f t="shared" si="25"/>
        <v>0.29395504185946686</v>
      </c>
      <c r="AB68" s="75">
        <f t="shared" si="26"/>
        <v>0.23163491736630523</v>
      </c>
      <c r="AC68" s="75">
        <f t="shared" si="27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8"/>
        <v>6.5585508225557865E-2</v>
      </c>
      <c r="AS68" s="75">
        <f t="shared" si="29"/>
        <v>1.1893879872593485</v>
      </c>
      <c r="AT68" s="75">
        <f t="shared" si="2"/>
        <v>8.6131744362194257E-2</v>
      </c>
      <c r="AU68" s="75">
        <f t="shared" si="3"/>
        <v>0.67217561538488069</v>
      </c>
      <c r="AV68" s="75">
        <f t="shared" si="4"/>
        <v>0.8658603928927916</v>
      </c>
      <c r="AW68" s="75">
        <f t="shared" si="5"/>
        <v>0.29919370058353228</v>
      </c>
      <c r="AX68" s="75">
        <f t="shared" si="6"/>
        <v>0.43052331945344374</v>
      </c>
      <c r="AY68" s="75">
        <f t="shared" si="7"/>
        <v>0.89728308016717573</v>
      </c>
      <c r="AZ68" s="75">
        <f t="shared" si="8"/>
        <v>0.12490559935949326</v>
      </c>
      <c r="BA68" s="75">
        <f t="shared" si="9"/>
        <v>0.30423005038295375</v>
      </c>
      <c r="BB68" s="75">
        <f t="shared" si="10"/>
        <v>0.69563244526179335</v>
      </c>
      <c r="BC68" s="75">
        <f t="shared" si="11"/>
        <v>0.44486101817602347</v>
      </c>
      <c r="BD68" s="75">
        <f t="shared" si="12"/>
        <v>0.24188611046260253</v>
      </c>
      <c r="BF68" s="57">
        <f t="shared" si="30"/>
        <v>1.6201745232823392</v>
      </c>
      <c r="BG68" s="57">
        <f t="shared" si="31"/>
        <v>1.3751341305015541E-2</v>
      </c>
      <c r="BH68" s="57">
        <f t="shared" si="32"/>
        <v>0.10660422729468311</v>
      </c>
      <c r="BI68" s="57">
        <f t="shared" si="33"/>
        <v>3.5872795676397673E-2</v>
      </c>
      <c r="BJ68" s="57">
        <f t="shared" si="34"/>
        <v>-0.12476963476763969</v>
      </c>
      <c r="BK68" s="57">
        <f t="shared" si="35"/>
        <v>-0.20649255196941066</v>
      </c>
      <c r="BL68" s="57">
        <f t="shared" si="36"/>
        <v>-0.24424248075490895</v>
      </c>
      <c r="BM68" s="57">
        <f t="shared" si="37"/>
        <v>3.0375634253222275E-2</v>
      </c>
      <c r="BN68" s="57">
        <f t="shared" si="38"/>
        <v>-5.6100356803949175E-2</v>
      </c>
      <c r="BO68" s="57">
        <f t="shared" si="39"/>
        <v>-0.40167740340232649</v>
      </c>
      <c r="BP68" s="57">
        <f t="shared" si="40"/>
        <v>-0.21322610080971824</v>
      </c>
      <c r="BQ68" s="57">
        <f t="shared" si="41"/>
        <v>-7.1298165310817008E-2</v>
      </c>
      <c r="BR68" s="57">
        <f t="shared" si="14"/>
        <v>0.48897182799288708</v>
      </c>
    </row>
    <row r="69" spans="1:70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5"/>
        <v>6.0997925053647206E-2</v>
      </c>
      <c r="R69" s="75">
        <f t="shared" si="16"/>
        <v>2.219363782433041</v>
      </c>
      <c r="S69" s="75">
        <f t="shared" si="17"/>
        <v>5.850979436825883E-2</v>
      </c>
      <c r="T69" s="75">
        <f t="shared" si="18"/>
        <v>0.80812224800309707</v>
      </c>
      <c r="U69" s="75">
        <f t="shared" si="19"/>
        <v>0.52854866464120231</v>
      </c>
      <c r="V69" s="75">
        <f t="shared" si="20"/>
        <v>0.21635183445841197</v>
      </c>
      <c r="W69" s="75">
        <f t="shared" si="21"/>
        <v>0.28885294316252047</v>
      </c>
      <c r="X69" s="75">
        <f t="shared" si="22"/>
        <v>0.57373268915385067</v>
      </c>
      <c r="Y69" s="75">
        <f t="shared" si="23"/>
        <v>0.14665577763163309</v>
      </c>
      <c r="Z69" s="75">
        <f t="shared" si="24"/>
        <v>0.35960314602559862</v>
      </c>
      <c r="AA69" s="75">
        <f t="shared" si="25"/>
        <v>5.5790146571975043E-2</v>
      </c>
      <c r="AB69" s="75">
        <f t="shared" si="26"/>
        <v>0.31152304731533381</v>
      </c>
      <c r="AC69" s="75">
        <f t="shared" si="27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8"/>
        <v>6.0157466485975419E-2</v>
      </c>
      <c r="AS69" s="75">
        <f t="shared" si="29"/>
        <v>0.98083125012709116</v>
      </c>
      <c r="AT69" s="75">
        <f t="shared" si="2"/>
        <v>4.7999326760060614E-2</v>
      </c>
      <c r="AU69" s="75">
        <f t="shared" si="3"/>
        <v>0.62424374696626472</v>
      </c>
      <c r="AV69" s="75">
        <f t="shared" si="4"/>
        <v>0.52427194763257812</v>
      </c>
      <c r="AW69" s="75">
        <f t="shared" si="5"/>
        <v>0.36400115233668306</v>
      </c>
      <c r="AX69" s="75">
        <f t="shared" si="6"/>
        <v>0.53308001674170624</v>
      </c>
      <c r="AY69" s="75">
        <f t="shared" si="7"/>
        <v>0.88460286816438294</v>
      </c>
      <c r="AZ69" s="75">
        <f t="shared" si="8"/>
        <v>0.13801207666235407</v>
      </c>
      <c r="BA69" s="75">
        <f t="shared" si="9"/>
        <v>0.46347667569933337</v>
      </c>
      <c r="BB69" s="75">
        <f t="shared" si="10"/>
        <v>0.12292162472372972</v>
      </c>
      <c r="BC69" s="75">
        <f t="shared" si="11"/>
        <v>0.57478215785808529</v>
      </c>
      <c r="BD69" s="75">
        <f t="shared" si="12"/>
        <v>0.21651587646340345</v>
      </c>
      <c r="BF69" s="57">
        <f t="shared" si="30"/>
        <v>1.2385325323059497</v>
      </c>
      <c r="BG69" s="57">
        <f t="shared" si="31"/>
        <v>1.0510467608198217E-2</v>
      </c>
      <c r="BH69" s="57">
        <f t="shared" si="32"/>
        <v>0.18387850103683234</v>
      </c>
      <c r="BI69" s="57">
        <f t="shared" si="33"/>
        <v>4.2767170086241979E-3</v>
      </c>
      <c r="BJ69" s="57">
        <f t="shared" si="34"/>
        <v>-0.1476493178782711</v>
      </c>
      <c r="BK69" s="57">
        <f t="shared" si="35"/>
        <v>-0.24422707357918577</v>
      </c>
      <c r="BL69" s="57">
        <f t="shared" si="36"/>
        <v>-0.31087017901053227</v>
      </c>
      <c r="BM69" s="57">
        <f t="shared" si="37"/>
        <v>8.6437009692790223E-3</v>
      </c>
      <c r="BN69" s="57">
        <f t="shared" si="38"/>
        <v>-0.10387352967373475</v>
      </c>
      <c r="BO69" s="57">
        <f t="shared" si="39"/>
        <v>-6.7131478151754687E-2</v>
      </c>
      <c r="BP69" s="57">
        <f t="shared" si="40"/>
        <v>-0.26325911054275147</v>
      </c>
      <c r="BQ69" s="57">
        <f t="shared" si="41"/>
        <v>-5.1174662251495917E-2</v>
      </c>
      <c r="BR69" s="57">
        <f t="shared" si="14"/>
        <v>0.25765656784115726</v>
      </c>
    </row>
    <row r="70" spans="1:70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5"/>
        <v>5.0235355609195897E-2</v>
      </c>
      <c r="R70" s="75">
        <f t="shared" si="16"/>
        <v>1.6743519451390805</v>
      </c>
      <c r="S70" s="75">
        <f t="shared" si="17"/>
        <v>0.10081645459240246</v>
      </c>
      <c r="T70" s="75">
        <f t="shared" si="18"/>
        <v>0.49920039363459506</v>
      </c>
      <c r="U70" s="75">
        <f t="shared" si="19"/>
        <v>0.46287145022067883</v>
      </c>
      <c r="V70" s="75">
        <f t="shared" si="20"/>
        <v>0.20739758570544056</v>
      </c>
      <c r="W70" s="75">
        <f t="shared" si="21"/>
        <v>0.28200309354935976</v>
      </c>
      <c r="X70" s="75">
        <f t="shared" si="22"/>
        <v>0.67238818959466484</v>
      </c>
      <c r="Y70" s="75">
        <f t="shared" si="23"/>
        <v>0.12576103580671272</v>
      </c>
      <c r="Z70" s="75">
        <f t="shared" si="24"/>
        <v>0.37046578811077197</v>
      </c>
      <c r="AA70" s="75">
        <f t="shared" si="25"/>
        <v>4.4248219413611137E-2</v>
      </c>
      <c r="AB70" s="75">
        <f t="shared" si="26"/>
        <v>0.25650170342094353</v>
      </c>
      <c r="AC70" s="75">
        <f t="shared" si="27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8"/>
        <v>5.0909123471702955E-2</v>
      </c>
      <c r="AS70" s="75">
        <f t="shared" si="29"/>
        <v>0.73227712740079953</v>
      </c>
      <c r="AT70" s="75">
        <f t="shared" ref="AT70:AT95" si="42">+AF$3*(AF70-AF69)/$P69</f>
        <v>7.7835072809998213E-2</v>
      </c>
      <c r="AU70" s="75">
        <f t="shared" ref="AU70:AU95" si="43">+AG$3*(AG70-AG69)/$P69</f>
        <v>0.37957667405899692</v>
      </c>
      <c r="AV70" s="75">
        <f t="shared" ref="AV70:AV95" si="44">+AH$3*(AH70-AH69)/$P69</f>
        <v>0.35761966096187831</v>
      </c>
      <c r="AW70" s="75">
        <f t="shared" ref="AW70:AW95" si="45">+AI$3*(AI70-AI69)/$P69</f>
        <v>0.35453500770976359</v>
      </c>
      <c r="AX70" s="75">
        <f t="shared" ref="AX70:AX95" si="46">+AJ$3*(AJ70-AJ69)/$P69</f>
        <v>0.51889852831164374</v>
      </c>
      <c r="AY70" s="75">
        <f t="shared" ref="AY70:AY95" si="47">+AK$3*(AK70-AK69)/$P69</f>
        <v>0.99391410986126505</v>
      </c>
      <c r="AZ70" s="75">
        <f t="shared" ref="AZ70:AZ95" si="48">+AL$3*(AL70-AL69)/$P69</f>
        <v>0.11178510890859125</v>
      </c>
      <c r="BA70" s="75">
        <f t="shared" ref="BA70:BA95" si="49">+AM$3*(AM70-AM69)/$P69</f>
        <v>0.44980169334893033</v>
      </c>
      <c r="BB70" s="75">
        <f t="shared" ref="BB70:BB95" si="50">+AN$3*(AN70-AN69)/$P69</f>
        <v>0.11144763056618537</v>
      </c>
      <c r="BC70" s="75">
        <f t="shared" ref="BC70:BC95" si="51">+AO$3*(AO70-AO69)/$P69</f>
        <v>0.43933856632176849</v>
      </c>
      <c r="BD70" s="75">
        <f t="shared" ref="BD70:BD95" si="52">+AP$3*(AP70-AP69)/$P69</f>
        <v>0.18755771057432191</v>
      </c>
      <c r="BF70" s="57">
        <f t="shared" si="30"/>
        <v>0.94207481773828095</v>
      </c>
      <c r="BG70" s="57">
        <f t="shared" si="31"/>
        <v>2.2981381782404248E-2</v>
      </c>
      <c r="BH70" s="57">
        <f t="shared" si="32"/>
        <v>0.11962371957559814</v>
      </c>
      <c r="BI70" s="57">
        <f t="shared" si="33"/>
        <v>0.10525178925880052</v>
      </c>
      <c r="BJ70" s="57">
        <f t="shared" si="34"/>
        <v>-0.14713742200432303</v>
      </c>
      <c r="BK70" s="57">
        <f t="shared" si="35"/>
        <v>-0.23689543476228397</v>
      </c>
      <c r="BL70" s="57">
        <f t="shared" si="36"/>
        <v>-0.32152592026660021</v>
      </c>
      <c r="BM70" s="57">
        <f t="shared" si="37"/>
        <v>1.3975926898121466E-2</v>
      </c>
      <c r="BN70" s="57">
        <f t="shared" si="38"/>
        <v>-7.9335905238158366E-2</v>
      </c>
      <c r="BO70" s="57">
        <f t="shared" si="39"/>
        <v>-6.7199411152574232E-2</v>
      </c>
      <c r="BP70" s="57">
        <f t="shared" si="40"/>
        <v>-0.18283686290082496</v>
      </c>
      <c r="BQ70" s="57">
        <f t="shared" si="41"/>
        <v>-4.4830409078193356E-2</v>
      </c>
      <c r="BR70" s="57">
        <f t="shared" ref="BR70:BR94" si="53">+SUM(BF70:BQ70)</f>
        <v>0.12414626985024718</v>
      </c>
    </row>
    <row r="71" spans="1:70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4">+P71/P70-1</f>
        <v>5.1225973687408333E-2</v>
      </c>
      <c r="R71" s="75">
        <f t="shared" ref="R71:R95" si="55">+D$3*(D71-D70)/$P70</f>
        <v>1.6768381264655166</v>
      </c>
      <c r="S71" s="75">
        <f t="shared" ref="S71:S95" si="56">+E$3*(E71-E70)/$P70</f>
        <v>0.11411946646841536</v>
      </c>
      <c r="T71" s="75">
        <f t="shared" ref="T71:T95" si="57">+F$3*(F71-F70)/$P70</f>
        <v>0.49488340993583368</v>
      </c>
      <c r="U71" s="75">
        <f t="shared" ref="U71:U95" si="58">+G$3*(G71-G70)/$P70</f>
        <v>0.73785138018235574</v>
      </c>
      <c r="V71" s="75">
        <f t="shared" ref="V71:V95" si="59">+H$3*(H71-H70)/$P70</f>
        <v>0.22971538513298048</v>
      </c>
      <c r="W71" s="75">
        <f t="shared" ref="W71:W95" si="60">+I$3*(I71-I70)/$P70</f>
        <v>0.33697913542688973</v>
      </c>
      <c r="X71" s="75">
        <f t="shared" ref="X71:X95" si="61">+J$3*(J71-J70)/$P70</f>
        <v>0.56214650606666094</v>
      </c>
      <c r="Y71" s="75">
        <f t="shared" ref="Y71:Y95" si="62">+K$3*(K71-K70)/$P70</f>
        <v>2.2915744999293549E-2</v>
      </c>
      <c r="Z71" s="75">
        <f t="shared" ref="Z71:Z95" si="63">+L$3*(L71-L70)/$P70</f>
        <v>0.2831374706068584</v>
      </c>
      <c r="AA71" s="75">
        <f t="shared" ref="AA71:AA95" si="64">+M$3*(M71-M70)/$P70</f>
        <v>2.7752129748991928E-2</v>
      </c>
      <c r="AB71" s="75">
        <f t="shared" ref="AB71:AB95" si="65">+N$3*(N71-N70)/$P70</f>
        <v>0.27623264878202375</v>
      </c>
      <c r="AC71" s="75">
        <f t="shared" ref="AC71:AC95" si="66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7">+AQ71/AQ70-1</f>
        <v>5.4424953464686121E-2</v>
      </c>
      <c r="AS71" s="75">
        <f t="shared" ref="AS71:AS95" si="68">+AE$3*(AE71-AE70)/$P70</f>
        <v>0.77230895721683035</v>
      </c>
      <c r="AT71" s="75">
        <f t="shared" si="42"/>
        <v>9.6769807033742869E-2</v>
      </c>
      <c r="AU71" s="75">
        <f t="shared" si="43"/>
        <v>0.38509784890259396</v>
      </c>
      <c r="AV71" s="75">
        <f t="shared" si="44"/>
        <v>0.74791654387860129</v>
      </c>
      <c r="AW71" s="75">
        <f t="shared" si="45"/>
        <v>0.39992701905185285</v>
      </c>
      <c r="AX71" s="75">
        <f t="shared" si="46"/>
        <v>0.63570573234221561</v>
      </c>
      <c r="AY71" s="75">
        <f t="shared" si="47"/>
        <v>0.76500146865342178</v>
      </c>
      <c r="AZ71" s="75">
        <f t="shared" si="48"/>
        <v>1.1564556791202173E-2</v>
      </c>
      <c r="BA71" s="75">
        <f t="shared" si="49"/>
        <v>0.39444171001857742</v>
      </c>
      <c r="BB71" s="75">
        <f t="shared" si="50"/>
        <v>6.9568023294639333E-2</v>
      </c>
      <c r="BC71" s="75">
        <f t="shared" si="51"/>
        <v>0.50574290942634381</v>
      </c>
      <c r="BD71" s="75">
        <f t="shared" si="52"/>
        <v>0.21066141476002914</v>
      </c>
      <c r="BF71" s="57">
        <f t="shared" ref="BF71:BF95" si="69">+R71-AS71</f>
        <v>0.9045291692486862</v>
      </c>
      <c r="BG71" s="57">
        <f t="shared" ref="BG71:BG95" si="70">+S71-AT71</f>
        <v>1.7349659434672496E-2</v>
      </c>
      <c r="BH71" s="57">
        <f t="shared" ref="BH71:BH95" si="71">+T71-AU71</f>
        <v>0.10978556103323972</v>
      </c>
      <c r="BI71" s="57">
        <f t="shared" ref="BI71:BI95" si="72">+U71-AV71</f>
        <v>-1.0065163696245549E-2</v>
      </c>
      <c r="BJ71" s="57">
        <f t="shared" ref="BJ71:BJ95" si="73">+V71-AW71</f>
        <v>-0.17021163391887237</v>
      </c>
      <c r="BK71" s="57">
        <f t="shared" ref="BK71:BK95" si="74">+W71-AX71</f>
        <v>-0.29872659691532588</v>
      </c>
      <c r="BL71" s="57">
        <f t="shared" ref="BL71:BL95" si="75">+X71-AY71</f>
        <v>-0.20285496258676083</v>
      </c>
      <c r="BM71" s="57">
        <f t="shared" ref="BM71:BM95" si="76">+Y71-AZ71</f>
        <v>1.1351188208091376E-2</v>
      </c>
      <c r="BN71" s="57">
        <f t="shared" ref="BN71:BN95" si="77">+Z71-BA71</f>
        <v>-0.11130423941171902</v>
      </c>
      <c r="BO71" s="57">
        <f t="shared" ref="BO71:BO95" si="78">+AA71-BB71</f>
        <v>-4.1815893545647409E-2</v>
      </c>
      <c r="BP71" s="57">
        <f t="shared" ref="BP71:BP95" si="79">+AB71-BC71</f>
        <v>-0.22951026064432006</v>
      </c>
      <c r="BQ71" s="57">
        <f t="shared" ref="BQ71:BQ95" si="80">+AC71-BD71</f>
        <v>-5.6783909611822558E-2</v>
      </c>
      <c r="BR71" s="57">
        <f t="shared" si="53"/>
        <v>-7.825708240602397E-2</v>
      </c>
    </row>
    <row r="72" spans="1:70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4"/>
        <v>7.1002393319537838E-2</v>
      </c>
      <c r="R72" s="75">
        <f t="shared" si="55"/>
        <v>2.2116238780502595</v>
      </c>
      <c r="S72" s="75">
        <f t="shared" si="56"/>
        <v>0.11238806136846874</v>
      </c>
      <c r="T72" s="75">
        <f t="shared" si="57"/>
        <v>0.77271874357202985</v>
      </c>
      <c r="U72" s="75">
        <f t="shared" si="58"/>
        <v>0.5235349511267664</v>
      </c>
      <c r="V72" s="75">
        <f t="shared" si="59"/>
        <v>0.4054192523922085</v>
      </c>
      <c r="W72" s="75">
        <f t="shared" si="60"/>
        <v>0.31807476410799795</v>
      </c>
      <c r="X72" s="75">
        <f t="shared" si="61"/>
        <v>0.62696279816964084</v>
      </c>
      <c r="Y72" s="75">
        <f t="shared" si="62"/>
        <v>0.21799218463328884</v>
      </c>
      <c r="Z72" s="75">
        <f t="shared" si="63"/>
        <v>0.88803997388543154</v>
      </c>
      <c r="AA72" s="75">
        <f t="shared" si="64"/>
        <v>8.3792680453696838E-2</v>
      </c>
      <c r="AB72" s="75">
        <f t="shared" si="65"/>
        <v>0.40818600493285812</v>
      </c>
      <c r="AC72" s="75">
        <f t="shared" si="66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7"/>
        <v>7.6773277505286286E-2</v>
      </c>
      <c r="AS72" s="75">
        <f t="shared" si="68"/>
        <v>0.99787131776021709</v>
      </c>
      <c r="AT72" s="75">
        <f t="shared" si="42"/>
        <v>9.2679487850223008E-2</v>
      </c>
      <c r="AU72" s="75">
        <f t="shared" si="43"/>
        <v>0.56691816722156985</v>
      </c>
      <c r="AV72" s="75">
        <f t="shared" si="44"/>
        <v>0.51436844103169554</v>
      </c>
      <c r="AW72" s="75">
        <f t="shared" si="45"/>
        <v>0.69680473758484185</v>
      </c>
      <c r="AX72" s="75">
        <f t="shared" si="46"/>
        <v>0.59649296706430077</v>
      </c>
      <c r="AY72" s="75">
        <f t="shared" si="47"/>
        <v>0.90935992597459037</v>
      </c>
      <c r="AZ72" s="75">
        <f t="shared" si="48"/>
        <v>0.18311144208739122</v>
      </c>
      <c r="BA72" s="75">
        <f t="shared" si="49"/>
        <v>1.1562027433201496</v>
      </c>
      <c r="BB72" s="75">
        <f t="shared" si="50"/>
        <v>0.2249212311480277</v>
      </c>
      <c r="BC72" s="75">
        <f t="shared" si="51"/>
        <v>0.82778756134546694</v>
      </c>
      <c r="BD72" s="75">
        <f t="shared" si="52"/>
        <v>0.33462975012655882</v>
      </c>
      <c r="BF72" s="57">
        <f t="shared" si="69"/>
        <v>1.2137525602900423</v>
      </c>
      <c r="BG72" s="57">
        <f t="shared" si="70"/>
        <v>1.9708573518245731E-2</v>
      </c>
      <c r="BH72" s="57">
        <f t="shared" si="71"/>
        <v>0.20580057635046001</v>
      </c>
      <c r="BI72" s="57">
        <f t="shared" si="72"/>
        <v>9.1665100950708567E-3</v>
      </c>
      <c r="BJ72" s="57">
        <f t="shared" si="73"/>
        <v>-0.29138548519263335</v>
      </c>
      <c r="BK72" s="57">
        <f t="shared" si="74"/>
        <v>-0.27841820295630282</v>
      </c>
      <c r="BL72" s="57">
        <f t="shared" si="75"/>
        <v>-0.28239712780494952</v>
      </c>
      <c r="BM72" s="57">
        <f t="shared" si="76"/>
        <v>3.4880742545897625E-2</v>
      </c>
      <c r="BN72" s="57">
        <f t="shared" si="77"/>
        <v>-0.26816276943471806</v>
      </c>
      <c r="BO72" s="57">
        <f t="shared" si="78"/>
        <v>-0.14112855069433086</v>
      </c>
      <c r="BP72" s="57">
        <f t="shared" si="79"/>
        <v>-0.41960155641260882</v>
      </c>
      <c r="BQ72" s="57">
        <f t="shared" si="80"/>
        <v>-8.5796623359630036E-2</v>
      </c>
      <c r="BR72" s="57">
        <f t="shared" si="53"/>
        <v>-0.28358135305545695</v>
      </c>
    </row>
    <row r="73" spans="1:70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4"/>
        <v>7.1608581053520304E-2</v>
      </c>
      <c r="R73" s="75">
        <f t="shared" si="55"/>
        <v>2.6113531075292102</v>
      </c>
      <c r="S73" s="75">
        <f t="shared" si="56"/>
        <v>0.12108137434566099</v>
      </c>
      <c r="T73" s="75">
        <f t="shared" si="57"/>
        <v>0.88523258683054717</v>
      </c>
      <c r="U73" s="75">
        <f t="shared" si="58"/>
        <v>0.65251300869154727</v>
      </c>
      <c r="V73" s="75">
        <f t="shared" si="59"/>
        <v>0.34066986709844482</v>
      </c>
      <c r="W73" s="75">
        <f t="shared" si="60"/>
        <v>0.25834630127301256</v>
      </c>
      <c r="X73" s="75">
        <f t="shared" si="61"/>
        <v>0.72401898781057394</v>
      </c>
      <c r="Y73" s="75">
        <f t="shared" si="62"/>
        <v>0.15173616470657406</v>
      </c>
      <c r="Z73" s="75">
        <f t="shared" si="63"/>
        <v>0.37928722323346026</v>
      </c>
      <c r="AA73" s="75">
        <f t="shared" si="64"/>
        <v>6.6876021402646299E-2</v>
      </c>
      <c r="AB73" s="75">
        <f t="shared" si="65"/>
        <v>0.30584553624646571</v>
      </c>
      <c r="AC73" s="75">
        <f t="shared" si="66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7"/>
        <v>6.8495647716133368E-2</v>
      </c>
      <c r="AS73" s="75">
        <f t="shared" si="68"/>
        <v>1.1510836975180716</v>
      </c>
      <c r="AT73" s="75">
        <f t="shared" si="42"/>
        <v>0.10082219236876806</v>
      </c>
      <c r="AU73" s="75">
        <f t="shared" si="43"/>
        <v>0.65556943446902383</v>
      </c>
      <c r="AV73" s="75">
        <f t="shared" si="44"/>
        <v>0.57180130056197143</v>
      </c>
      <c r="AW73" s="75">
        <f t="shared" si="45"/>
        <v>0.58169170637530976</v>
      </c>
      <c r="AX73" s="75">
        <f t="shared" si="46"/>
        <v>0.50879059330952148</v>
      </c>
      <c r="AY73" s="75">
        <f t="shared" si="47"/>
        <v>1.1056552484335074</v>
      </c>
      <c r="AZ73" s="75">
        <f t="shared" si="48"/>
        <v>0.13739546339647174</v>
      </c>
      <c r="BA73" s="75">
        <f t="shared" si="49"/>
        <v>0.4645623938864244</v>
      </c>
      <c r="BB73" s="75">
        <f t="shared" si="50"/>
        <v>0.1429241232215844</v>
      </c>
      <c r="BC73" s="75">
        <f t="shared" si="51"/>
        <v>0.54594680334621082</v>
      </c>
      <c r="BD73" s="75">
        <f t="shared" si="52"/>
        <v>0.35715052151904736</v>
      </c>
      <c r="BF73" s="57">
        <f t="shared" si="69"/>
        <v>1.4602694100111386</v>
      </c>
      <c r="BG73" s="57">
        <f t="shared" si="70"/>
        <v>2.0259181976892929E-2</v>
      </c>
      <c r="BH73" s="57">
        <f t="shared" si="71"/>
        <v>0.22966315236152335</v>
      </c>
      <c r="BI73" s="57">
        <f t="shared" si="72"/>
        <v>8.0711708129575843E-2</v>
      </c>
      <c r="BJ73" s="57">
        <f t="shared" si="73"/>
        <v>-0.24102183927686494</v>
      </c>
      <c r="BK73" s="57">
        <f t="shared" si="74"/>
        <v>-0.25044429203650892</v>
      </c>
      <c r="BL73" s="57">
        <f t="shared" si="75"/>
        <v>-0.38163626062293343</v>
      </c>
      <c r="BM73" s="57">
        <f t="shared" si="76"/>
        <v>1.4340701310102316E-2</v>
      </c>
      <c r="BN73" s="57">
        <f t="shared" si="77"/>
        <v>-8.5275170652964138E-2</v>
      </c>
      <c r="BO73" s="57">
        <f t="shared" si="78"/>
        <v>-7.6048101818938105E-2</v>
      </c>
      <c r="BP73" s="57">
        <f t="shared" si="79"/>
        <v>-0.24010126709974511</v>
      </c>
      <c r="BQ73" s="57">
        <f t="shared" si="80"/>
        <v>-8.9763261715577691E-2</v>
      </c>
      <c r="BR73" s="57">
        <f t="shared" si="53"/>
        <v>0.44095396056570091</v>
      </c>
    </row>
    <row r="74" spans="1:70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4"/>
        <v>6.4755271276797588E-2</v>
      </c>
      <c r="R74" s="75">
        <f t="shared" si="55"/>
        <v>2.3877008391623589</v>
      </c>
      <c r="S74" s="75">
        <f t="shared" si="56"/>
        <v>0.16464813669807432</v>
      </c>
      <c r="T74" s="75">
        <f t="shared" si="57"/>
        <v>0.95568629274158401</v>
      </c>
      <c r="U74" s="75">
        <f t="shared" si="58"/>
        <v>0.40445411060728664</v>
      </c>
      <c r="V74" s="75">
        <f t="shared" si="59"/>
        <v>0.24410371261655128</v>
      </c>
      <c r="W74" s="75">
        <f t="shared" si="60"/>
        <v>0.20967346130604789</v>
      </c>
      <c r="X74" s="75">
        <f t="shared" si="61"/>
        <v>0.61899025679724029</v>
      </c>
      <c r="Y74" s="75">
        <f t="shared" si="62"/>
        <v>9.3551277738201807E-2</v>
      </c>
      <c r="Z74" s="75">
        <f t="shared" si="63"/>
        <v>0.36895341898125472</v>
      </c>
      <c r="AA74" s="75">
        <f t="shared" si="64"/>
        <v>4.7870568213377998E-2</v>
      </c>
      <c r="AB74" s="75">
        <f t="shared" si="65"/>
        <v>0.2269969844612896</v>
      </c>
      <c r="AC74" s="75">
        <f t="shared" si="66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7"/>
        <v>5.9600044142077424E-2</v>
      </c>
      <c r="AS74" s="75">
        <f t="shared" si="68"/>
        <v>1.1098994513140319</v>
      </c>
      <c r="AT74" s="75">
        <f t="shared" si="42"/>
        <v>0.13399658027523512</v>
      </c>
      <c r="AU74" s="75">
        <f t="shared" si="43"/>
        <v>0.7243202956008421</v>
      </c>
      <c r="AV74" s="75">
        <f t="shared" si="44"/>
        <v>0.30091378337731151</v>
      </c>
      <c r="AW74" s="75">
        <f t="shared" si="45"/>
        <v>0.42572582299208139</v>
      </c>
      <c r="AX74" s="75">
        <f t="shared" si="46"/>
        <v>0.35421433434954547</v>
      </c>
      <c r="AY74" s="75">
        <f t="shared" si="47"/>
        <v>0.94386576786425624</v>
      </c>
      <c r="AZ74" s="75">
        <f t="shared" si="48"/>
        <v>7.9504309667072642E-2</v>
      </c>
      <c r="BA74" s="75">
        <f t="shared" si="49"/>
        <v>0.48313016385841684</v>
      </c>
      <c r="BB74" s="75">
        <f t="shared" si="50"/>
        <v>0.10977046131112916</v>
      </c>
      <c r="BC74" s="75">
        <f t="shared" si="51"/>
        <v>0.38526750352364508</v>
      </c>
      <c r="BD74" s="75">
        <f t="shared" si="52"/>
        <v>0.28810527713267892</v>
      </c>
      <c r="BF74" s="57">
        <f t="shared" si="69"/>
        <v>1.277801387848327</v>
      </c>
      <c r="BG74" s="57">
        <f t="shared" si="70"/>
        <v>3.0651556422839205E-2</v>
      </c>
      <c r="BH74" s="57">
        <f t="shared" si="71"/>
        <v>0.23136599714074191</v>
      </c>
      <c r="BI74" s="57">
        <f t="shared" si="72"/>
        <v>0.10354032722997514</v>
      </c>
      <c r="BJ74" s="57">
        <f t="shared" si="73"/>
        <v>-0.18162211037553011</v>
      </c>
      <c r="BK74" s="57">
        <f t="shared" si="74"/>
        <v>-0.14454087304349758</v>
      </c>
      <c r="BL74" s="57">
        <f t="shared" si="75"/>
        <v>-0.32487551106701595</v>
      </c>
      <c r="BM74" s="57">
        <f t="shared" si="76"/>
        <v>1.4046968071129165E-2</v>
      </c>
      <c r="BN74" s="57">
        <f t="shared" si="77"/>
        <v>-0.11417674487716212</v>
      </c>
      <c r="BO74" s="57">
        <f t="shared" si="78"/>
        <v>-6.1899893097751166E-2</v>
      </c>
      <c r="BP74" s="57">
        <f t="shared" si="79"/>
        <v>-0.15827051906235548</v>
      </c>
      <c r="BQ74" s="57">
        <f t="shared" si="80"/>
        <v>-7.5847049493586505E-2</v>
      </c>
      <c r="BR74" s="57">
        <f t="shared" si="53"/>
        <v>0.59617353569611309</v>
      </c>
    </row>
    <row r="75" spans="1:70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4"/>
        <v>6.3011256746834388E-2</v>
      </c>
      <c r="R75" s="75">
        <f t="shared" si="55"/>
        <v>2.1943427508402991</v>
      </c>
      <c r="S75" s="75">
        <f t="shared" si="56"/>
        <v>9.7156980140788524E-2</v>
      </c>
      <c r="T75" s="75">
        <f t="shared" si="57"/>
        <v>0.65349118602371159</v>
      </c>
      <c r="U75" s="75">
        <f t="shared" si="58"/>
        <v>0.78433897896522631</v>
      </c>
      <c r="V75" s="75">
        <f t="shared" si="59"/>
        <v>0.20590940926875731</v>
      </c>
      <c r="W75" s="75">
        <f t="shared" si="60"/>
        <v>0.31326726237422958</v>
      </c>
      <c r="X75" s="75">
        <f t="shared" si="61"/>
        <v>0.52726705233569271</v>
      </c>
      <c r="Y75" s="75">
        <f t="shared" si="62"/>
        <v>0.41456379905425855</v>
      </c>
      <c r="Z75" s="75">
        <f t="shared" si="63"/>
        <v>0.40080616796210755</v>
      </c>
      <c r="AA75" s="75">
        <f t="shared" si="64"/>
        <v>8.7113533112057745E-2</v>
      </c>
      <c r="AB75" s="75">
        <f t="shared" si="65"/>
        <v>0.32267493084556848</v>
      </c>
      <c r="AC75" s="75">
        <f t="shared" si="66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7"/>
        <v>6.3973304975850853E-2</v>
      </c>
      <c r="AS75" s="75">
        <f t="shared" si="68"/>
        <v>1.0276482430414033</v>
      </c>
      <c r="AT75" s="75">
        <f t="shared" si="42"/>
        <v>8.0119015283006093E-2</v>
      </c>
      <c r="AU75" s="75">
        <f t="shared" si="43"/>
        <v>0.48364959377165406</v>
      </c>
      <c r="AV75" s="75">
        <f t="shared" si="44"/>
        <v>0.77629532484857577</v>
      </c>
      <c r="AW75" s="75">
        <f t="shared" si="45"/>
        <v>0.34011760584391421</v>
      </c>
      <c r="AX75" s="75">
        <f t="shared" si="46"/>
        <v>0.606013025573652</v>
      </c>
      <c r="AY75" s="75">
        <f t="shared" si="47"/>
        <v>0.70742566893921555</v>
      </c>
      <c r="AZ75" s="75">
        <f t="shared" si="48"/>
        <v>0.38055948637652337</v>
      </c>
      <c r="BA75" s="75">
        <f t="shared" si="49"/>
        <v>0.50630322701004182</v>
      </c>
      <c r="BB75" s="75">
        <f t="shared" si="50"/>
        <v>0.25702580796179986</v>
      </c>
      <c r="BC75" s="75">
        <f t="shared" si="51"/>
        <v>0.62001921949934902</v>
      </c>
      <c r="BD75" s="75">
        <f t="shared" si="52"/>
        <v>0.26609110842761052</v>
      </c>
      <c r="BF75" s="57">
        <f t="shared" si="69"/>
        <v>1.1666945077988957</v>
      </c>
      <c r="BG75" s="57">
        <f t="shared" si="70"/>
        <v>1.7037964857782431E-2</v>
      </c>
      <c r="BH75" s="57">
        <f t="shared" si="71"/>
        <v>0.16984159225205753</v>
      </c>
      <c r="BI75" s="57">
        <f t="shared" si="72"/>
        <v>8.0436541166505338E-3</v>
      </c>
      <c r="BJ75" s="57">
        <f t="shared" si="73"/>
        <v>-0.1342081965751569</v>
      </c>
      <c r="BK75" s="57">
        <f t="shared" si="74"/>
        <v>-0.29274576319942242</v>
      </c>
      <c r="BL75" s="57">
        <f t="shared" si="75"/>
        <v>-0.18015861660352284</v>
      </c>
      <c r="BM75" s="57">
        <f t="shared" si="76"/>
        <v>3.4004312677735182E-2</v>
      </c>
      <c r="BN75" s="57">
        <f t="shared" si="77"/>
        <v>-0.10549705904793427</v>
      </c>
      <c r="BO75" s="57">
        <f t="shared" si="78"/>
        <v>-0.16991227484974211</v>
      </c>
      <c r="BP75" s="57">
        <f t="shared" si="79"/>
        <v>-0.29734428865378054</v>
      </c>
      <c r="BQ75" s="57">
        <f t="shared" si="80"/>
        <v>-7.132760399663271E-2</v>
      </c>
      <c r="BR75" s="57">
        <f t="shared" si="53"/>
        <v>0.1444282287769296</v>
      </c>
    </row>
    <row r="76" spans="1:70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4"/>
        <v>4.6510375680181459E-2</v>
      </c>
      <c r="R76" s="75">
        <f t="shared" si="55"/>
        <v>1.3105791669290856</v>
      </c>
      <c r="S76" s="75">
        <f t="shared" si="56"/>
        <v>0.11415946777356564</v>
      </c>
      <c r="T76" s="75">
        <f t="shared" si="57"/>
        <v>0.42822265645468277</v>
      </c>
      <c r="U76" s="75">
        <f t="shared" si="58"/>
        <v>0.85365199755968668</v>
      </c>
      <c r="V76" s="75">
        <f t="shared" si="59"/>
        <v>0.21209843266506326</v>
      </c>
      <c r="W76" s="75">
        <f t="shared" si="60"/>
        <v>0.20082878997843259</v>
      </c>
      <c r="X76" s="75">
        <f t="shared" si="61"/>
        <v>0.61909834115684403</v>
      </c>
      <c r="Y76" s="75">
        <f t="shared" si="62"/>
        <v>0.22667585026469736</v>
      </c>
      <c r="Z76" s="75">
        <f t="shared" si="63"/>
        <v>0.30257344071946962</v>
      </c>
      <c r="AA76" s="75">
        <f t="shared" si="64"/>
        <v>4.567944139684188E-2</v>
      </c>
      <c r="AB76" s="75">
        <f t="shared" si="65"/>
        <v>0.24002929783917754</v>
      </c>
      <c r="AC76" s="75">
        <f t="shared" si="66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7"/>
        <v>5.0348989543882228E-2</v>
      </c>
      <c r="AS76" s="75">
        <f t="shared" si="68"/>
        <v>0.56800520708075286</v>
      </c>
      <c r="AT76" s="75">
        <f t="shared" si="42"/>
        <v>9.2443933421465826E-2</v>
      </c>
      <c r="AU76" s="75">
        <f t="shared" si="43"/>
        <v>0.32656606486375694</v>
      </c>
      <c r="AV76" s="75">
        <f t="shared" si="44"/>
        <v>0.93397280330426358</v>
      </c>
      <c r="AW76" s="75">
        <f t="shared" si="45"/>
        <v>0.37678316524576821</v>
      </c>
      <c r="AX76" s="75">
        <f t="shared" si="46"/>
        <v>0.32117176625352006</v>
      </c>
      <c r="AY76" s="75">
        <f t="shared" si="47"/>
        <v>0.97618452212701212</v>
      </c>
      <c r="AZ76" s="75">
        <f t="shared" si="48"/>
        <v>0.21016032610284224</v>
      </c>
      <c r="BA76" s="75">
        <f t="shared" si="49"/>
        <v>0.36314769812680786</v>
      </c>
      <c r="BB76" s="75">
        <f t="shared" si="50"/>
        <v>0.11398013331488403</v>
      </c>
      <c r="BC76" s="75">
        <f t="shared" si="51"/>
        <v>0.46083405972713737</v>
      </c>
      <c r="BD76" s="75">
        <f t="shared" si="52"/>
        <v>0.2473793947022383</v>
      </c>
      <c r="BF76" s="57">
        <f t="shared" si="69"/>
        <v>0.74257395984833274</v>
      </c>
      <c r="BG76" s="57">
        <f t="shared" si="70"/>
        <v>2.1715534352099816E-2</v>
      </c>
      <c r="BH76" s="57">
        <f t="shared" si="71"/>
        <v>0.10165659159092583</v>
      </c>
      <c r="BI76" s="57">
        <f t="shared" si="72"/>
        <v>-8.0320805744576895E-2</v>
      </c>
      <c r="BJ76" s="57">
        <f t="shared" si="73"/>
        <v>-0.16468473258070496</v>
      </c>
      <c r="BK76" s="57">
        <f t="shared" si="74"/>
        <v>-0.12034297627508747</v>
      </c>
      <c r="BL76" s="57">
        <f t="shared" si="75"/>
        <v>-0.35708618097016809</v>
      </c>
      <c r="BM76" s="57">
        <f t="shared" si="76"/>
        <v>1.6515524161855116E-2</v>
      </c>
      <c r="BN76" s="57">
        <f t="shared" si="77"/>
        <v>-6.0574257407338239E-2</v>
      </c>
      <c r="BO76" s="57">
        <f t="shared" si="78"/>
        <v>-6.8300691918042153E-2</v>
      </c>
      <c r="BP76" s="57">
        <f t="shared" si="79"/>
        <v>-0.22080476188795983</v>
      </c>
      <c r="BQ76" s="57">
        <f t="shared" si="80"/>
        <v>-6.4540681821167456E-2</v>
      </c>
      <c r="BR76" s="57">
        <f t="shared" si="53"/>
        <v>-0.25419347865183162</v>
      </c>
    </row>
    <row r="77" spans="1:70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4"/>
        <v>4.8565417168664249E-2</v>
      </c>
      <c r="R77" s="75">
        <f t="shared" si="55"/>
        <v>1.5467503332045072</v>
      </c>
      <c r="S77" s="75">
        <f t="shared" si="56"/>
        <v>0.13021919659100287</v>
      </c>
      <c r="T77" s="75">
        <f t="shared" si="57"/>
        <v>0.38552957451228564</v>
      </c>
      <c r="U77" s="75">
        <f t="shared" si="58"/>
        <v>0.45662653354206245</v>
      </c>
      <c r="V77" s="75">
        <f t="shared" si="59"/>
        <v>0.24383280481564945</v>
      </c>
      <c r="W77" s="75">
        <f t="shared" si="60"/>
        <v>0.25662016228000722</v>
      </c>
      <c r="X77" s="75">
        <f t="shared" si="61"/>
        <v>0.64773301687650753</v>
      </c>
      <c r="Y77" s="75">
        <f t="shared" si="62"/>
        <v>0.13881063020712148</v>
      </c>
      <c r="Z77" s="75">
        <f t="shared" si="63"/>
        <v>0.34446105272216349</v>
      </c>
      <c r="AA77" s="75">
        <f t="shared" si="64"/>
        <v>4.7429615841166305E-2</v>
      </c>
      <c r="AB77" s="75">
        <f t="shared" si="65"/>
        <v>0.32038500996147312</v>
      </c>
      <c r="AC77" s="75">
        <f t="shared" si="66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7"/>
        <v>5.2919637048833401E-2</v>
      </c>
      <c r="AS77" s="75">
        <f t="shared" si="68"/>
        <v>0.77271589911700433</v>
      </c>
      <c r="AT77" s="75">
        <f t="shared" si="42"/>
        <v>0.10531965420983995</v>
      </c>
      <c r="AU77" s="75">
        <f t="shared" si="43"/>
        <v>0.28782589770373557</v>
      </c>
      <c r="AV77" s="75">
        <f t="shared" si="44"/>
        <v>0.4596106646998786</v>
      </c>
      <c r="AW77" s="75">
        <f t="shared" si="45"/>
        <v>0.40846007575106352</v>
      </c>
      <c r="AX77" s="75">
        <f t="shared" si="46"/>
        <v>0.47468048665174756</v>
      </c>
      <c r="AY77" s="75">
        <f t="shared" si="47"/>
        <v>0.91344052790175534</v>
      </c>
      <c r="AZ77" s="75">
        <f t="shared" si="48"/>
        <v>0.1087473387049834</v>
      </c>
      <c r="BA77" s="75">
        <f t="shared" si="49"/>
        <v>0.39803669665572383</v>
      </c>
      <c r="BB77" s="75">
        <f t="shared" si="50"/>
        <v>0.14381252782155371</v>
      </c>
      <c r="BC77" s="75">
        <f t="shared" si="51"/>
        <v>0.60049071770864559</v>
      </c>
      <c r="BD77" s="75">
        <f t="shared" si="52"/>
        <v>0.24857534198011538</v>
      </c>
      <c r="BF77" s="57">
        <f t="shared" si="69"/>
        <v>0.77403443408750283</v>
      </c>
      <c r="BG77" s="57">
        <f t="shared" si="70"/>
        <v>2.4899542381162917E-2</v>
      </c>
      <c r="BH77" s="57">
        <f t="shared" si="71"/>
        <v>9.7703676808550077E-2</v>
      </c>
      <c r="BI77" s="57">
        <f t="shared" si="72"/>
        <v>-2.98413115781615E-3</v>
      </c>
      <c r="BJ77" s="57">
        <f t="shared" si="73"/>
        <v>-0.16462727093541407</v>
      </c>
      <c r="BK77" s="57">
        <f t="shared" si="74"/>
        <v>-0.21806032437174033</v>
      </c>
      <c r="BL77" s="57">
        <f t="shared" si="75"/>
        <v>-0.26570751102524781</v>
      </c>
      <c r="BM77" s="57">
        <f t="shared" si="76"/>
        <v>3.0063291502138073E-2</v>
      </c>
      <c r="BN77" s="57">
        <f t="shared" si="77"/>
        <v>-5.3575643933560346E-2</v>
      </c>
      <c r="BO77" s="57">
        <f t="shared" si="78"/>
        <v>-9.6382911980387398E-2</v>
      </c>
      <c r="BP77" s="57">
        <f t="shared" si="79"/>
        <v>-0.28010570774717247</v>
      </c>
      <c r="BQ77" s="57">
        <f t="shared" si="80"/>
        <v>-6.8489523734017649E-2</v>
      </c>
      <c r="BR77" s="57">
        <f t="shared" si="53"/>
        <v>-0.22323208010600235</v>
      </c>
    </row>
    <row r="78" spans="1:70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4"/>
        <v>6.1559174360696023E-2</v>
      </c>
      <c r="R78" s="75">
        <f t="shared" si="55"/>
        <v>2.4746746039979675</v>
      </c>
      <c r="S78" s="75">
        <f t="shared" si="56"/>
        <v>0.13322464746337404</v>
      </c>
      <c r="T78" s="75">
        <f t="shared" si="57"/>
        <v>0.23877648752624472</v>
      </c>
      <c r="U78" s="75">
        <f t="shared" si="58"/>
        <v>0.8384475519013147</v>
      </c>
      <c r="V78" s="75">
        <f t="shared" si="59"/>
        <v>0.22943959883213158</v>
      </c>
      <c r="W78" s="75">
        <f t="shared" si="60"/>
        <v>0.21549811617256309</v>
      </c>
      <c r="X78" s="75">
        <f t="shared" si="61"/>
        <v>0.6277449827287479</v>
      </c>
      <c r="Y78" s="75">
        <f t="shared" si="62"/>
        <v>0.29579585448924822</v>
      </c>
      <c r="Z78" s="75">
        <f t="shared" si="63"/>
        <v>0.59811134880030048</v>
      </c>
      <c r="AA78" s="75">
        <f t="shared" si="64"/>
        <v>1.1618418359872989E-2</v>
      </c>
      <c r="AB78" s="75">
        <f t="shared" si="65"/>
        <v>0.30177686401794951</v>
      </c>
      <c r="AC78" s="75">
        <f t="shared" si="66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7"/>
        <v>5.9724380347623507E-2</v>
      </c>
      <c r="AS78" s="75">
        <f t="shared" si="68"/>
        <v>1.0802405382806839</v>
      </c>
      <c r="AT78" s="75">
        <f t="shared" si="42"/>
        <v>0.11087254404103959</v>
      </c>
      <c r="AU78" s="75">
        <f t="shared" si="43"/>
        <v>0.16605634371533851</v>
      </c>
      <c r="AV78" s="75">
        <f t="shared" si="44"/>
        <v>0.88285921508782494</v>
      </c>
      <c r="AW78" s="75">
        <f t="shared" si="45"/>
        <v>0.37462633497904169</v>
      </c>
      <c r="AX78" s="75">
        <f t="shared" si="46"/>
        <v>0.42598224734227236</v>
      </c>
      <c r="AY78" s="75">
        <f t="shared" si="47"/>
        <v>0.96608139037257779</v>
      </c>
      <c r="AZ78" s="75">
        <f t="shared" si="48"/>
        <v>0.26415365477289732</v>
      </c>
      <c r="BA78" s="75">
        <f t="shared" si="49"/>
        <v>0.80456114647559351</v>
      </c>
      <c r="BB78" s="75">
        <f t="shared" si="50"/>
        <v>2.7893431238346294E-2</v>
      </c>
      <c r="BC78" s="75">
        <f t="shared" si="51"/>
        <v>0.51558016057518663</v>
      </c>
      <c r="BD78" s="75">
        <f t="shared" si="52"/>
        <v>0.29621977911687591</v>
      </c>
      <c r="BF78" s="57">
        <f t="shared" si="69"/>
        <v>1.3944340657172836</v>
      </c>
      <c r="BG78" s="57">
        <f t="shared" si="70"/>
        <v>2.2352103422334443E-2</v>
      </c>
      <c r="BH78" s="57">
        <f t="shared" si="71"/>
        <v>7.2720143810906218E-2</v>
      </c>
      <c r="BI78" s="57">
        <f t="shared" si="72"/>
        <v>-4.4411663186510242E-2</v>
      </c>
      <c r="BJ78" s="57">
        <f t="shared" si="73"/>
        <v>-0.14518673614691011</v>
      </c>
      <c r="BK78" s="57">
        <f t="shared" si="74"/>
        <v>-0.21048413116970927</v>
      </c>
      <c r="BL78" s="57">
        <f t="shared" si="75"/>
        <v>-0.33833640764382988</v>
      </c>
      <c r="BM78" s="57">
        <f t="shared" si="76"/>
        <v>3.1642199716350905E-2</v>
      </c>
      <c r="BN78" s="57">
        <f t="shared" si="77"/>
        <v>-0.20644979767529303</v>
      </c>
      <c r="BO78" s="57">
        <f t="shared" si="78"/>
        <v>-1.6275012878473306E-2</v>
      </c>
      <c r="BP78" s="57">
        <f t="shared" si="79"/>
        <v>-0.21380329655723712</v>
      </c>
      <c r="BQ78" s="57">
        <f t="shared" si="80"/>
        <v>-7.8628433440706996E-2</v>
      </c>
      <c r="BR78" s="57">
        <f t="shared" si="53"/>
        <v>0.26757303396820498</v>
      </c>
    </row>
    <row r="79" spans="1:70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4"/>
        <v>7.2396997116398465E-2</v>
      </c>
      <c r="R79" s="75">
        <f t="shared" si="55"/>
        <v>3.5651317284999045</v>
      </c>
      <c r="S79" s="75">
        <f t="shared" si="56"/>
        <v>9.8582361671637989E-2</v>
      </c>
      <c r="T79" s="75">
        <f t="shared" si="57"/>
        <v>0.34349427393829973</v>
      </c>
      <c r="U79" s="75">
        <f t="shared" si="58"/>
        <v>0.52103743062631291</v>
      </c>
      <c r="V79" s="75">
        <f t="shared" si="59"/>
        <v>0.21756304299818485</v>
      </c>
      <c r="W79" s="75">
        <f t="shared" si="60"/>
        <v>0.23698585639322348</v>
      </c>
      <c r="X79" s="75">
        <f t="shared" si="61"/>
        <v>0.5568905055285932</v>
      </c>
      <c r="Y79" s="75">
        <f t="shared" si="62"/>
        <v>0.29003822758664388</v>
      </c>
      <c r="Z79" s="75">
        <f t="shared" si="63"/>
        <v>0.47241790985467369</v>
      </c>
      <c r="AA79" s="75">
        <f t="shared" si="64"/>
        <v>4.4242657404981636E-2</v>
      </c>
      <c r="AB79" s="75">
        <f t="shared" si="65"/>
        <v>0.35647684334071617</v>
      </c>
      <c r="AC79" s="75">
        <f t="shared" si="66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7"/>
        <v>6.2711359496998131E-2</v>
      </c>
      <c r="AS79" s="75">
        <f t="shared" si="68"/>
        <v>1.5804107631511459</v>
      </c>
      <c r="AT79" s="75">
        <f t="shared" si="42"/>
        <v>7.9317194508873451E-2</v>
      </c>
      <c r="AU79" s="75">
        <f t="shared" si="43"/>
        <v>0.27163232144871025</v>
      </c>
      <c r="AV79" s="75">
        <f t="shared" si="44"/>
        <v>0.52765241439219379</v>
      </c>
      <c r="AW79" s="75">
        <f t="shared" si="45"/>
        <v>0.34641108572442075</v>
      </c>
      <c r="AX79" s="75">
        <f t="shared" si="46"/>
        <v>0.44791195413391205</v>
      </c>
      <c r="AY79" s="75">
        <f t="shared" si="47"/>
        <v>0.77018049207340911</v>
      </c>
      <c r="AZ79" s="75">
        <f t="shared" si="48"/>
        <v>0.25810492806377777</v>
      </c>
      <c r="BA79" s="75">
        <f t="shared" si="49"/>
        <v>0.52748005886760607</v>
      </c>
      <c r="BB79" s="75">
        <f t="shared" si="50"/>
        <v>0.10210920895999788</v>
      </c>
      <c r="BC79" s="75">
        <f t="shared" si="51"/>
        <v>0.63687364281098513</v>
      </c>
      <c r="BD79" s="75">
        <f t="shared" si="52"/>
        <v>0.28643388623400573</v>
      </c>
      <c r="BF79" s="57">
        <f t="shared" si="69"/>
        <v>1.9847209653487585</v>
      </c>
      <c r="BG79" s="57">
        <f t="shared" si="70"/>
        <v>1.9265167162764538E-2</v>
      </c>
      <c r="BH79" s="57">
        <f t="shared" si="71"/>
        <v>7.1861952489589487E-2</v>
      </c>
      <c r="BI79" s="57">
        <f t="shared" si="72"/>
        <v>-6.6149837658808774E-3</v>
      </c>
      <c r="BJ79" s="57">
        <f t="shared" si="73"/>
        <v>-0.1288480427262359</v>
      </c>
      <c r="BK79" s="57">
        <f t="shared" si="74"/>
        <v>-0.21092609774068857</v>
      </c>
      <c r="BL79" s="57">
        <f t="shared" si="75"/>
        <v>-0.2132899865448159</v>
      </c>
      <c r="BM79" s="57">
        <f t="shared" si="76"/>
        <v>3.193329952286611E-2</v>
      </c>
      <c r="BN79" s="57">
        <f t="shared" si="77"/>
        <v>-5.5062149012932382E-2</v>
      </c>
      <c r="BO79" s="57">
        <f t="shared" si="78"/>
        <v>-5.7866551555016243E-2</v>
      </c>
      <c r="BP79" s="57">
        <f t="shared" si="79"/>
        <v>-0.28039679947026896</v>
      </c>
      <c r="BQ79" s="57">
        <f t="shared" si="80"/>
        <v>-8.1465670526381068E-2</v>
      </c>
      <c r="BR79" s="57">
        <f t="shared" si="53"/>
        <v>1.0733111031817584</v>
      </c>
    </row>
    <row r="80" spans="1:70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4"/>
        <v>7.7586494832337705E-2</v>
      </c>
      <c r="R80" s="75">
        <f t="shared" si="55"/>
        <v>3.3175875514077133</v>
      </c>
      <c r="S80" s="75">
        <f t="shared" si="56"/>
        <v>0.15224527536464835</v>
      </c>
      <c r="T80" s="75">
        <f t="shared" si="57"/>
        <v>0.749992213771421</v>
      </c>
      <c r="U80" s="75">
        <f t="shared" si="58"/>
        <v>0.68785767577958501</v>
      </c>
      <c r="V80" s="75">
        <f t="shared" si="59"/>
        <v>0.23380093419694897</v>
      </c>
      <c r="W80" s="75">
        <f t="shared" si="60"/>
        <v>0.25307115824510129</v>
      </c>
      <c r="X80" s="75">
        <f t="shared" si="61"/>
        <v>0.55714079036505326</v>
      </c>
      <c r="Y80" s="75">
        <f t="shared" si="62"/>
        <v>7.4981670135954206E-2</v>
      </c>
      <c r="Z80" s="75">
        <f t="shared" si="63"/>
        <v>0.32821027576472744</v>
      </c>
      <c r="AA80" s="75">
        <f t="shared" si="64"/>
        <v>0.34431989789660394</v>
      </c>
      <c r="AB80" s="75">
        <f t="shared" si="65"/>
        <v>0.36974020763356708</v>
      </c>
      <c r="AC80" s="75">
        <f t="shared" si="66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7"/>
        <v>7.5019126341982378E-2</v>
      </c>
      <c r="AS80" s="75">
        <f t="shared" si="68"/>
        <v>1.5680315751312346</v>
      </c>
      <c r="AT80" s="75">
        <f t="shared" si="42"/>
        <v>0.12433586788425047</v>
      </c>
      <c r="AU80" s="75">
        <f t="shared" si="43"/>
        <v>0.6380083452371631</v>
      </c>
      <c r="AV80" s="75">
        <f t="shared" si="44"/>
        <v>0.69388265905271729</v>
      </c>
      <c r="AW80" s="75">
        <f t="shared" si="45"/>
        <v>0.39196340149044184</v>
      </c>
      <c r="AX80" s="75">
        <f t="shared" si="46"/>
        <v>0.46706199281481048</v>
      </c>
      <c r="AY80" s="75">
        <f t="shared" si="47"/>
        <v>0.83453310827898575</v>
      </c>
      <c r="AZ80" s="75">
        <f t="shared" si="48"/>
        <v>6.2876313565444972E-2</v>
      </c>
      <c r="BA80" s="75">
        <f t="shared" si="49"/>
        <v>0.39036283432693436</v>
      </c>
      <c r="BB80" s="75">
        <f t="shared" si="50"/>
        <v>0.76492602262488296</v>
      </c>
      <c r="BC80" s="75">
        <f t="shared" si="51"/>
        <v>0.6612410676986672</v>
      </c>
      <c r="BD80" s="75">
        <f t="shared" si="52"/>
        <v>0.27284063715608525</v>
      </c>
      <c r="BF80" s="57">
        <f t="shared" si="69"/>
        <v>1.7495559762764787</v>
      </c>
      <c r="BG80" s="57">
        <f t="shared" si="70"/>
        <v>2.7909407480397885E-2</v>
      </c>
      <c r="BH80" s="57">
        <f t="shared" si="71"/>
        <v>0.1119838685342579</v>
      </c>
      <c r="BI80" s="57">
        <f t="shared" si="72"/>
        <v>-6.0249832731322783E-3</v>
      </c>
      <c r="BJ80" s="57">
        <f t="shared" si="73"/>
        <v>-0.15816246729349287</v>
      </c>
      <c r="BK80" s="57">
        <f t="shared" si="74"/>
        <v>-0.21399083456970919</v>
      </c>
      <c r="BL80" s="57">
        <f t="shared" si="75"/>
        <v>-0.27739231791393248</v>
      </c>
      <c r="BM80" s="57">
        <f t="shared" si="76"/>
        <v>1.2105356570509235E-2</v>
      </c>
      <c r="BN80" s="57">
        <f t="shared" si="77"/>
        <v>-6.2152558562206917E-2</v>
      </c>
      <c r="BO80" s="57">
        <f t="shared" si="78"/>
        <v>-0.42060612472827902</v>
      </c>
      <c r="BP80" s="57">
        <f t="shared" si="79"/>
        <v>-0.29150086006510012</v>
      </c>
      <c r="BQ80" s="57">
        <f t="shared" si="80"/>
        <v>-7.4482983506101746E-2</v>
      </c>
      <c r="BR80" s="57">
        <f t="shared" si="53"/>
        <v>0.39724147894968886</v>
      </c>
    </row>
    <row r="81" spans="1:74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4"/>
        <v>8.5946149900761881E-2</v>
      </c>
      <c r="R81" s="75">
        <f t="shared" si="55"/>
        <v>3.6900212582295713</v>
      </c>
      <c r="S81" s="75">
        <f t="shared" si="56"/>
        <v>7.1787482310957523E-2</v>
      </c>
      <c r="T81" s="75">
        <f t="shared" si="57"/>
        <v>0.92130633817409158</v>
      </c>
      <c r="U81" s="75">
        <f t="shared" si="58"/>
        <v>0.5618366748227237</v>
      </c>
      <c r="V81" s="75">
        <f t="shared" si="59"/>
        <v>0.33687620333449636</v>
      </c>
      <c r="W81" s="75">
        <f t="shared" si="60"/>
        <v>0.28443266009121287</v>
      </c>
      <c r="X81" s="75">
        <f t="shared" si="61"/>
        <v>0.64226362773570833</v>
      </c>
      <c r="Y81" s="75">
        <f t="shared" si="62"/>
        <v>0.222148518593178</v>
      </c>
      <c r="Z81" s="75">
        <f t="shared" si="63"/>
        <v>0.50180232636005961</v>
      </c>
      <c r="AA81" s="75">
        <f t="shared" si="64"/>
        <v>6.6842004835693539E-2</v>
      </c>
      <c r="AB81" s="75">
        <f t="shared" si="65"/>
        <v>0.47942597511447194</v>
      </c>
      <c r="AC81" s="75">
        <f t="shared" si="66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7"/>
        <v>8.2287214751164628E-2</v>
      </c>
      <c r="AS81" s="75">
        <f t="shared" si="68"/>
        <v>1.7234552265297243</v>
      </c>
      <c r="AT81" s="75">
        <f t="shared" si="42"/>
        <v>5.5442185811254999E-2</v>
      </c>
      <c r="AU81" s="75">
        <f t="shared" si="43"/>
        <v>0.73525874198484609</v>
      </c>
      <c r="AV81" s="75">
        <f t="shared" si="44"/>
        <v>0.63278042065346696</v>
      </c>
      <c r="AW81" s="75">
        <f t="shared" si="45"/>
        <v>0.58006957970379547</v>
      </c>
      <c r="AX81" s="75">
        <f t="shared" si="46"/>
        <v>0.53165327624419156</v>
      </c>
      <c r="AY81" s="75">
        <f t="shared" si="47"/>
        <v>1.0129963627442933</v>
      </c>
      <c r="AZ81" s="75">
        <f t="shared" si="48"/>
        <v>0.19906251159104979</v>
      </c>
      <c r="BA81" s="75">
        <f t="shared" si="49"/>
        <v>0.6658626222843963</v>
      </c>
      <c r="BB81" s="75">
        <f t="shared" si="50"/>
        <v>0.17312061501201317</v>
      </c>
      <c r="BC81" s="75">
        <f t="shared" si="51"/>
        <v>0.8093364517858721</v>
      </c>
      <c r="BD81" s="75">
        <f t="shared" si="52"/>
        <v>0.287277649914497</v>
      </c>
      <c r="BF81" s="57">
        <f t="shared" si="69"/>
        <v>1.966566031699847</v>
      </c>
      <c r="BG81" s="57">
        <f t="shared" si="70"/>
        <v>1.6345296499702525E-2</v>
      </c>
      <c r="BH81" s="57">
        <f t="shared" si="71"/>
        <v>0.18604759618924549</v>
      </c>
      <c r="BI81" s="57">
        <f t="shared" si="72"/>
        <v>-7.0943745830743254E-2</v>
      </c>
      <c r="BJ81" s="57">
        <f t="shared" si="73"/>
        <v>-0.24319337636929911</v>
      </c>
      <c r="BK81" s="57">
        <f t="shared" si="74"/>
        <v>-0.24722061615297869</v>
      </c>
      <c r="BL81" s="57">
        <f t="shared" si="75"/>
        <v>-0.37073273500858495</v>
      </c>
      <c r="BM81" s="57">
        <f t="shared" si="76"/>
        <v>2.3086007002128206E-2</v>
      </c>
      <c r="BN81" s="57">
        <f t="shared" si="77"/>
        <v>-0.16406029592433669</v>
      </c>
      <c r="BO81" s="57">
        <f t="shared" si="78"/>
        <v>-0.10627861017631964</v>
      </c>
      <c r="BP81" s="57">
        <f t="shared" si="79"/>
        <v>-0.32991047667140017</v>
      </c>
      <c r="BQ81" s="57">
        <f t="shared" si="80"/>
        <v>-8.4848819325288316E-2</v>
      </c>
      <c r="BR81" s="57">
        <f t="shared" si="53"/>
        <v>0.57485625593197276</v>
      </c>
    </row>
    <row r="82" spans="1:74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4"/>
        <v>7.4337232159194189E-2</v>
      </c>
      <c r="R82" s="75">
        <f t="shared" si="55"/>
        <v>2.3008748894949007</v>
      </c>
      <c r="S82" s="75">
        <f t="shared" si="56"/>
        <v>0.15001244458982274</v>
      </c>
      <c r="T82" s="75">
        <f t="shared" si="57"/>
        <v>0.6794562339920337</v>
      </c>
      <c r="U82" s="75">
        <f t="shared" si="58"/>
        <v>1.2240351042502455</v>
      </c>
      <c r="V82" s="75">
        <f t="shared" si="59"/>
        <v>0.34665599687326781</v>
      </c>
      <c r="W82" s="75">
        <f t="shared" si="60"/>
        <v>0.40023523422052204</v>
      </c>
      <c r="X82" s="75">
        <f t="shared" si="61"/>
        <v>0.76838696727772615</v>
      </c>
      <c r="Y82" s="75">
        <f t="shared" si="62"/>
        <v>0.23453818963215947</v>
      </c>
      <c r="Z82" s="75">
        <f t="shared" si="63"/>
        <v>0.5322448711419846</v>
      </c>
      <c r="AA82" s="75">
        <f t="shared" si="64"/>
        <v>6.492733448956016E-2</v>
      </c>
      <c r="AB82" s="75">
        <f t="shared" si="65"/>
        <v>0.43124715046091011</v>
      </c>
      <c r="AC82" s="75">
        <f t="shared" si="66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7"/>
        <v>8.0005208860851162E-2</v>
      </c>
      <c r="AS82" s="75">
        <f t="shared" si="68"/>
        <v>0.98691173102518792</v>
      </c>
      <c r="AT82" s="75">
        <f t="shared" si="42"/>
        <v>0.12110277388476373</v>
      </c>
      <c r="AU82" s="75">
        <f t="shared" si="43"/>
        <v>0.52644282909686546</v>
      </c>
      <c r="AV82" s="75">
        <f t="shared" si="44"/>
        <v>1.2087765355561135</v>
      </c>
      <c r="AW82" s="75">
        <f t="shared" si="45"/>
        <v>0.58307038300319092</v>
      </c>
      <c r="AX82" s="75">
        <f t="shared" si="46"/>
        <v>0.69006445779921932</v>
      </c>
      <c r="AY82" s="75">
        <f t="shared" si="47"/>
        <v>1.2291863582119946</v>
      </c>
      <c r="AZ82" s="75">
        <f t="shared" si="48"/>
        <v>0.21099963210036987</v>
      </c>
      <c r="BA82" s="75">
        <f t="shared" si="49"/>
        <v>0.75294062166768849</v>
      </c>
      <c r="BB82" s="75">
        <f t="shared" si="50"/>
        <v>0.15974564796478377</v>
      </c>
      <c r="BC82" s="75">
        <f t="shared" si="51"/>
        <v>0.81001268139311511</v>
      </c>
      <c r="BD82" s="75">
        <f t="shared" si="52"/>
        <v>0.29390962344002863</v>
      </c>
      <c r="BF82" s="57">
        <f t="shared" si="69"/>
        <v>1.3139631584697127</v>
      </c>
      <c r="BG82" s="57">
        <f t="shared" si="70"/>
        <v>2.890967070505901E-2</v>
      </c>
      <c r="BH82" s="57">
        <f t="shared" si="71"/>
        <v>0.15301340489516824</v>
      </c>
      <c r="BI82" s="57">
        <f t="shared" si="72"/>
        <v>1.5258568694132002E-2</v>
      </c>
      <c r="BJ82" s="57">
        <f t="shared" si="73"/>
        <v>-0.2364143861299231</v>
      </c>
      <c r="BK82" s="57">
        <f t="shared" si="74"/>
        <v>-0.28982922357869728</v>
      </c>
      <c r="BL82" s="57">
        <f t="shared" si="75"/>
        <v>-0.46079939093426847</v>
      </c>
      <c r="BM82" s="57">
        <f t="shared" si="76"/>
        <v>2.35385575317896E-2</v>
      </c>
      <c r="BN82" s="57">
        <f t="shared" si="77"/>
        <v>-0.22069575052570389</v>
      </c>
      <c r="BO82" s="57">
        <f t="shared" si="78"/>
        <v>-9.4818313475223612E-2</v>
      </c>
      <c r="BP82" s="57">
        <f t="shared" si="79"/>
        <v>-0.378765530932205</v>
      </c>
      <c r="BQ82" s="57">
        <f t="shared" si="80"/>
        <v>-7.0252853856129865E-2</v>
      </c>
      <c r="BR82" s="57">
        <f t="shared" si="53"/>
        <v>-0.21689208913628963</v>
      </c>
    </row>
    <row r="83" spans="1:74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4"/>
        <v>5.6976255082355154E-2</v>
      </c>
      <c r="R83" s="75">
        <f t="shared" si="55"/>
        <v>1.6681927854056178</v>
      </c>
      <c r="S83" s="75">
        <f t="shared" si="56"/>
        <v>8.0772681752039069E-2</v>
      </c>
      <c r="T83" s="75">
        <f t="shared" si="57"/>
        <v>0.39717548266810321</v>
      </c>
      <c r="U83" s="75">
        <f t="shared" si="58"/>
        <v>1.0251058306968053</v>
      </c>
      <c r="V83" s="75">
        <f t="shared" si="59"/>
        <v>0.31261755726816592</v>
      </c>
      <c r="W83" s="75">
        <f t="shared" si="60"/>
        <v>0.37759095495296291</v>
      </c>
      <c r="X83" s="75">
        <f t="shared" si="61"/>
        <v>0.64666466177929338</v>
      </c>
      <c r="Y83" s="75">
        <f t="shared" si="62"/>
        <v>0.3534817666402445</v>
      </c>
      <c r="Z83" s="75">
        <f t="shared" si="63"/>
        <v>0.4448691429043678</v>
      </c>
      <c r="AA83" s="75">
        <f t="shared" si="64"/>
        <v>9.1023152693212039E-2</v>
      </c>
      <c r="AB83" s="75">
        <f t="shared" si="65"/>
        <v>0.27644543160275165</v>
      </c>
      <c r="AC83" s="75">
        <f t="shared" si="66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7"/>
        <v>6.2131595829869157E-2</v>
      </c>
      <c r="AS83" s="75">
        <f t="shared" si="68"/>
        <v>0.68736682838916308</v>
      </c>
      <c r="AT83" s="75">
        <f t="shared" si="42"/>
        <v>6.4639040998103456E-2</v>
      </c>
      <c r="AU83" s="75">
        <f t="shared" si="43"/>
        <v>0.2951636024102533</v>
      </c>
      <c r="AV83" s="75">
        <f t="shared" si="44"/>
        <v>0.84183339095693754</v>
      </c>
      <c r="AW83" s="75">
        <f t="shared" si="45"/>
        <v>0.54478403236898731</v>
      </c>
      <c r="AX83" s="75">
        <f t="shared" si="46"/>
        <v>0.68182189571147356</v>
      </c>
      <c r="AY83" s="75">
        <f t="shared" si="47"/>
        <v>0.98854979720115366</v>
      </c>
      <c r="AZ83" s="75">
        <f t="shared" si="48"/>
        <v>0.32147242558254274</v>
      </c>
      <c r="BA83" s="75">
        <f t="shared" si="49"/>
        <v>0.5654305998932232</v>
      </c>
      <c r="BB83" s="75">
        <f t="shared" si="50"/>
        <v>0.20520221188278373</v>
      </c>
      <c r="BC83" s="75">
        <f t="shared" si="51"/>
        <v>0.57551647274544115</v>
      </c>
      <c r="BD83" s="75">
        <f t="shared" si="52"/>
        <v>0.27130774182166362</v>
      </c>
      <c r="BF83" s="57">
        <f t="shared" si="69"/>
        <v>0.9808259570164547</v>
      </c>
      <c r="BG83" s="57">
        <f t="shared" si="70"/>
        <v>1.6133640753935613E-2</v>
      </c>
      <c r="BH83" s="57">
        <f t="shared" si="71"/>
        <v>0.10201188025784991</v>
      </c>
      <c r="BI83" s="57">
        <f t="shared" si="72"/>
        <v>0.18327243973986773</v>
      </c>
      <c r="BJ83" s="57">
        <f t="shared" si="73"/>
        <v>-0.23216647510082139</v>
      </c>
      <c r="BK83" s="57">
        <f t="shared" si="74"/>
        <v>-0.30423094075851065</v>
      </c>
      <c r="BL83" s="57">
        <f t="shared" si="75"/>
        <v>-0.34188513542186028</v>
      </c>
      <c r="BM83" s="57">
        <f t="shared" si="76"/>
        <v>3.2009341057701757E-2</v>
      </c>
      <c r="BN83" s="57">
        <f t="shared" si="77"/>
        <v>-0.1205614569888554</v>
      </c>
      <c r="BO83" s="57">
        <f t="shared" si="78"/>
        <v>-0.11417905918957169</v>
      </c>
      <c r="BP83" s="57">
        <f t="shared" si="79"/>
        <v>-0.29907104114268951</v>
      </c>
      <c r="BQ83" s="57">
        <f t="shared" si="80"/>
        <v>-6.6397882910197548E-2</v>
      </c>
      <c r="BR83" s="57">
        <f t="shared" si="53"/>
        <v>-0.16423873268669678</v>
      </c>
    </row>
    <row r="84" spans="1:74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4"/>
        <v>6.1142218424594663E-2</v>
      </c>
      <c r="R84" s="75">
        <f t="shared" si="55"/>
        <v>2.0795296836288935</v>
      </c>
      <c r="S84" s="75">
        <f t="shared" si="56"/>
        <v>0.15914100941382267</v>
      </c>
      <c r="T84" s="75">
        <f t="shared" si="57"/>
        <v>0.28908442375697996</v>
      </c>
      <c r="U84" s="75">
        <f t="shared" si="58"/>
        <v>0.47917816030046184</v>
      </c>
      <c r="V84" s="75">
        <f t="shared" si="59"/>
        <v>0.25422951508973946</v>
      </c>
      <c r="W84" s="75">
        <f t="shared" si="60"/>
        <v>0.41246022485564299</v>
      </c>
      <c r="X84" s="75">
        <f t="shared" si="61"/>
        <v>0.57540195206851164</v>
      </c>
      <c r="Y84" s="75">
        <f t="shared" si="62"/>
        <v>0.43069551762660668</v>
      </c>
      <c r="Z84" s="75">
        <f t="shared" si="63"/>
        <v>0.74683231924988369</v>
      </c>
      <c r="AA84" s="75">
        <f t="shared" si="64"/>
        <v>8.4664012338174985E-2</v>
      </c>
      <c r="AB84" s="75">
        <f t="shared" si="65"/>
        <v>0.35705314632550439</v>
      </c>
      <c r="AC84" s="75">
        <f t="shared" si="66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7"/>
        <v>6.567049221317367E-2</v>
      </c>
      <c r="AS84" s="75">
        <f t="shared" si="68"/>
        <v>0.97161821825993377</v>
      </c>
      <c r="AT84" s="75">
        <f t="shared" si="42"/>
        <v>0.13092626760259893</v>
      </c>
      <c r="AU84" s="75">
        <f t="shared" si="43"/>
        <v>0.2120027122758455</v>
      </c>
      <c r="AV84" s="75">
        <f t="shared" si="44"/>
        <v>0.43525848652259913</v>
      </c>
      <c r="AW84" s="75">
        <f t="shared" si="45"/>
        <v>0.43012309925177339</v>
      </c>
      <c r="AX84" s="75">
        <f t="shared" si="46"/>
        <v>0.72361047761665986</v>
      </c>
      <c r="AY84" s="75">
        <f t="shared" si="47"/>
        <v>0.83166065064778871</v>
      </c>
      <c r="AZ84" s="75">
        <f t="shared" si="48"/>
        <v>0.39698962250257885</v>
      </c>
      <c r="BA84" s="75">
        <f t="shared" si="49"/>
        <v>0.99024291099930684</v>
      </c>
      <c r="BB84" s="75">
        <f t="shared" si="50"/>
        <v>0.20761707031877685</v>
      </c>
      <c r="BC84" s="75">
        <f t="shared" si="51"/>
        <v>0.64868452315167358</v>
      </c>
      <c r="BD84" s="75">
        <f t="shared" si="52"/>
        <v>0.27247306438899704</v>
      </c>
      <c r="BF84" s="57">
        <f t="shared" si="69"/>
        <v>1.1079114653689597</v>
      </c>
      <c r="BG84" s="57">
        <f t="shared" si="70"/>
        <v>2.8214741811223742E-2</v>
      </c>
      <c r="BH84" s="57">
        <f t="shared" si="71"/>
        <v>7.7081711481134463E-2</v>
      </c>
      <c r="BI84" s="57">
        <f t="shared" si="72"/>
        <v>4.3919673777862711E-2</v>
      </c>
      <c r="BJ84" s="57">
        <f t="shared" si="73"/>
        <v>-0.17589358416203393</v>
      </c>
      <c r="BK84" s="57">
        <f t="shared" si="74"/>
        <v>-0.31115025276101688</v>
      </c>
      <c r="BL84" s="57">
        <f t="shared" si="75"/>
        <v>-0.25625869857927708</v>
      </c>
      <c r="BM84" s="57">
        <f t="shared" si="76"/>
        <v>3.3705895124027829E-2</v>
      </c>
      <c r="BN84" s="57">
        <f t="shared" si="77"/>
        <v>-0.24341059174942314</v>
      </c>
      <c r="BO84" s="57">
        <f t="shared" si="78"/>
        <v>-0.12295305798060187</v>
      </c>
      <c r="BP84" s="57">
        <f t="shared" si="79"/>
        <v>-0.29163137682616919</v>
      </c>
      <c r="BQ84" s="57">
        <f t="shared" si="80"/>
        <v>-7.829869591421218E-2</v>
      </c>
      <c r="BR84" s="57">
        <f t="shared" si="53"/>
        <v>-0.18876277040952594</v>
      </c>
    </row>
    <row r="85" spans="1:74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4"/>
        <v>0.13051800137981262</v>
      </c>
      <c r="R85" s="75">
        <f t="shared" si="55"/>
        <v>5.9145897451730125</v>
      </c>
      <c r="S85" s="75">
        <f t="shared" si="56"/>
        <v>0.16033883557213394</v>
      </c>
      <c r="T85" s="75">
        <f t="shared" si="57"/>
        <v>0.82006646075274781</v>
      </c>
      <c r="U85" s="75">
        <f t="shared" si="58"/>
        <v>0.91609617861403503</v>
      </c>
      <c r="V85" s="75">
        <f t="shared" si="59"/>
        <v>0.58225370636201046</v>
      </c>
      <c r="W85" s="75">
        <f t="shared" si="60"/>
        <v>0.69672938025055686</v>
      </c>
      <c r="X85" s="75">
        <f t="shared" si="61"/>
        <v>1.091033852074887</v>
      </c>
      <c r="Y85" s="75">
        <f t="shared" si="62"/>
        <v>0.17553629402417079</v>
      </c>
      <c r="Z85" s="75">
        <f t="shared" si="63"/>
        <v>0.83708113373942628</v>
      </c>
      <c r="AA85" s="75">
        <f t="shared" si="64"/>
        <v>0.11731212891143915</v>
      </c>
      <c r="AB85" s="75">
        <f t="shared" si="65"/>
        <v>0.62379276159986974</v>
      </c>
      <c r="AC85" s="75">
        <f t="shared" si="66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7"/>
        <v>0.12188583902114569</v>
      </c>
      <c r="AS85" s="75">
        <f t="shared" si="68"/>
        <v>2.5456605556856839</v>
      </c>
      <c r="AT85" s="75">
        <f t="shared" si="42"/>
        <v>0.12183385696338664</v>
      </c>
      <c r="AU85" s="75">
        <f t="shared" si="43"/>
        <v>0.60447762821186146</v>
      </c>
      <c r="AV85" s="75">
        <f t="shared" si="44"/>
        <v>1.0309588014641051</v>
      </c>
      <c r="AW85" s="75">
        <f t="shared" si="45"/>
        <v>0.97304325786159518</v>
      </c>
      <c r="AX85" s="75">
        <f t="shared" si="46"/>
        <v>1.292512816610577</v>
      </c>
      <c r="AY85" s="75">
        <f t="shared" si="47"/>
        <v>1.5964709665500187</v>
      </c>
      <c r="AZ85" s="75">
        <f t="shared" si="48"/>
        <v>0.15398052146089211</v>
      </c>
      <c r="BA85" s="75">
        <f t="shared" si="49"/>
        <v>1.0855558137043004</v>
      </c>
      <c r="BB85" s="75">
        <f t="shared" si="50"/>
        <v>0.29045504040748438</v>
      </c>
      <c r="BC85" s="75">
        <f t="shared" si="51"/>
        <v>1.105531775514851</v>
      </c>
      <c r="BD85" s="75">
        <f t="shared" si="52"/>
        <v>0.39059169234791974</v>
      </c>
      <c r="BF85" s="57">
        <f t="shared" si="69"/>
        <v>3.3689291894873286</v>
      </c>
      <c r="BG85" s="57">
        <f t="shared" si="70"/>
        <v>3.8504978608747298E-2</v>
      </c>
      <c r="BH85" s="57">
        <f t="shared" si="71"/>
        <v>0.21558883254088634</v>
      </c>
      <c r="BI85" s="57">
        <f t="shared" si="72"/>
        <v>-0.1148626228500701</v>
      </c>
      <c r="BJ85" s="57">
        <f t="shared" si="73"/>
        <v>-0.39078955149958472</v>
      </c>
      <c r="BK85" s="57">
        <f t="shared" si="74"/>
        <v>-0.59578343636002018</v>
      </c>
      <c r="BL85" s="57">
        <f t="shared" si="75"/>
        <v>-0.50543711447513173</v>
      </c>
      <c r="BM85" s="57">
        <f t="shared" si="76"/>
        <v>2.1555772563278675E-2</v>
      </c>
      <c r="BN85" s="57">
        <f t="shared" si="77"/>
        <v>-0.24847467996487416</v>
      </c>
      <c r="BO85" s="57">
        <f t="shared" si="78"/>
        <v>-0.17314291149604522</v>
      </c>
      <c r="BP85" s="57">
        <f t="shared" si="79"/>
        <v>-0.48173901391498131</v>
      </c>
      <c r="BQ85" s="57">
        <f t="shared" si="80"/>
        <v>-9.1239113399873228E-2</v>
      </c>
      <c r="BR85" s="57">
        <f t="shared" si="53"/>
        <v>1.0431103292396604</v>
      </c>
    </row>
    <row r="86" spans="1:74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4"/>
        <v>0.13247857195113033</v>
      </c>
      <c r="R86" s="75">
        <f t="shared" si="55"/>
        <v>5.4629930489275749</v>
      </c>
      <c r="S86" s="75">
        <f t="shared" si="56"/>
        <v>0.20175964901613172</v>
      </c>
      <c r="T86" s="75">
        <f t="shared" si="57"/>
        <v>1.2691163050023697</v>
      </c>
      <c r="U86" s="75">
        <f t="shared" si="58"/>
        <v>0.94422751085048484</v>
      </c>
      <c r="V86" s="75">
        <f t="shared" si="59"/>
        <v>0.52865142233291329</v>
      </c>
      <c r="W86" s="75">
        <f t="shared" si="60"/>
        <v>0.46565573591823523</v>
      </c>
      <c r="X86" s="75">
        <f t="shared" si="61"/>
        <v>1.1172414341915899</v>
      </c>
      <c r="Y86" s="75">
        <f t="shared" si="62"/>
        <v>0.34090651678880279</v>
      </c>
      <c r="Z86" s="75">
        <f t="shared" si="63"/>
        <v>1.0729575420196564</v>
      </c>
      <c r="AA86" s="75">
        <f t="shared" si="64"/>
        <v>0.1045099925432464</v>
      </c>
      <c r="AB86" s="75">
        <f t="shared" si="65"/>
        <v>0.62640654408684227</v>
      </c>
      <c r="AC86" s="75">
        <f t="shared" si="66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7"/>
        <v>0.12473718469624107</v>
      </c>
      <c r="AS86" s="75">
        <f t="shared" si="68"/>
        <v>2.4213025590639159</v>
      </c>
      <c r="AT86" s="75">
        <f t="shared" si="42"/>
        <v>0.16297085251746421</v>
      </c>
      <c r="AU86" s="75">
        <f t="shared" si="43"/>
        <v>1.0058725831975845</v>
      </c>
      <c r="AV86" s="75">
        <f t="shared" si="44"/>
        <v>0.87621479106174405</v>
      </c>
      <c r="AW86" s="75">
        <f t="shared" si="45"/>
        <v>0.87888700712995027</v>
      </c>
      <c r="AX86" s="75">
        <f t="shared" si="46"/>
        <v>0.78762923514728744</v>
      </c>
      <c r="AY86" s="75">
        <f t="shared" si="47"/>
        <v>1.5884002062469422</v>
      </c>
      <c r="AZ86" s="75">
        <f t="shared" si="48"/>
        <v>0.2996974773467263</v>
      </c>
      <c r="BA86" s="75">
        <f t="shared" si="49"/>
        <v>1.3807172230437466</v>
      </c>
      <c r="BB86" s="75">
        <f t="shared" si="50"/>
        <v>0.27793008442652045</v>
      </c>
      <c r="BC86" s="75">
        <f t="shared" si="51"/>
        <v>1.1969607362341275</v>
      </c>
      <c r="BD86" s="75">
        <f t="shared" si="52"/>
        <v>0.48326637631814773</v>
      </c>
      <c r="BF86" s="57">
        <f t="shared" si="69"/>
        <v>3.041690489863659</v>
      </c>
      <c r="BG86" s="57">
        <f t="shared" si="70"/>
        <v>3.878879649866751E-2</v>
      </c>
      <c r="BH86" s="57">
        <f t="shared" si="71"/>
        <v>0.26324372180478517</v>
      </c>
      <c r="BI86" s="57">
        <f t="shared" si="72"/>
        <v>6.8012719788740794E-2</v>
      </c>
      <c r="BJ86" s="57">
        <f t="shared" si="73"/>
        <v>-0.35023558479703698</v>
      </c>
      <c r="BK86" s="57">
        <f t="shared" si="74"/>
        <v>-0.32197349922905222</v>
      </c>
      <c r="BL86" s="57">
        <f t="shared" si="75"/>
        <v>-0.47115877205535228</v>
      </c>
      <c r="BM86" s="57">
        <f t="shared" si="76"/>
        <v>4.1209039442076489E-2</v>
      </c>
      <c r="BN86" s="57">
        <f t="shared" si="77"/>
        <v>-0.30775968102409013</v>
      </c>
      <c r="BO86" s="57">
        <f t="shared" si="78"/>
        <v>-0.17342009188327406</v>
      </c>
      <c r="BP86" s="57">
        <f t="shared" si="79"/>
        <v>-0.5705541921472852</v>
      </c>
      <c r="BQ86" s="57">
        <f t="shared" si="80"/>
        <v>-0.13310920894253586</v>
      </c>
      <c r="BR86" s="57">
        <f t="shared" si="53"/>
        <v>1.1247337373193016</v>
      </c>
    </row>
    <row r="87" spans="1:74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4"/>
        <v>8.1310040635020231E-2</v>
      </c>
      <c r="R87" s="75">
        <f t="shared" si="55"/>
        <v>2.799234399598284</v>
      </c>
      <c r="S87" s="75">
        <f t="shared" si="56"/>
        <v>0.16646009775856332</v>
      </c>
      <c r="T87" s="75">
        <f t="shared" si="57"/>
        <v>0.91999187206749744</v>
      </c>
      <c r="U87" s="75">
        <f t="shared" si="58"/>
        <v>0.73292480716967368</v>
      </c>
      <c r="V87" s="75">
        <f t="shared" si="59"/>
        <v>0.42971731175360367</v>
      </c>
      <c r="W87" s="75">
        <f t="shared" si="60"/>
        <v>0.22285057193978522</v>
      </c>
      <c r="X87" s="75">
        <f t="shared" si="61"/>
        <v>0.69241920625939901</v>
      </c>
      <c r="Y87" s="75">
        <f t="shared" si="62"/>
        <v>0.42561799522913524</v>
      </c>
      <c r="Z87" s="75">
        <f t="shared" si="63"/>
        <v>0.68803674426769412</v>
      </c>
      <c r="AA87" s="75">
        <f t="shared" si="64"/>
        <v>7.8100396705451061E-2</v>
      </c>
      <c r="AB87" s="75">
        <f t="shared" si="65"/>
        <v>0.42937583644034261</v>
      </c>
      <c r="AC87" s="75">
        <f t="shared" si="66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7"/>
        <v>8.3794170557853542E-2</v>
      </c>
      <c r="AS87" s="75">
        <f t="shared" si="68"/>
        <v>1.3422924472699076</v>
      </c>
      <c r="AT87" s="75">
        <f t="shared" si="42"/>
        <v>0.13783713921052226</v>
      </c>
      <c r="AU87" s="75">
        <f t="shared" si="43"/>
        <v>0.72364888800968508</v>
      </c>
      <c r="AV87" s="75">
        <f t="shared" si="44"/>
        <v>0.80464300844248082</v>
      </c>
      <c r="AW87" s="75">
        <f t="shared" si="45"/>
        <v>0.74942101613981593</v>
      </c>
      <c r="AX87" s="75">
        <f t="shared" si="46"/>
        <v>0.43337990265542081</v>
      </c>
      <c r="AY87" s="75">
        <f t="shared" si="47"/>
        <v>1.033370918122789</v>
      </c>
      <c r="AZ87" s="75">
        <f t="shared" si="48"/>
        <v>0.3872389220479579</v>
      </c>
      <c r="BA87" s="75">
        <f t="shared" si="49"/>
        <v>0.84461856710796801</v>
      </c>
      <c r="BB87" s="75">
        <f t="shared" si="50"/>
        <v>0.1941132371913101</v>
      </c>
      <c r="BC87" s="75">
        <f t="shared" si="51"/>
        <v>0.77914690953242205</v>
      </c>
      <c r="BD87" s="75">
        <f t="shared" si="52"/>
        <v>0.29697643127191919</v>
      </c>
      <c r="BF87" s="57">
        <f t="shared" si="69"/>
        <v>1.4569419523283764</v>
      </c>
      <c r="BG87" s="57">
        <f t="shared" si="70"/>
        <v>2.8622958548041061E-2</v>
      </c>
      <c r="BH87" s="57">
        <f t="shared" si="71"/>
        <v>0.19634298405781236</v>
      </c>
      <c r="BI87" s="57">
        <f t="shared" si="72"/>
        <v>-7.1718201272807147E-2</v>
      </c>
      <c r="BJ87" s="57">
        <f t="shared" si="73"/>
        <v>-0.31970370438621226</v>
      </c>
      <c r="BK87" s="57">
        <f t="shared" si="74"/>
        <v>-0.21052933071563559</v>
      </c>
      <c r="BL87" s="57">
        <f t="shared" si="75"/>
        <v>-0.34095171186339002</v>
      </c>
      <c r="BM87" s="57">
        <f t="shared" si="76"/>
        <v>3.8379073181177337E-2</v>
      </c>
      <c r="BN87" s="57">
        <f t="shared" si="77"/>
        <v>-0.15658182284027389</v>
      </c>
      <c r="BO87" s="57">
        <f t="shared" si="78"/>
        <v>-0.11601284048585904</v>
      </c>
      <c r="BP87" s="57">
        <f t="shared" si="79"/>
        <v>-0.34977107309207944</v>
      </c>
      <c r="BQ87" s="57">
        <f t="shared" si="80"/>
        <v>-6.5008345214086327E-2</v>
      </c>
      <c r="BR87" s="57">
        <f t="shared" si="53"/>
        <v>9.000993824506337E-2</v>
      </c>
    </row>
    <row r="88" spans="1:74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4"/>
        <v>0.13044013553219957</v>
      </c>
      <c r="R88" s="75">
        <f t="shared" si="55"/>
        <v>5.7511230831802065</v>
      </c>
      <c r="S88" s="75">
        <f t="shared" si="56"/>
        <v>0.2045885602057177</v>
      </c>
      <c r="T88" s="75">
        <f t="shared" si="57"/>
        <v>0.90238539914551297</v>
      </c>
      <c r="U88" s="75">
        <f t="shared" si="58"/>
        <v>0.7433937071114034</v>
      </c>
      <c r="V88" s="75">
        <f t="shared" si="59"/>
        <v>0.52471461077809112</v>
      </c>
      <c r="W88" s="75">
        <f t="shared" si="60"/>
        <v>0.68939206992680446</v>
      </c>
      <c r="X88" s="75">
        <f t="shared" si="61"/>
        <v>1.012488709272658</v>
      </c>
      <c r="Y88" s="75">
        <f t="shared" si="62"/>
        <v>0.53789491591831162</v>
      </c>
      <c r="Z88" s="75">
        <f t="shared" si="63"/>
        <v>0.94607821801570458</v>
      </c>
      <c r="AA88" s="75">
        <f t="shared" si="64"/>
        <v>9.8349666980877826E-2</v>
      </c>
      <c r="AB88" s="75">
        <f t="shared" si="65"/>
        <v>0.56943781903301327</v>
      </c>
      <c r="AC88" s="75">
        <f t="shared" si="66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7"/>
        <v>0.12649986043209283</v>
      </c>
      <c r="AS88" s="75">
        <f t="shared" si="68"/>
        <v>2.6878274575199064</v>
      </c>
      <c r="AT88" s="75">
        <f t="shared" si="42"/>
        <v>0.16605179032976647</v>
      </c>
      <c r="AU88" s="75">
        <f t="shared" si="43"/>
        <v>0.67143095518462104</v>
      </c>
      <c r="AV88" s="75">
        <f t="shared" si="44"/>
        <v>0.68812798510665008</v>
      </c>
      <c r="AW88" s="75">
        <f t="shared" si="45"/>
        <v>0.88741969379350871</v>
      </c>
      <c r="AX88" s="75">
        <f t="shared" si="46"/>
        <v>1.3028071262997172</v>
      </c>
      <c r="AY88" s="75">
        <f t="shared" si="47"/>
        <v>1.4977711870505728</v>
      </c>
      <c r="AZ88" s="75">
        <f t="shared" si="48"/>
        <v>0.48301187832853137</v>
      </c>
      <c r="BA88" s="75">
        <f t="shared" si="49"/>
        <v>1.2400362470065478</v>
      </c>
      <c r="BB88" s="75">
        <f t="shared" si="50"/>
        <v>0.27003998664632706</v>
      </c>
      <c r="BC88" s="75">
        <f t="shared" si="51"/>
        <v>1.0956968021828557</v>
      </c>
      <c r="BD88" s="75">
        <f t="shared" si="52"/>
        <v>0.4614315250297944</v>
      </c>
      <c r="BF88" s="57">
        <f t="shared" si="69"/>
        <v>3.0632956256603001</v>
      </c>
      <c r="BG88" s="57">
        <f t="shared" si="70"/>
        <v>3.8536769875951227E-2</v>
      </c>
      <c r="BH88" s="57">
        <f t="shared" si="71"/>
        <v>0.23095444396089193</v>
      </c>
      <c r="BI88" s="57">
        <f t="shared" si="72"/>
        <v>5.5265722004753326E-2</v>
      </c>
      <c r="BJ88" s="57">
        <f t="shared" si="73"/>
        <v>-0.3627050830154176</v>
      </c>
      <c r="BK88" s="57">
        <f t="shared" si="74"/>
        <v>-0.61341505637291271</v>
      </c>
      <c r="BL88" s="57">
        <f t="shared" si="75"/>
        <v>-0.48528247777791478</v>
      </c>
      <c r="BM88" s="57">
        <f t="shared" si="76"/>
        <v>5.4883037589780248E-2</v>
      </c>
      <c r="BN88" s="57">
        <f t="shared" si="77"/>
        <v>-0.29395802899084322</v>
      </c>
      <c r="BO88" s="57">
        <f t="shared" si="78"/>
        <v>-0.17169031966544923</v>
      </c>
      <c r="BP88" s="57">
        <f t="shared" si="79"/>
        <v>-0.52625898314984243</v>
      </c>
      <c r="BQ88" s="57">
        <f t="shared" si="80"/>
        <v>-0.11893884563522739</v>
      </c>
      <c r="BR88" s="57">
        <f t="shared" si="53"/>
        <v>0.87068680448406932</v>
      </c>
    </row>
    <row r="89" spans="1:74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4"/>
        <v>0.25930668071910268</v>
      </c>
      <c r="R89" s="75">
        <f t="shared" si="55"/>
        <v>11.494301675160811</v>
      </c>
      <c r="S89" s="75">
        <f t="shared" si="56"/>
        <v>0.34631861128840813</v>
      </c>
      <c r="T89" s="75">
        <f t="shared" si="57"/>
        <v>1.4405379412707076</v>
      </c>
      <c r="U89" s="75">
        <f t="shared" si="58"/>
        <v>1.3221700972612465</v>
      </c>
      <c r="V89" s="75">
        <f t="shared" si="59"/>
        <v>1.2729385504900765</v>
      </c>
      <c r="W89" s="75">
        <f t="shared" si="60"/>
        <v>1.494123961014183</v>
      </c>
      <c r="X89" s="75">
        <f t="shared" si="61"/>
        <v>3.0769221171386967</v>
      </c>
      <c r="Y89" s="75">
        <f t="shared" si="62"/>
        <v>0.57495014331598371</v>
      </c>
      <c r="Z89" s="75">
        <f t="shared" si="63"/>
        <v>1.4816366855198382</v>
      </c>
      <c r="AA89" s="75">
        <f t="shared" si="64"/>
        <v>7.3246871202234234E-2</v>
      </c>
      <c r="AB89" s="75">
        <f t="shared" si="65"/>
        <v>1.040016273295729</v>
      </c>
      <c r="AC89" s="75">
        <f t="shared" si="66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7"/>
        <v>0.25180515107178114</v>
      </c>
      <c r="AS89" s="75">
        <f t="shared" si="68"/>
        <v>5.1578086272881336</v>
      </c>
      <c r="AT89" s="75">
        <f t="shared" si="42"/>
        <v>0.2831472537948384</v>
      </c>
      <c r="AU89" s="75">
        <f t="shared" si="43"/>
        <v>1.127438098245181</v>
      </c>
      <c r="AV89" s="75">
        <f t="shared" si="44"/>
        <v>1.2984715105012818</v>
      </c>
      <c r="AW89" s="75">
        <f t="shared" si="45"/>
        <v>2.1681089552892807</v>
      </c>
      <c r="AX89" s="75">
        <f t="shared" si="46"/>
        <v>2.6572681639717244</v>
      </c>
      <c r="AY89" s="75">
        <f t="shared" si="47"/>
        <v>4.4126470603442636</v>
      </c>
      <c r="AZ89" s="75">
        <f t="shared" si="48"/>
        <v>0.50221949092563267</v>
      </c>
      <c r="BA89" s="75">
        <f t="shared" si="49"/>
        <v>1.897138848138771</v>
      </c>
      <c r="BB89" s="75">
        <f t="shared" si="50"/>
        <v>0.18391737303549643</v>
      </c>
      <c r="BC89" s="75">
        <f t="shared" si="51"/>
        <v>1.92400906383477</v>
      </c>
      <c r="BD89" s="75">
        <f t="shared" si="52"/>
        <v>1.2649020926332017</v>
      </c>
      <c r="BF89" s="57">
        <f t="shared" si="69"/>
        <v>6.3364930478726773</v>
      </c>
      <c r="BG89" s="57">
        <f t="shared" si="70"/>
        <v>6.3171357493569724E-2</v>
      </c>
      <c r="BH89" s="57">
        <f t="shared" si="71"/>
        <v>0.31309984302552651</v>
      </c>
      <c r="BI89" s="57">
        <f t="shared" si="72"/>
        <v>2.3698586759964613E-2</v>
      </c>
      <c r="BJ89" s="57">
        <f t="shared" si="73"/>
        <v>-0.89517040479920418</v>
      </c>
      <c r="BK89" s="57">
        <f t="shared" si="74"/>
        <v>-1.1631442029575414</v>
      </c>
      <c r="BL89" s="57">
        <f t="shared" si="75"/>
        <v>-1.3357249432055669</v>
      </c>
      <c r="BM89" s="57">
        <f t="shared" si="76"/>
        <v>7.2730652390351036E-2</v>
      </c>
      <c r="BN89" s="57">
        <f t="shared" si="77"/>
        <v>-0.4155021626189328</v>
      </c>
      <c r="BO89" s="57">
        <f t="shared" si="78"/>
        <v>-0.1106705018332622</v>
      </c>
      <c r="BP89" s="57">
        <f t="shared" si="79"/>
        <v>-0.88399279053904101</v>
      </c>
      <c r="BQ89" s="57">
        <f t="shared" si="80"/>
        <v>-0.29298316679437031</v>
      </c>
      <c r="BR89" s="57">
        <f t="shared" si="53"/>
        <v>1.7120053147941694</v>
      </c>
    </row>
    <row r="90" spans="1:74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4"/>
        <v>0.20458141154209519</v>
      </c>
      <c r="R90" s="75">
        <f t="shared" si="55"/>
        <v>8.0926148968088185</v>
      </c>
      <c r="S90" s="75">
        <f t="shared" si="56"/>
        <v>0.34351971504759388</v>
      </c>
      <c r="T90" s="75">
        <f t="shared" si="57"/>
        <v>0.95956544822955181</v>
      </c>
      <c r="U90" s="75">
        <f t="shared" si="58"/>
        <v>1.3478289178301677</v>
      </c>
      <c r="V90" s="75">
        <f t="shared" si="59"/>
        <v>0.97417571167601802</v>
      </c>
      <c r="W90" s="75">
        <f t="shared" si="60"/>
        <v>0.97108157473225809</v>
      </c>
      <c r="X90" s="75">
        <f t="shared" si="61"/>
        <v>2.6655633234148635</v>
      </c>
      <c r="Y90" s="75">
        <f t="shared" si="62"/>
        <v>0.84405203607726298</v>
      </c>
      <c r="Z90" s="75">
        <f t="shared" si="63"/>
        <v>1.6584934051554059</v>
      </c>
      <c r="AA90" s="75">
        <f t="shared" si="64"/>
        <v>1.0034240659921166E-2</v>
      </c>
      <c r="AB90" s="75">
        <f t="shared" si="65"/>
        <v>0.91204522727737636</v>
      </c>
      <c r="AC90" s="75">
        <f t="shared" si="66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7"/>
        <v>0.20860510050867043</v>
      </c>
      <c r="AS90" s="75">
        <f t="shared" si="68"/>
        <v>3.6983313432025193</v>
      </c>
      <c r="AT90" s="75">
        <f t="shared" si="42"/>
        <v>0.28358916379971039</v>
      </c>
      <c r="AU90" s="75">
        <f t="shared" si="43"/>
        <v>0.72385947765896985</v>
      </c>
      <c r="AV90" s="75">
        <f t="shared" si="44"/>
        <v>1.1324623620451533</v>
      </c>
      <c r="AW90" s="75">
        <f t="shared" si="45"/>
        <v>1.6354378425163565</v>
      </c>
      <c r="AX90" s="75">
        <f t="shared" si="46"/>
        <v>1.7782944850651898</v>
      </c>
      <c r="AY90" s="75">
        <f t="shared" si="47"/>
        <v>3.8900997638966541</v>
      </c>
      <c r="AZ90" s="75">
        <f t="shared" si="48"/>
        <v>0.74196487503412711</v>
      </c>
      <c r="BA90" s="75">
        <f t="shared" si="49"/>
        <v>2.1364046204525633</v>
      </c>
      <c r="BB90" s="75">
        <f t="shared" si="50"/>
        <v>1.9019922913920032E-2</v>
      </c>
      <c r="BC90" s="75">
        <f t="shared" si="51"/>
        <v>1.6541841437461686</v>
      </c>
      <c r="BD90" s="75">
        <f t="shared" si="52"/>
        <v>1.8489893837804567</v>
      </c>
      <c r="BF90" s="57">
        <f t="shared" si="69"/>
        <v>4.3942835536062992</v>
      </c>
      <c r="BG90" s="57">
        <f t="shared" si="70"/>
        <v>5.993055124788349E-2</v>
      </c>
      <c r="BH90" s="57">
        <f t="shared" si="71"/>
        <v>0.23570597057058196</v>
      </c>
      <c r="BI90" s="57">
        <f t="shared" si="72"/>
        <v>0.2153665557850144</v>
      </c>
      <c r="BJ90" s="57">
        <f t="shared" si="73"/>
        <v>-0.66126213084033847</v>
      </c>
      <c r="BK90" s="57">
        <f t="shared" si="74"/>
        <v>-0.80721291033293174</v>
      </c>
      <c r="BL90" s="57">
        <f t="shared" si="75"/>
        <v>-1.2245364404817907</v>
      </c>
      <c r="BM90" s="57">
        <f t="shared" si="76"/>
        <v>0.10208716104313587</v>
      </c>
      <c r="BN90" s="57">
        <f t="shared" si="77"/>
        <v>-0.47791121529715741</v>
      </c>
      <c r="BO90" s="57">
        <f t="shared" si="78"/>
        <v>-8.9856822539988654E-3</v>
      </c>
      <c r="BP90" s="57">
        <f t="shared" si="79"/>
        <v>-0.74213891646879226</v>
      </c>
      <c r="BQ90" s="57">
        <f t="shared" si="80"/>
        <v>-0.47103425624267103</v>
      </c>
      <c r="BR90" s="57">
        <f t="shared" si="53"/>
        <v>0.61429224033523377</v>
      </c>
    </row>
    <row r="91" spans="1:74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4"/>
        <v>0.12452032037765881</v>
      </c>
      <c r="R91" s="75">
        <f t="shared" si="55"/>
        <v>4.4591808049132888</v>
      </c>
      <c r="S91" s="75">
        <f t="shared" si="56"/>
        <v>0.28600986835463948</v>
      </c>
      <c r="T91" s="75">
        <f t="shared" si="57"/>
        <v>0.55368659652542729</v>
      </c>
      <c r="U91" s="75">
        <f t="shared" si="58"/>
        <v>1.6579639565137805</v>
      </c>
      <c r="V91" s="75">
        <f t="shared" si="59"/>
        <v>0.45039380712018418</v>
      </c>
      <c r="W91" s="75">
        <f t="shared" si="60"/>
        <v>0.62809950109566648</v>
      </c>
      <c r="X91" s="75">
        <f t="shared" si="61"/>
        <v>2.0500026814606489</v>
      </c>
      <c r="Y91" s="75">
        <f t="shared" si="62"/>
        <v>0.83700557928877894</v>
      </c>
      <c r="Z91" s="75">
        <f t="shared" si="63"/>
        <v>0.62303959692287114</v>
      </c>
      <c r="AA91" s="75">
        <f t="shared" si="64"/>
        <v>8.4996295254553364E-2</v>
      </c>
      <c r="AB91" s="75">
        <f t="shared" si="65"/>
        <v>0.52991381628935674</v>
      </c>
      <c r="AC91" s="75">
        <f t="shared" si="66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7"/>
        <v>0.13487827515377537</v>
      </c>
      <c r="AS91" s="75">
        <f t="shared" si="68"/>
        <v>2.1726623409549601</v>
      </c>
      <c r="AT91" s="75">
        <f t="shared" si="42"/>
        <v>0.24135124214733067</v>
      </c>
      <c r="AU91" s="75">
        <f t="shared" si="43"/>
        <v>0.40764571449479498</v>
      </c>
      <c r="AV91" s="75">
        <f t="shared" si="44"/>
        <v>1.6158391013496749</v>
      </c>
      <c r="AW91" s="75">
        <f t="shared" si="45"/>
        <v>0.76965411856146426</v>
      </c>
      <c r="AX91" s="75">
        <f t="shared" si="46"/>
        <v>1.2100897758591722</v>
      </c>
      <c r="AY91" s="75">
        <f t="shared" si="47"/>
        <v>3.3561095482817005</v>
      </c>
      <c r="AZ91" s="75">
        <f t="shared" si="48"/>
        <v>0.76831215652740492</v>
      </c>
      <c r="BA91" s="75">
        <f t="shared" si="49"/>
        <v>0.78233447856311722</v>
      </c>
      <c r="BB91" s="75">
        <f t="shared" si="50"/>
        <v>0.24458866872085408</v>
      </c>
      <c r="BC91" s="75">
        <f t="shared" si="51"/>
        <v>0.92014762972936226</v>
      </c>
      <c r="BD91" s="75">
        <f t="shared" si="52"/>
        <v>0.81628487891339707</v>
      </c>
      <c r="BF91" s="57">
        <f t="shared" si="69"/>
        <v>2.2865184639583287</v>
      </c>
      <c r="BG91" s="57">
        <f t="shared" si="70"/>
        <v>4.4658626207308816E-2</v>
      </c>
      <c r="BH91" s="57">
        <f t="shared" si="71"/>
        <v>0.14604088203063231</v>
      </c>
      <c r="BI91" s="57">
        <f t="shared" si="72"/>
        <v>4.2124855164105579E-2</v>
      </c>
      <c r="BJ91" s="57">
        <f t="shared" si="73"/>
        <v>-0.31926031144128009</v>
      </c>
      <c r="BK91" s="57">
        <f t="shared" si="74"/>
        <v>-0.58199027476350573</v>
      </c>
      <c r="BL91" s="57">
        <f t="shared" si="75"/>
        <v>-1.3061068668210516</v>
      </c>
      <c r="BM91" s="57">
        <f t="shared" si="76"/>
        <v>6.8693422761374023E-2</v>
      </c>
      <c r="BN91" s="57">
        <f t="shared" si="77"/>
        <v>-0.15929488164024608</v>
      </c>
      <c r="BO91" s="57">
        <f t="shared" si="78"/>
        <v>-0.15959237346630073</v>
      </c>
      <c r="BP91" s="57">
        <f t="shared" si="79"/>
        <v>-0.39023381344000552</v>
      </c>
      <c r="BQ91" s="57">
        <f t="shared" si="80"/>
        <v>-0.19213599416256033</v>
      </c>
      <c r="BR91" s="57">
        <f t="shared" si="53"/>
        <v>-0.52057826561320086</v>
      </c>
    </row>
    <row r="92" spans="1:74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4"/>
        <v>0.10495215982218187</v>
      </c>
      <c r="R92" s="75">
        <f t="shared" si="55"/>
        <v>3.9238389738480346</v>
      </c>
      <c r="S92" s="75">
        <f t="shared" si="56"/>
        <v>0.2096376537340533</v>
      </c>
      <c r="T92" s="75">
        <f t="shared" si="57"/>
        <v>0.69197181166545274</v>
      </c>
      <c r="U92" s="75">
        <f t="shared" si="58"/>
        <v>1.1061066677769151</v>
      </c>
      <c r="V92" s="75">
        <f t="shared" si="59"/>
        <v>0.21200742931727498</v>
      </c>
      <c r="W92" s="75">
        <f t="shared" si="60"/>
        <v>0.57462282693423272</v>
      </c>
      <c r="X92" s="75">
        <f t="shared" si="61"/>
        <v>1.5214032606469376</v>
      </c>
      <c r="Y92" s="75">
        <f t="shared" si="62"/>
        <v>0.59606546310030939</v>
      </c>
      <c r="Z92" s="75">
        <f t="shared" si="63"/>
        <v>0.57716442339563356</v>
      </c>
      <c r="AA92" s="75">
        <f t="shared" si="64"/>
        <v>0.42175573024333524</v>
      </c>
      <c r="AB92" s="75">
        <f t="shared" si="65"/>
        <v>0.37795096681155244</v>
      </c>
      <c r="AC92" s="75">
        <f t="shared" si="66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7"/>
        <v>0.11097723911231139</v>
      </c>
      <c r="AS92" s="75">
        <f t="shared" si="68"/>
        <v>1.9253806662317632</v>
      </c>
      <c r="AT92" s="75">
        <f t="shared" si="42"/>
        <v>0.17361444365274678</v>
      </c>
      <c r="AU92" s="75">
        <f t="shared" si="43"/>
        <v>0.61234187178568356</v>
      </c>
      <c r="AV92" s="75">
        <f t="shared" si="44"/>
        <v>1.1531370643412271</v>
      </c>
      <c r="AW92" s="75">
        <f t="shared" si="45"/>
        <v>0.36273753181679008</v>
      </c>
      <c r="AX92" s="75">
        <f t="shared" si="46"/>
        <v>1.0897680626513484</v>
      </c>
      <c r="AY92" s="75">
        <f t="shared" si="47"/>
        <v>2.0955312543740598</v>
      </c>
      <c r="AZ92" s="75">
        <f t="shared" si="48"/>
        <v>0.54560987391379712</v>
      </c>
      <c r="BA92" s="75">
        <f t="shared" si="49"/>
        <v>0.75453891371516213</v>
      </c>
      <c r="BB92" s="75">
        <f t="shared" si="50"/>
        <v>0.99460102185039068</v>
      </c>
      <c r="BC92" s="75">
        <f t="shared" si="51"/>
        <v>0.68979951102591575</v>
      </c>
      <c r="BD92" s="75">
        <f t="shared" si="52"/>
        <v>0.49208620603073139</v>
      </c>
      <c r="BF92" s="57">
        <f t="shared" si="69"/>
        <v>1.9984583076162714</v>
      </c>
      <c r="BG92" s="57">
        <f t="shared" si="70"/>
        <v>3.6023210081306517E-2</v>
      </c>
      <c r="BH92" s="57">
        <f t="shared" si="71"/>
        <v>7.9629939879769185E-2</v>
      </c>
      <c r="BI92" s="57">
        <f t="shared" si="72"/>
        <v>-4.703039656431196E-2</v>
      </c>
      <c r="BJ92" s="57">
        <f t="shared" si="73"/>
        <v>-0.1507301024995151</v>
      </c>
      <c r="BK92" s="57">
        <f t="shared" si="74"/>
        <v>-0.51514523571711568</v>
      </c>
      <c r="BL92" s="57">
        <f t="shared" si="75"/>
        <v>-0.5741279937271222</v>
      </c>
      <c r="BM92" s="57">
        <f t="shared" si="76"/>
        <v>5.0455589186512273E-2</v>
      </c>
      <c r="BN92" s="57">
        <f t="shared" si="77"/>
        <v>-0.17737449031952857</v>
      </c>
      <c r="BO92" s="57">
        <f t="shared" si="78"/>
        <v>-0.57284529160705544</v>
      </c>
      <c r="BP92" s="57">
        <f t="shared" si="79"/>
        <v>-0.31184854421436331</v>
      </c>
      <c r="BQ92" s="57">
        <f t="shared" si="80"/>
        <v>-0.1302552488015456</v>
      </c>
      <c r="BR92" s="57">
        <f t="shared" si="53"/>
        <v>-0.3147902566866983</v>
      </c>
    </row>
    <row r="93" spans="1:74" s="84" customFormat="1" x14ac:dyDescent="0.25">
      <c r="A93" s="81">
        <v>45383</v>
      </c>
      <c r="B93" s="82" t="s">
        <v>86</v>
      </c>
      <c r="C93" s="82">
        <v>2024</v>
      </c>
      <c r="D93" s="83">
        <v>6552.21240234375</v>
      </c>
      <c r="E93" s="83">
        <v>4508.49951171875</v>
      </c>
      <c r="F93" s="83">
        <v>5213.82470703125</v>
      </c>
      <c r="G93" s="83">
        <v>4582.21337890625</v>
      </c>
      <c r="H93" s="83">
        <v>5750.4697265625</v>
      </c>
      <c r="I93" s="83">
        <v>6884.20458984375</v>
      </c>
      <c r="J93" s="83">
        <v>6376.724609375</v>
      </c>
      <c r="K93" s="83">
        <v>4965.5361328125</v>
      </c>
      <c r="L93" s="83">
        <v>5160.02392578125</v>
      </c>
      <c r="M93" s="83">
        <v>3980.666015625</v>
      </c>
      <c r="N93" s="83">
        <v>5950.5185546875</v>
      </c>
      <c r="O93" s="83">
        <v>5981.37353515625</v>
      </c>
      <c r="P93" s="84">
        <f>+'Indice PondENGHO'!BL90</f>
        <v>5900.81787109375</v>
      </c>
      <c r="Q93" s="85">
        <f t="shared" si="54"/>
        <v>8.4299238461447379E-2</v>
      </c>
      <c r="R93" s="86">
        <f t="shared" si="55"/>
        <v>2.3918451055575534</v>
      </c>
      <c r="S93" s="86">
        <f t="shared" si="56"/>
        <v>9.6331324948104285E-2</v>
      </c>
      <c r="T93" s="86">
        <f t="shared" si="57"/>
        <v>0.66336867390292997</v>
      </c>
      <c r="U93" s="86">
        <f t="shared" si="58"/>
        <v>2.9449490776210667</v>
      </c>
      <c r="V93" s="86">
        <f t="shared" si="59"/>
        <v>0.26088646622762135</v>
      </c>
      <c r="W93" s="86">
        <f t="shared" si="60"/>
        <v>0.43564394424446629</v>
      </c>
      <c r="X93" s="86">
        <f t="shared" si="61"/>
        <v>0.70156356551749777</v>
      </c>
      <c r="Y93" s="86">
        <f t="shared" si="62"/>
        <v>0.57348776203417506</v>
      </c>
      <c r="Z93" s="86">
        <f t="shared" si="63"/>
        <v>0.50694844923769</v>
      </c>
      <c r="AA93" s="86">
        <f t="shared" si="64"/>
        <v>9.5373755011683659E-2</v>
      </c>
      <c r="AB93" s="86">
        <f t="shared" si="65"/>
        <v>0.31465610421057155</v>
      </c>
      <c r="AC93" s="86">
        <f t="shared" si="66"/>
        <v>0.21653314411578367</v>
      </c>
      <c r="AE93" s="83">
        <v>6593.4296875</v>
      </c>
      <c r="AF93" s="83">
        <v>4471.25390625</v>
      </c>
      <c r="AG93" s="83">
        <v>5424.96484375</v>
      </c>
      <c r="AH93" s="83">
        <v>4498.494140625</v>
      </c>
      <c r="AI93" s="83">
        <v>5759.4423828125</v>
      </c>
      <c r="AJ93" s="83">
        <v>6654.53515625</v>
      </c>
      <c r="AK93" s="83">
        <v>6273.80712890625</v>
      </c>
      <c r="AL93" s="83">
        <v>4901.77587890625</v>
      </c>
      <c r="AM93" s="83">
        <v>5204.40673828125</v>
      </c>
      <c r="AN93" s="83">
        <v>4239.27783203125</v>
      </c>
      <c r="AO93" s="83">
        <v>5880.986328125</v>
      </c>
      <c r="AP93" s="83">
        <v>5863.9208984375</v>
      </c>
      <c r="AQ93" s="83">
        <f>+'Indice PondENGHO'!BP90</f>
        <v>5782.564453125</v>
      </c>
      <c r="AR93" s="85">
        <f t="shared" si="67"/>
        <v>9.0265424807658867E-2</v>
      </c>
      <c r="AS93" s="86">
        <f t="shared" si="68"/>
        <v>1.0714594180956034</v>
      </c>
      <c r="AT93" s="86">
        <f t="shared" si="42"/>
        <v>7.9085378576196935E-2</v>
      </c>
      <c r="AU93" s="86">
        <f t="shared" si="43"/>
        <v>0.51721669820359473</v>
      </c>
      <c r="AV93" s="86">
        <f t="shared" si="44"/>
        <v>3.2819115647433463</v>
      </c>
      <c r="AW93" s="86">
        <f t="shared" si="45"/>
        <v>0.45690298295123766</v>
      </c>
      <c r="AX93" s="86">
        <f t="shared" si="46"/>
        <v>0.83049476703556191</v>
      </c>
      <c r="AY93" s="86">
        <f t="shared" si="47"/>
        <v>1.0355629971257556</v>
      </c>
      <c r="AZ93" s="86">
        <f t="shared" si="48"/>
        <v>0.5080539258164618</v>
      </c>
      <c r="BA93" s="86">
        <f t="shared" si="49"/>
        <v>0.60966132168054266</v>
      </c>
      <c r="BB93" s="86">
        <f t="shared" si="50"/>
        <v>0.23094975522520575</v>
      </c>
      <c r="BC93" s="86">
        <f t="shared" si="51"/>
        <v>0.61427408852556864</v>
      </c>
      <c r="BD93" s="86">
        <f t="shared" si="52"/>
        <v>0.29080424403130045</v>
      </c>
      <c r="BF93" s="83">
        <f t="shared" si="69"/>
        <v>1.32038568746195</v>
      </c>
      <c r="BG93" s="83">
        <f t="shared" si="70"/>
        <v>1.724594637190735E-2</v>
      </c>
      <c r="BH93" s="83">
        <f t="shared" si="71"/>
        <v>0.14615197569933525</v>
      </c>
      <c r="BI93" s="83">
        <f t="shared" si="72"/>
        <v>-0.33696248712227961</v>
      </c>
      <c r="BJ93" s="83">
        <f t="shared" si="73"/>
        <v>-0.19601651672361631</v>
      </c>
      <c r="BK93" s="83">
        <f t="shared" si="74"/>
        <v>-0.39485082279109562</v>
      </c>
      <c r="BL93" s="83">
        <f t="shared" si="75"/>
        <v>-0.33399943160825785</v>
      </c>
      <c r="BM93" s="83">
        <f t="shared" si="76"/>
        <v>6.5433836217713259E-2</v>
      </c>
      <c r="BN93" s="83">
        <f t="shared" si="77"/>
        <v>-0.10271287244285265</v>
      </c>
      <c r="BO93" s="83">
        <f t="shared" si="78"/>
        <v>-0.13557600021352209</v>
      </c>
      <c r="BP93" s="83">
        <f t="shared" si="79"/>
        <v>-0.29961798431499709</v>
      </c>
      <c r="BQ93" s="83">
        <f t="shared" si="80"/>
        <v>-7.4271099915516781E-2</v>
      </c>
      <c r="BR93" s="83">
        <f t="shared" si="53"/>
        <v>-0.32478976938123211</v>
      </c>
    </row>
    <row r="94" spans="1:74" x14ac:dyDescent="0.25">
      <c r="A94" s="2">
        <v>45413</v>
      </c>
      <c r="B94" s="1" t="s">
        <v>87</v>
      </c>
      <c r="C94" s="1">
        <v>2024</v>
      </c>
      <c r="D94" s="57">
        <f>+'Indice PondENGHO'!D91</f>
        <v>6855.63037109375</v>
      </c>
      <c r="E94" s="57">
        <f>+'Indice PondENGHO'!E91</f>
        <v>4800.39501953125</v>
      </c>
      <c r="F94" s="57">
        <f>+'Indice PondENGHO'!F91</f>
        <v>5411.0380859375</v>
      </c>
      <c r="G94" s="57">
        <f>+'Indice PondENGHO'!G91</f>
        <v>4703.73193359375</v>
      </c>
      <c r="H94" s="57">
        <f>+'Indice PondENGHO'!H91</f>
        <v>5938.84619140625</v>
      </c>
      <c r="I94" s="57">
        <f>+'Indice PondENGHO'!I91</f>
        <v>6942.7001953125</v>
      </c>
      <c r="J94" s="57">
        <f>+'Indice PondENGHO'!J91</f>
        <v>6656.1025390625</v>
      </c>
      <c r="K94" s="57">
        <f>+'Indice PondENGHO'!K91</f>
        <v>5367.23388671875</v>
      </c>
      <c r="L94" s="57">
        <f>+'Indice PondENGHO'!L91</f>
        <v>5379.65625</v>
      </c>
      <c r="M94" s="57">
        <f>+'Indice PondENGHO'!M91</f>
        <v>4280.36181640625</v>
      </c>
      <c r="N94" s="57">
        <f>+'Indice PondENGHO'!N91</f>
        <v>6269.9296875</v>
      </c>
      <c r="O94" s="57">
        <f>+'Indice PondENGHO'!O91</f>
        <v>6227.8984375</v>
      </c>
      <c r="P94">
        <f>+'Indice PondENGHO'!BL91</f>
        <v>6152.65478515625</v>
      </c>
      <c r="Q94" s="65">
        <f t="shared" si="54"/>
        <v>4.2678306560887114E-2</v>
      </c>
      <c r="R94" s="75">
        <f t="shared" si="55"/>
        <v>1.7726930178119651</v>
      </c>
      <c r="S94" s="75">
        <f t="shared" si="56"/>
        <v>0.10999557180271198</v>
      </c>
      <c r="T94" s="75">
        <f t="shared" si="57"/>
        <v>0.26711338917078797</v>
      </c>
      <c r="U94" s="75">
        <f t="shared" si="58"/>
        <v>0.29224712223505989</v>
      </c>
      <c r="V94" s="75">
        <f t="shared" si="59"/>
        <v>0.13150500018651964</v>
      </c>
      <c r="W94" s="75">
        <f t="shared" si="60"/>
        <v>4.149252555582883E-2</v>
      </c>
      <c r="X94" s="75">
        <f t="shared" si="61"/>
        <v>0.49186867263051043</v>
      </c>
      <c r="Y94" s="75">
        <f t="shared" si="62"/>
        <v>0.34144525919209251</v>
      </c>
      <c r="Z94" s="75">
        <f t="shared" si="63"/>
        <v>0.28668008041650145</v>
      </c>
      <c r="AA94" s="75">
        <f t="shared" si="64"/>
        <v>8.3710469946692928E-2</v>
      </c>
      <c r="AB94" s="75">
        <f t="shared" si="65"/>
        <v>0.2375636612961369</v>
      </c>
      <c r="AC94" s="75">
        <f t="shared" si="66"/>
        <v>0.15328925835287632</v>
      </c>
      <c r="AE94" s="57">
        <f>+'Indice PondENGHO'!AZ91</f>
        <v>6918.29296875</v>
      </c>
      <c r="AF94" s="57">
        <f>+'Indice PondENGHO'!BA91</f>
        <v>4774.68017578125</v>
      </c>
      <c r="AG94" s="57">
        <f>+'Indice PondENGHO'!BB91</f>
        <v>5621.14111328125</v>
      </c>
      <c r="AH94" s="57">
        <f>+'Indice PondENGHO'!BC91</f>
        <v>4608.04541015625</v>
      </c>
      <c r="AI94" s="57">
        <f>+'Indice PondENGHO'!BD91</f>
        <v>5942.47412109375</v>
      </c>
      <c r="AJ94" s="57">
        <f>+'Indice PondENGHO'!BE91</f>
        <v>6689.65185546875</v>
      </c>
      <c r="AK94" s="57">
        <f>+'Indice PondENGHO'!BF91</f>
        <v>6524.3935546875</v>
      </c>
      <c r="AL94" s="57">
        <f>+'Indice PondENGHO'!BG91</f>
        <v>5312.48681640625</v>
      </c>
      <c r="AM94" s="57">
        <f>+'Indice PondENGHO'!BH91</f>
        <v>5455.01611328125</v>
      </c>
      <c r="AN94" s="57">
        <f>+'Indice PondENGHO'!BI91</f>
        <v>4592.71728515625</v>
      </c>
      <c r="AO94" s="57">
        <f>+'Indice PondENGHO'!BJ91</f>
        <v>6216.9716796875</v>
      </c>
      <c r="AP94" s="57">
        <f>+'Indice PondENGHO'!BK91</f>
        <v>6122.89453125</v>
      </c>
      <c r="AQ94" s="57">
        <f>+'Indice PondENGHO'!BP91</f>
        <v>6020.3173828125</v>
      </c>
      <c r="AR94" s="65">
        <f t="shared" si="67"/>
        <v>4.1115482864875652E-2</v>
      </c>
      <c r="AS94" s="75">
        <f t="shared" si="68"/>
        <v>0.86426433383109613</v>
      </c>
      <c r="AT94" s="75">
        <f t="shared" si="42"/>
        <v>9.4634011862685607E-2</v>
      </c>
      <c r="AU94" s="75">
        <f t="shared" si="43"/>
        <v>0.198463439529945</v>
      </c>
      <c r="AV94" s="75">
        <f t="shared" si="44"/>
        <v>0.27141838286965886</v>
      </c>
      <c r="AW94" s="75">
        <f t="shared" si="45"/>
        <v>0.21698288072319663</v>
      </c>
      <c r="AX94" s="75">
        <f t="shared" si="46"/>
        <v>4.7588718456960034E-2</v>
      </c>
      <c r="AY94" s="75">
        <f t="shared" si="47"/>
        <v>0.66437322606061766</v>
      </c>
      <c r="AZ94" s="75">
        <f t="shared" si="48"/>
        <v>0.31708268143833568</v>
      </c>
      <c r="BA94" s="75">
        <f t="shared" si="49"/>
        <v>0.41392635778440284</v>
      </c>
      <c r="BB94" s="75">
        <f t="shared" si="50"/>
        <v>0.22544506469702258</v>
      </c>
      <c r="BC94" s="75">
        <f t="shared" si="51"/>
        <v>0.46470680277915183</v>
      </c>
      <c r="BD94" s="75">
        <f t="shared" si="52"/>
        <v>0.2197917212898981</v>
      </c>
      <c r="BF94" s="57">
        <f t="shared" si="69"/>
        <v>0.90842868398086896</v>
      </c>
      <c r="BG94" s="57">
        <f t="shared" si="70"/>
        <v>1.5361559940026373E-2</v>
      </c>
      <c r="BH94" s="57">
        <f t="shared" si="71"/>
        <v>6.8649949640842978E-2</v>
      </c>
      <c r="BI94" s="57">
        <f t="shared" si="72"/>
        <v>2.0828739365401028E-2</v>
      </c>
      <c r="BJ94" s="57">
        <f t="shared" si="73"/>
        <v>-8.5477880536676987E-2</v>
      </c>
      <c r="BK94" s="57">
        <f t="shared" si="74"/>
        <v>-6.0961929011312047E-3</v>
      </c>
      <c r="BL94" s="57">
        <f t="shared" si="75"/>
        <v>-0.17250455343010723</v>
      </c>
      <c r="BM94" s="57">
        <f t="shared" si="76"/>
        <v>2.4362577753756831E-2</v>
      </c>
      <c r="BN94" s="57">
        <f t="shared" si="77"/>
        <v>-0.12724627736790139</v>
      </c>
      <c r="BO94" s="57">
        <f t="shared" si="78"/>
        <v>-0.14173459475032965</v>
      </c>
      <c r="BP94" s="57">
        <f t="shared" si="79"/>
        <v>-0.22714314148301493</v>
      </c>
      <c r="BQ94" s="57">
        <f t="shared" si="80"/>
        <v>-6.6502462937021778E-2</v>
      </c>
      <c r="BR94" s="57">
        <f t="shared" si="53"/>
        <v>0.21092640727471301</v>
      </c>
    </row>
    <row r="95" spans="1:74" x14ac:dyDescent="0.25">
      <c r="A95" s="2">
        <f>+'Indice PondENGHO'!A92</f>
        <v>45444</v>
      </c>
      <c r="B95" s="1" t="s">
        <v>88</v>
      </c>
      <c r="C95" s="1">
        <v>2024</v>
      </c>
      <c r="D95" s="57">
        <f>+'Indice PondENGHO'!D92</f>
        <v>7070.1240234375</v>
      </c>
      <c r="E95" s="57">
        <f>+'Indice PondENGHO'!E92</f>
        <v>4897.47119140625</v>
      </c>
      <c r="F95" s="57">
        <f>+'Indice PondENGHO'!F92</f>
        <v>5574.4775390625</v>
      </c>
      <c r="G95" s="57">
        <f>+'Indice PondENGHO'!G92</f>
        <v>5434.9140625</v>
      </c>
      <c r="H95" s="57">
        <f>+'Indice PondENGHO'!H92</f>
        <v>6079.84716796875</v>
      </c>
      <c r="I95" s="57">
        <f>+'Indice PondENGHO'!I92</f>
        <v>7271.34375</v>
      </c>
      <c r="J95" s="57">
        <f>+'Indice PondENGHO'!J92</f>
        <v>6909.81640625</v>
      </c>
      <c r="K95" s="57">
        <f>+'Indice PondENGHO'!K92</f>
        <v>5652.84619140625</v>
      </c>
      <c r="L95" s="57">
        <f>+'Indice PondENGHO'!L92</f>
        <v>5672.44921875</v>
      </c>
      <c r="M95" s="57">
        <f>+'Indice PondENGHO'!M92</f>
        <v>4535.50439453125</v>
      </c>
      <c r="N95" s="57">
        <f>+'Indice PondENGHO'!N92</f>
        <v>6644.689453125</v>
      </c>
      <c r="O95" s="57">
        <f>+'Indice PondENGHO'!O92</f>
        <v>6386.2646484375</v>
      </c>
      <c r="P95">
        <f>+'Indice PondENGHO'!BL92</f>
        <v>6423.587890625</v>
      </c>
      <c r="Q95" s="65">
        <f t="shared" si="54"/>
        <v>4.4035154730669657E-2</v>
      </c>
      <c r="R95" s="75">
        <f t="shared" si="55"/>
        <v>1.2018668149581622</v>
      </c>
      <c r="S95" s="75">
        <f t="shared" si="56"/>
        <v>3.5084080137173207E-2</v>
      </c>
      <c r="T95" s="75">
        <f t="shared" si="57"/>
        <v>0.21230774926213747</v>
      </c>
      <c r="U95" s="75">
        <f t="shared" si="58"/>
        <v>1.686486534714317</v>
      </c>
      <c r="V95" s="75">
        <f t="shared" si="59"/>
        <v>9.4403350092981453E-2</v>
      </c>
      <c r="W95" s="75">
        <f t="shared" si="60"/>
        <v>0.22357405874571373</v>
      </c>
      <c r="X95" s="75">
        <f t="shared" si="61"/>
        <v>0.42840145322631856</v>
      </c>
      <c r="Y95" s="75">
        <f t="shared" si="62"/>
        <v>0.23283499733061014</v>
      </c>
      <c r="Z95" s="75">
        <f t="shared" si="63"/>
        <v>0.36653172049713673</v>
      </c>
      <c r="AA95" s="75">
        <f t="shared" si="64"/>
        <v>6.8348930599179611E-2</v>
      </c>
      <c r="AB95" s="75">
        <f t="shared" si="65"/>
        <v>0.26732069504847689</v>
      </c>
      <c r="AC95" s="75">
        <f t="shared" si="66"/>
        <v>9.4441552036733378E-2</v>
      </c>
      <c r="AE95" s="57">
        <f>+'Indice PondENGHO'!AZ92</f>
        <v>7123.001953125</v>
      </c>
      <c r="AF95" s="57">
        <f>+'Indice PondENGHO'!BA92</f>
        <v>4875.9853515625</v>
      </c>
      <c r="AG95" s="57">
        <f>+'Indice PondENGHO'!BB92</f>
        <v>5772.3212890625</v>
      </c>
      <c r="AH95" s="57">
        <f>+'Indice PondENGHO'!BC92</f>
        <v>5236.28564453125</v>
      </c>
      <c r="AI95" s="57">
        <f>+'Indice PondENGHO'!BD92</f>
        <v>6076.7080078125</v>
      </c>
      <c r="AJ95" s="57">
        <f>+'Indice PondENGHO'!BE92</f>
        <v>7008.7578125</v>
      </c>
      <c r="AK95" s="57">
        <f>+'Indice PondENGHO'!BF92</f>
        <v>6784.24609375</v>
      </c>
      <c r="AL95" s="57">
        <f>+'Indice PondENGHO'!BG92</f>
        <v>5592.19873046875</v>
      </c>
      <c r="AM95" s="57">
        <f>+'Indice PondENGHO'!BH92</f>
        <v>5758.03564453125</v>
      </c>
      <c r="AN95" s="57">
        <f>+'Indice PondENGHO'!BI92</f>
        <v>4839.80908203125</v>
      </c>
      <c r="AO95" s="57">
        <f>+'Indice PondENGHO'!BJ92</f>
        <v>6627.95849609375</v>
      </c>
      <c r="AP95" s="57">
        <f>+'Indice PondENGHO'!BK92</f>
        <v>6297.1435546875</v>
      </c>
      <c r="AQ95" s="57">
        <f>+'Indice PondENGHO'!BP92</f>
        <v>6303.3125</v>
      </c>
      <c r="AR95" s="65">
        <f t="shared" si="67"/>
        <v>4.7006677421264742E-2</v>
      </c>
      <c r="AS95" s="75">
        <f t="shared" si="68"/>
        <v>0.52231503847638527</v>
      </c>
      <c r="AT95" s="75">
        <f t="shared" si="42"/>
        <v>3.0302284444987778E-2</v>
      </c>
      <c r="AU95" s="75">
        <f t="shared" si="43"/>
        <v>0.14668258333252718</v>
      </c>
      <c r="AV95" s="75">
        <f t="shared" si="44"/>
        <v>1.4927849653833807</v>
      </c>
      <c r="AW95" s="75">
        <f t="shared" si="45"/>
        <v>0.15261980480921813</v>
      </c>
      <c r="AX95" s="75">
        <f t="shared" si="46"/>
        <v>0.41473901844511335</v>
      </c>
      <c r="AY95" s="75">
        <f t="shared" si="47"/>
        <v>0.66074092567550013</v>
      </c>
      <c r="AZ95" s="75">
        <f t="shared" si="48"/>
        <v>0.20710800288234107</v>
      </c>
      <c r="BA95" s="75">
        <f t="shared" si="49"/>
        <v>0.48000532219472897</v>
      </c>
      <c r="BB95" s="75">
        <f t="shared" si="50"/>
        <v>0.15115889051796844</v>
      </c>
      <c r="BC95" s="75">
        <f t="shared" si="51"/>
        <v>0.54517538605312232</v>
      </c>
      <c r="BD95" s="75">
        <f t="shared" si="52"/>
        <v>0.14183251243051126</v>
      </c>
      <c r="BF95" s="57">
        <f t="shared" si="69"/>
        <v>0.67955177648177689</v>
      </c>
      <c r="BG95" s="57">
        <f t="shared" si="70"/>
        <v>4.7817956921854289E-3</v>
      </c>
      <c r="BH95" s="57">
        <f t="shared" si="71"/>
        <v>6.5625165929610291E-2</v>
      </c>
      <c r="BI95" s="57">
        <f t="shared" si="72"/>
        <v>0.1937015693309363</v>
      </c>
      <c r="BJ95" s="57">
        <f t="shared" si="73"/>
        <v>-5.8216454716236682E-2</v>
      </c>
      <c r="BK95" s="57">
        <f t="shared" si="74"/>
        <v>-0.19116495969939962</v>
      </c>
      <c r="BL95" s="57">
        <f t="shared" si="75"/>
        <v>-0.23233947244918157</v>
      </c>
      <c r="BM95" s="57">
        <f t="shared" si="76"/>
        <v>2.5726994448269064E-2</v>
      </c>
      <c r="BN95" s="57">
        <f t="shared" si="77"/>
        <v>-0.11347360169759224</v>
      </c>
      <c r="BO95" s="57">
        <f t="shared" si="78"/>
        <v>-8.2809959918788825E-2</v>
      </c>
      <c r="BP95" s="57">
        <f t="shared" si="79"/>
        <v>-0.27785469100464544</v>
      </c>
      <c r="BQ95" s="57">
        <f t="shared" si="80"/>
        <v>-4.7390960393777881E-2</v>
      </c>
      <c r="BR95" s="57">
        <f>+SUM(BF95:BQ95)</f>
        <v>-3.3862797996844329E-2</v>
      </c>
      <c r="BU95">
        <v>1</v>
      </c>
      <c r="BV95">
        <v>1</v>
      </c>
    </row>
    <row r="96" spans="1:74" x14ac:dyDescent="0.25">
      <c r="A96" s="2">
        <f>+'Indice PondENGHO'!A93</f>
        <v>45474</v>
      </c>
      <c r="B96" s="1" t="s">
        <v>88</v>
      </c>
      <c r="C96" s="1">
        <v>2024</v>
      </c>
      <c r="D96" s="57">
        <f>+'Indice PondENGHO'!D93</f>
        <v>7276.50146484375</v>
      </c>
      <c r="E96" s="57">
        <f>+'Indice PondENGHO'!E93</f>
        <v>5193.2353515625</v>
      </c>
      <c r="F96" s="57">
        <f>+'Indice PondENGHO'!F93</f>
        <v>5688.87255859375</v>
      </c>
      <c r="G96" s="57">
        <f>+'Indice PondENGHO'!G93</f>
        <v>5833.48681640625</v>
      </c>
      <c r="H96" s="57">
        <f>+'Indice PondENGHO'!H93</f>
        <v>6291.10205078125</v>
      </c>
      <c r="I96" s="57">
        <f>+'Indice PondENGHO'!I93</f>
        <v>7688.798828125</v>
      </c>
      <c r="J96" s="57">
        <f>+'Indice PondENGHO'!J93</f>
        <v>7101.75927734375</v>
      </c>
      <c r="K96" s="57">
        <f>+'Indice PondENGHO'!K93</f>
        <v>5858.8134765625</v>
      </c>
      <c r="L96" s="57">
        <f>+'Indice PondENGHO'!L93</f>
        <v>5996.68994140625</v>
      </c>
      <c r="M96" s="57">
        <f>+'Indice PondENGHO'!M93</f>
        <v>4747.630859375</v>
      </c>
      <c r="N96" s="57">
        <f>+'Indice PondENGHO'!N93</f>
        <v>7066.892578125</v>
      </c>
      <c r="O96" s="57">
        <f>+'Indice PondENGHO'!O93</f>
        <v>6613.302734375</v>
      </c>
      <c r="P96">
        <f>+'Indice PondENGHO'!BL93</f>
        <v>6670.5361328125</v>
      </c>
      <c r="Q96" s="65">
        <f t="shared" ref="Q96:Q103" si="81">+P96/P95-1</f>
        <v>3.844397342922834E-2</v>
      </c>
      <c r="R96" s="75">
        <f t="shared" ref="R96:R103" si="82">+D$3*(D96-D95)/$P95</f>
        <v>1.1076154398116393</v>
      </c>
      <c r="S96" s="75">
        <f t="shared" ref="S96:S103" si="83">+E$3*(E96-E95)/$P95</f>
        <v>0.10238300595380809</v>
      </c>
      <c r="T96" s="75">
        <f t="shared" ref="T96:T103" si="84">+F$3*(F96-F95)/$P95</f>
        <v>0.14233147175402946</v>
      </c>
      <c r="U96" s="75">
        <f t="shared" ref="U96:U103" si="85">+G$3*(G96-G95)/$P95</f>
        <v>0.88054143049519218</v>
      </c>
      <c r="V96" s="75">
        <f t="shared" ref="V96:V103" si="86">+H$3*(H96-H95)/$P95</f>
        <v>0.13547430107024158</v>
      </c>
      <c r="W96" s="75">
        <f t="shared" ref="W96:W103" si="87">+I$3*(I96-I95)/$P95</f>
        <v>0.2720137875023993</v>
      </c>
      <c r="X96" s="75">
        <f t="shared" ref="X96:X103" si="88">+J$3*(J96-J95)/$P95</f>
        <v>0.31042993546916542</v>
      </c>
      <c r="Y96" s="75">
        <f t="shared" ref="Y96:Y103" si="89">+K$3*(K96-K95)/$P95</f>
        <v>0.16082533620665646</v>
      </c>
      <c r="Z96" s="75">
        <f t="shared" ref="Z96:Z103" si="90">+L$3*(L96-L95)/$P95</f>
        <v>0.38877950140870271</v>
      </c>
      <c r="AA96" s="75">
        <f t="shared" ref="AA96:AA103" si="91">+M$3*(M96-M95)/$P95</f>
        <v>5.4428769511411984E-2</v>
      </c>
      <c r="AB96" s="75">
        <f t="shared" ref="AB96:AB103" si="92">+N$3*(N96-N95)/$P95</f>
        <v>0.2884602290223941</v>
      </c>
      <c r="AC96" s="75">
        <f t="shared" ref="AC96:AC103" si="93">+O$3*(O96-O95)/$P95</f>
        <v>0.12968333901542417</v>
      </c>
      <c r="AE96" s="57">
        <f>+'Indice PondENGHO'!AZ93</f>
        <v>7359.72216796875</v>
      </c>
      <c r="AF96" s="57">
        <f>+'Indice PondENGHO'!BA93</f>
        <v>5174.25</v>
      </c>
      <c r="AG96" s="57">
        <f>+'Indice PondENGHO'!BB93</f>
        <v>5864.36474609375</v>
      </c>
      <c r="AH96" s="57">
        <f>+'Indice PondENGHO'!BC93</f>
        <v>5525.12255859375</v>
      </c>
      <c r="AI96" s="57">
        <f>+'Indice PondENGHO'!BD93</f>
        <v>6285.08154296875</v>
      </c>
      <c r="AJ96" s="57">
        <f>+'Indice PondENGHO'!BE93</f>
        <v>7422.28076171875</v>
      </c>
      <c r="AK96" s="57">
        <f>+'Indice PondENGHO'!BF93</f>
        <v>6956.97998046875</v>
      </c>
      <c r="AL96" s="57">
        <f>+'Indice PondENGHO'!BG93</f>
        <v>5795.2216796875</v>
      </c>
      <c r="AM96" s="57">
        <f>+'Indice PondENGHO'!BH93</f>
        <v>6082.2041015625</v>
      </c>
      <c r="AN96" s="57">
        <f>+'Indice PondENGHO'!BI93</f>
        <v>5008.64990234375</v>
      </c>
      <c r="AO96" s="57">
        <f>+'Indice PondENGHO'!BJ93</f>
        <v>7063.81298828125</v>
      </c>
      <c r="AP96" s="57">
        <f>+'Indice PondENGHO'!BK93</f>
        <v>6513.00830078125</v>
      </c>
      <c r="AQ96" s="57">
        <f>+'Indice PondENGHO'!BP93</f>
        <v>6567.9619140625</v>
      </c>
      <c r="AR96" s="65">
        <f t="shared" ref="AR96:AR103" si="94">+AQ96/AQ95-1</f>
        <v>4.1985767651929073E-2</v>
      </c>
      <c r="AS96" s="75">
        <f t="shared" ref="AS96:AS103" si="95">+AE$3*(AE96-AE95)/$P95</f>
        <v>0.57851663367895245</v>
      </c>
      <c r="AT96" s="75">
        <f t="shared" ref="AT96:AT103" si="96">+AF$3*(AF96-AF95)/$P95</f>
        <v>8.5453606338028634E-2</v>
      </c>
      <c r="AU96" s="75">
        <f t="shared" ref="AU96:AU103" si="97">+AG$3*(AG96-AG95)/$P95</f>
        <v>8.5538475026853758E-2</v>
      </c>
      <c r="AV96" s="75">
        <f t="shared" ref="AV96:AV103" si="98">+AH$3*(AH96-AH95)/$P95</f>
        <v>0.6573687879664466</v>
      </c>
      <c r="AW96" s="75">
        <f t="shared" ref="AW96:AW103" si="99">+AI$3*(AI96-AI95)/$P95</f>
        <v>0.22692177178012979</v>
      </c>
      <c r="AX96" s="75">
        <f t="shared" ref="AX96:AX103" si="100">+AJ$3*(AJ96-AJ95)/$P95</f>
        <v>0.51478333360620521</v>
      </c>
      <c r="AY96" s="75">
        <f t="shared" ref="AY96:AY103" si="101">+AK$3*(AK96-AK95)/$P95</f>
        <v>0.42069433653252686</v>
      </c>
      <c r="AZ96" s="75">
        <f t="shared" ref="AZ96:AZ103" si="102">+AL$3*(AL96-AL95)/$P95</f>
        <v>0.14398456064368015</v>
      </c>
      <c r="BA96" s="75">
        <f t="shared" ref="BA96:BA103" si="103">+AM$3*(AM96-AM95)/$P95</f>
        <v>0.49184817256527225</v>
      </c>
      <c r="BB96" s="75">
        <f t="shared" ref="BB96:BB103" si="104">+AN$3*(AN96-AN95)/$P95</f>
        <v>9.8932207340606718E-2</v>
      </c>
      <c r="BC96" s="75">
        <f t="shared" ref="BC96:BC103" si="105">+AO$3*(AO96-AO95)/$P95</f>
        <v>0.5537767942962607</v>
      </c>
      <c r="BD96" s="75">
        <f t="shared" ref="BD96:BD103" si="106">+AP$3*(AP96-AP95)/$P95</f>
        <v>0.16829532118015234</v>
      </c>
      <c r="BF96" s="57">
        <f t="shared" ref="BF96:BF103" si="107">+R96-AS96</f>
        <v>0.52909880613268689</v>
      </c>
      <c r="BG96" s="57">
        <f t="shared" ref="BG96:BG103" si="108">+S96-AT96</f>
        <v>1.6929399615779453E-2</v>
      </c>
      <c r="BH96" s="57">
        <f t="shared" ref="BH96:BH103" si="109">+T96-AU96</f>
        <v>5.6792996727175707E-2</v>
      </c>
      <c r="BI96" s="57">
        <f t="shared" ref="BI96:BI103" si="110">+U96-AV96</f>
        <v>0.22317264252874558</v>
      </c>
      <c r="BJ96" s="57">
        <f t="shared" ref="BJ96:BJ103" si="111">+V96-AW96</f>
        <v>-9.1447470709888207E-2</v>
      </c>
      <c r="BK96" s="57">
        <f t="shared" ref="BK96:BK103" si="112">+W96-AX96</f>
        <v>-0.24276954610380591</v>
      </c>
      <c r="BL96" s="57">
        <f t="shared" ref="BL96:BL103" si="113">+X96-AY96</f>
        <v>-0.11026440106336144</v>
      </c>
      <c r="BM96" s="57">
        <f t="shared" ref="BM96:BM103" si="114">+Y96-AZ96</f>
        <v>1.6840775562976307E-2</v>
      </c>
      <c r="BN96" s="57">
        <f t="shared" ref="BN96:BN103" si="115">+Z96-BA96</f>
        <v>-0.10306867115656954</v>
      </c>
      <c r="BO96" s="57">
        <f t="shared" ref="BO96:BO103" si="116">+AA96-BB96</f>
        <v>-4.4503437829194734E-2</v>
      </c>
      <c r="BP96" s="57">
        <f t="shared" ref="BP96:BP103" si="117">+AB96-BC96</f>
        <v>-0.2653165652738666</v>
      </c>
      <c r="BQ96" s="57">
        <f t="shared" ref="BQ96:BQ102" si="118">+AC96-BD96</f>
        <v>-3.8611982164728165E-2</v>
      </c>
      <c r="BR96" s="57">
        <f t="shared" ref="BR96:BR103" si="119">+SUM(BF96:BQ96)</f>
        <v>-5.3147453734050665E-2</v>
      </c>
      <c r="BU96" t="s">
        <v>110</v>
      </c>
      <c r="BV96">
        <v>-0.15463855479914654</v>
      </c>
    </row>
    <row r="97" spans="1:74" x14ac:dyDescent="0.25">
      <c r="A97" s="2">
        <f>+'Indice PondENGHO'!A94</f>
        <v>45505</v>
      </c>
      <c r="B97" s="1" t="s">
        <v>88</v>
      </c>
      <c r="C97" s="1">
        <v>2024</v>
      </c>
      <c r="D97" s="57">
        <f>+'Indice PondENGHO'!D94</f>
        <v>7565.34423828125</v>
      </c>
      <c r="E97" s="57">
        <f>+'Indice PondENGHO'!E94</f>
        <v>5350.6865234375</v>
      </c>
      <c r="F97" s="57">
        <f>+'Indice PondENGHO'!F94</f>
        <v>5815.955078125</v>
      </c>
      <c r="G97" s="57">
        <f>+'Indice PondENGHO'!G94</f>
        <v>6279.48486328125</v>
      </c>
      <c r="H97" s="57">
        <f>+'Indice PondENGHO'!H94</f>
        <v>6556.8896484375</v>
      </c>
      <c r="I97" s="57">
        <f>+'Indice PondENGHO'!I94</f>
        <v>8002.8515625</v>
      </c>
      <c r="J97" s="57">
        <f>+'Indice PondENGHO'!J94</f>
        <v>7428.26123046875</v>
      </c>
      <c r="K97" s="57">
        <f>+'Indice PondENGHO'!K94</f>
        <v>6145.0537109375</v>
      </c>
      <c r="L97" s="57">
        <f>+'Indice PondENGHO'!L94</f>
        <v>6222.02587890625</v>
      </c>
      <c r="M97" s="57">
        <f>+'Indice PondENGHO'!M94</f>
        <v>5058.8955078125</v>
      </c>
      <c r="N97" s="57">
        <f>+'Indice PondENGHO'!N94</f>
        <v>7418.81787109375</v>
      </c>
      <c r="O97" s="57">
        <f>+'Indice PondENGHO'!O94</f>
        <v>6754.57958984375</v>
      </c>
      <c r="P97">
        <f>+'Indice PondENGHO'!BL94</f>
        <v>6949.02783203125</v>
      </c>
      <c r="Q97" s="65">
        <f t="shared" si="81"/>
        <v>4.1749522628150348E-2</v>
      </c>
      <c r="R97" s="75">
        <f t="shared" si="82"/>
        <v>1.492812329121008</v>
      </c>
      <c r="S97" s="75">
        <f t="shared" si="83"/>
        <v>5.2486203145326649E-2</v>
      </c>
      <c r="T97" s="75">
        <f t="shared" si="84"/>
        <v>0.15226376685753759</v>
      </c>
      <c r="U97" s="75">
        <f t="shared" si="85"/>
        <v>0.94883801010107249</v>
      </c>
      <c r="V97" s="75">
        <f t="shared" si="86"/>
        <v>0.16413522878997511</v>
      </c>
      <c r="W97" s="75">
        <f t="shared" si="87"/>
        <v>0.19706099802866159</v>
      </c>
      <c r="X97" s="75">
        <f t="shared" si="88"/>
        <v>0.50850393872109068</v>
      </c>
      <c r="Y97" s="75">
        <f t="shared" si="89"/>
        <v>0.21523050858394452</v>
      </c>
      <c r="Z97" s="75">
        <f t="shared" si="90"/>
        <v>0.26018555987654735</v>
      </c>
      <c r="AA97" s="75">
        <f t="shared" si="91"/>
        <v>7.6909571287483783E-2</v>
      </c>
      <c r="AB97" s="75">
        <f t="shared" si="92"/>
        <v>0.23154313601247825</v>
      </c>
      <c r="AC97" s="75">
        <f t="shared" si="93"/>
        <v>7.7709375130438574E-2</v>
      </c>
      <c r="AE97" s="57">
        <f>+'Indice PondENGHO'!AZ94</f>
        <v>7618.52978515625</v>
      </c>
      <c r="AF97" s="57">
        <f>+'Indice PondENGHO'!BA94</f>
        <v>5331.5341796875</v>
      </c>
      <c r="AG97" s="57">
        <f>+'Indice PondENGHO'!BB94</f>
        <v>5983.6494140625</v>
      </c>
      <c r="AH97" s="57">
        <f>+'Indice PondENGHO'!BC94</f>
        <v>5899.45068359375</v>
      </c>
      <c r="AI97" s="57">
        <f>+'Indice PondENGHO'!BD94</f>
        <v>6553.857421875</v>
      </c>
      <c r="AJ97" s="57">
        <f>+'Indice PondENGHO'!BE94</f>
        <v>7734.18798828125</v>
      </c>
      <c r="AK97" s="57">
        <f>+'Indice PondENGHO'!BF94</f>
        <v>7317.52783203125</v>
      </c>
      <c r="AL97" s="57">
        <f>+'Indice PondENGHO'!BG94</f>
        <v>6076.025390625</v>
      </c>
      <c r="AM97" s="57">
        <f>+'Indice PondENGHO'!BH94</f>
        <v>6302.73291015625</v>
      </c>
      <c r="AN97" s="57">
        <f>+'Indice PondENGHO'!BI94</f>
        <v>5347.00634765625</v>
      </c>
      <c r="AO97" s="57">
        <f>+'Indice PondENGHO'!BJ94</f>
        <v>7399.98388671875</v>
      </c>
      <c r="AP97" s="57">
        <f>+'Indice PondENGHO'!BK94</f>
        <v>6668.68701171875</v>
      </c>
      <c r="AQ97" s="57">
        <f>+'Indice PondENGHO'!BP94</f>
        <v>6845.0068359375</v>
      </c>
      <c r="AR97" s="65">
        <f t="shared" si="94"/>
        <v>4.218126193482119E-2</v>
      </c>
      <c r="AS97" s="75">
        <f t="shared" si="95"/>
        <v>0.60908020905842852</v>
      </c>
      <c r="AT97" s="75">
        <f t="shared" si="96"/>
        <v>4.3394089962109264E-2</v>
      </c>
      <c r="AU97" s="75">
        <f t="shared" si="97"/>
        <v>0.10675055395320231</v>
      </c>
      <c r="AV97" s="75">
        <f t="shared" si="98"/>
        <v>0.82040022747142682</v>
      </c>
      <c r="AW97" s="75">
        <f t="shared" si="99"/>
        <v>0.28186478897150408</v>
      </c>
      <c r="AX97" s="75">
        <f t="shared" si="100"/>
        <v>0.37391012734238638</v>
      </c>
      <c r="AY97" s="75">
        <f t="shared" si="101"/>
        <v>0.84560776432639762</v>
      </c>
      <c r="AZ97" s="75">
        <f t="shared" si="102"/>
        <v>0.19177437050514115</v>
      </c>
      <c r="BA97" s="75">
        <f t="shared" si="103"/>
        <v>0.32221263699642783</v>
      </c>
      <c r="BB97" s="75">
        <f t="shared" si="104"/>
        <v>0.19092008936032961</v>
      </c>
      <c r="BC97" s="75">
        <f t="shared" si="105"/>
        <v>0.41131094952969466</v>
      </c>
      <c r="BD97" s="75">
        <f t="shared" si="106"/>
        <v>0.1168789973683781</v>
      </c>
      <c r="BF97" s="57">
        <f t="shared" si="107"/>
        <v>0.88373212006257951</v>
      </c>
      <c r="BG97" s="57">
        <f t="shared" si="108"/>
        <v>9.0921131832173846E-3</v>
      </c>
      <c r="BH97" s="57">
        <f t="shared" si="109"/>
        <v>4.5513212904335285E-2</v>
      </c>
      <c r="BI97" s="57">
        <f t="shared" si="110"/>
        <v>0.12843778262964567</v>
      </c>
      <c r="BJ97" s="57">
        <f t="shared" si="111"/>
        <v>-0.11772956018152897</v>
      </c>
      <c r="BK97" s="57">
        <f t="shared" si="112"/>
        <v>-0.17684912931372479</v>
      </c>
      <c r="BL97" s="57">
        <f t="shared" si="113"/>
        <v>-0.33710382560530694</v>
      </c>
      <c r="BM97" s="57">
        <f t="shared" si="114"/>
        <v>2.3456138078803368E-2</v>
      </c>
      <c r="BN97" s="57">
        <f t="shared" si="115"/>
        <v>-6.202707711988048E-2</v>
      </c>
      <c r="BO97" s="57">
        <f t="shared" si="116"/>
        <v>-0.11401051807284583</v>
      </c>
      <c r="BP97" s="57">
        <f t="shared" si="117"/>
        <v>-0.17976781351721641</v>
      </c>
      <c r="BQ97" s="57">
        <f t="shared" si="118"/>
        <v>-3.916962223793953E-2</v>
      </c>
      <c r="BR97" s="57">
        <f t="shared" si="119"/>
        <v>6.3573820810138307E-2</v>
      </c>
      <c r="BU97" t="s">
        <v>105</v>
      </c>
      <c r="BV97">
        <v>-0.10109019467793898</v>
      </c>
    </row>
    <row r="98" spans="1:74" x14ac:dyDescent="0.25">
      <c r="A98" s="2">
        <f>+'Indice PondENGHO'!A95</f>
        <v>45536</v>
      </c>
      <c r="B98" s="1" t="s">
        <v>88</v>
      </c>
      <c r="C98" s="1">
        <v>2024</v>
      </c>
      <c r="D98" s="57">
        <f>+'Indice PondENGHO'!D95</f>
        <v>7737.33935546875</v>
      </c>
      <c r="E98" s="57">
        <f>+'Indice PondENGHO'!E95</f>
        <v>5461.79052734375</v>
      </c>
      <c r="F98" s="57">
        <f>+'Indice PondENGHO'!F95</f>
        <v>6144.35791015625</v>
      </c>
      <c r="G98" s="57">
        <f>+'Indice PondENGHO'!G95</f>
        <v>6756.2490234375</v>
      </c>
      <c r="H98" s="57">
        <f>+'Indice PondENGHO'!H95</f>
        <v>6728.88427734375</v>
      </c>
      <c r="I98" s="57">
        <f>+'Indice PondENGHO'!I95</f>
        <v>8271.064453125</v>
      </c>
      <c r="J98" s="57">
        <f>+'Indice PondENGHO'!J95</f>
        <v>7663.7900390625</v>
      </c>
      <c r="K98" s="57">
        <f>+'Indice PondENGHO'!K95</f>
        <v>6317.2119140625</v>
      </c>
      <c r="L98" s="57">
        <f>+'Indice PondENGHO'!L95</f>
        <v>6369.59912109375</v>
      </c>
      <c r="M98" s="57">
        <f>+'Indice PondENGHO'!M95</f>
        <v>5268.7314453125</v>
      </c>
      <c r="N98" s="57">
        <f>+'Indice PondENGHO'!N95</f>
        <v>7679.1533203125</v>
      </c>
      <c r="O98" s="57">
        <f>+'Indice PondENGHO'!O95</f>
        <v>6980.42138671875</v>
      </c>
      <c r="P98">
        <f>+'Indice PondENGHO'!BL95</f>
        <v>7178.9091796875</v>
      </c>
      <c r="Q98" s="65">
        <f t="shared" si="81"/>
        <v>3.3081080291061937E-2</v>
      </c>
      <c r="R98" s="75">
        <f t="shared" si="82"/>
        <v>0.85328972200983533</v>
      </c>
      <c r="S98" s="75">
        <f t="shared" si="83"/>
        <v>3.5552132811471744E-2</v>
      </c>
      <c r="T98" s="75">
        <f t="shared" si="84"/>
        <v>0.37770639381062937</v>
      </c>
      <c r="U98" s="75">
        <f t="shared" si="85"/>
        <v>0.97364224209653261</v>
      </c>
      <c r="V98" s="75">
        <f t="shared" si="86"/>
        <v>0.10195738022679986</v>
      </c>
      <c r="W98" s="75">
        <f t="shared" si="87"/>
        <v>0.16155277991467684</v>
      </c>
      <c r="X98" s="75">
        <f t="shared" si="88"/>
        <v>0.35211884022614864</v>
      </c>
      <c r="Y98" s="75">
        <f t="shared" si="89"/>
        <v>0.12426177819208505</v>
      </c>
      <c r="Z98" s="75">
        <f t="shared" si="90"/>
        <v>0.16356750842584208</v>
      </c>
      <c r="AA98" s="75">
        <f t="shared" si="91"/>
        <v>4.976994387693056E-2</v>
      </c>
      <c r="AB98" s="75">
        <f t="shared" si="92"/>
        <v>0.16441878289902803</v>
      </c>
      <c r="AC98" s="75">
        <f t="shared" si="93"/>
        <v>0.11924588671506484</v>
      </c>
      <c r="AE98" s="57">
        <f>+'Indice PondENGHO'!AZ95</f>
        <v>7796.31298828125</v>
      </c>
      <c r="AF98" s="57">
        <f>+'Indice PondENGHO'!BA95</f>
        <v>5451.4033203125</v>
      </c>
      <c r="AG98" s="57">
        <f>+'Indice PondENGHO'!BB95</f>
        <v>6342.5185546875</v>
      </c>
      <c r="AH98" s="57">
        <f>+'Indice PondENGHO'!BC95</f>
        <v>6318.44482421875</v>
      </c>
      <c r="AI98" s="57">
        <f>+'Indice PondENGHO'!BD95</f>
        <v>6732.83056640625</v>
      </c>
      <c r="AJ98" s="57">
        <f>+'Indice PondENGHO'!BE95</f>
        <v>7990.51220703125</v>
      </c>
      <c r="AK98" s="57">
        <f>+'Indice PondENGHO'!BF95</f>
        <v>7575.82080078125</v>
      </c>
      <c r="AL98" s="57">
        <f>+'Indice PondENGHO'!BG95</f>
        <v>6265.56884765625</v>
      </c>
      <c r="AM98" s="57">
        <f>+'Indice PondENGHO'!BH95</f>
        <v>6431.30517578125</v>
      </c>
      <c r="AN98" s="57">
        <f>+'Indice PondENGHO'!BI95</f>
        <v>5565.8798828125</v>
      </c>
      <c r="AO98" s="57">
        <f>+'Indice PondENGHO'!BJ95</f>
        <v>7679.94287109375</v>
      </c>
      <c r="AP98" s="57">
        <f>+'Indice PondENGHO'!BK95</f>
        <v>6890.7294921875</v>
      </c>
      <c r="AQ98" s="57">
        <f>+'Indice PondENGHO'!BP95</f>
        <v>7088.4072265625</v>
      </c>
      <c r="AR98" s="65">
        <f t="shared" si="94"/>
        <v>3.5558823600745804E-2</v>
      </c>
      <c r="AS98" s="75">
        <f t="shared" si="95"/>
        <v>0.40162880251717087</v>
      </c>
      <c r="AT98" s="75">
        <f t="shared" si="96"/>
        <v>3.1746044816463537E-2</v>
      </c>
      <c r="AU98" s="75">
        <f t="shared" si="97"/>
        <v>0.30828920364232859</v>
      </c>
      <c r="AV98" s="75">
        <f t="shared" si="98"/>
        <v>0.88149114258765271</v>
      </c>
      <c r="AW98" s="75">
        <f t="shared" si="99"/>
        <v>0.18016693662034197</v>
      </c>
      <c r="AX98" s="75">
        <f t="shared" si="100"/>
        <v>0.29496339505056096</v>
      </c>
      <c r="AY98" s="75">
        <f t="shared" si="101"/>
        <v>0.58150750454869404</v>
      </c>
      <c r="AZ98" s="75">
        <f t="shared" si="102"/>
        <v>0.12426053244775571</v>
      </c>
      <c r="BA98" s="75">
        <f t="shared" si="103"/>
        <v>0.18032719394946109</v>
      </c>
      <c r="BB98" s="75">
        <f t="shared" si="104"/>
        <v>0.11855151754853506</v>
      </c>
      <c r="BC98" s="75">
        <f t="shared" si="105"/>
        <v>0.32880715196608951</v>
      </c>
      <c r="BD98" s="75">
        <f t="shared" si="106"/>
        <v>0.16002211666839214</v>
      </c>
      <c r="BF98" s="57">
        <f t="shared" si="107"/>
        <v>0.45166091949266446</v>
      </c>
      <c r="BG98" s="57">
        <f t="shared" si="108"/>
        <v>3.8060879950082074E-3</v>
      </c>
      <c r="BH98" s="57">
        <f t="shared" si="109"/>
        <v>6.941719016830078E-2</v>
      </c>
      <c r="BI98" s="57">
        <f t="shared" si="110"/>
        <v>9.2151099508879897E-2</v>
      </c>
      <c r="BJ98" s="57">
        <f t="shared" si="111"/>
        <v>-7.8209556393542115E-2</v>
      </c>
      <c r="BK98" s="57">
        <f t="shared" si="112"/>
        <v>-0.13341061513588412</v>
      </c>
      <c r="BL98" s="57">
        <f t="shared" si="113"/>
        <v>-0.2293886643225454</v>
      </c>
      <c r="BM98" s="57">
        <f t="shared" si="114"/>
        <v>1.245744329331222E-6</v>
      </c>
      <c r="BN98" s="57">
        <f t="shared" si="115"/>
        <v>-1.6759685523619006E-2</v>
      </c>
      <c r="BO98" s="57">
        <f t="shared" si="116"/>
        <v>-6.8781573671604507E-2</v>
      </c>
      <c r="BP98" s="57">
        <f t="shared" si="117"/>
        <v>-0.16438836906706147</v>
      </c>
      <c r="BQ98" s="57">
        <f t="shared" si="118"/>
        <v>-4.0776229953327303E-2</v>
      </c>
      <c r="BR98" s="57">
        <f t="shared" si="119"/>
        <v>-0.11467815115840121</v>
      </c>
      <c r="BU98" t="s">
        <v>111</v>
      </c>
      <c r="BV98">
        <v>-4.0436770521320289E-2</v>
      </c>
    </row>
    <row r="99" spans="1:74" x14ac:dyDescent="0.25">
      <c r="A99" s="2">
        <f>+'Indice PondENGHO'!A96</f>
        <v>45566</v>
      </c>
      <c r="B99" s="1" t="s">
        <v>88</v>
      </c>
      <c r="C99" s="1">
        <v>2024</v>
      </c>
      <c r="D99" s="57">
        <f>+'Indice PondENGHO'!D96</f>
        <v>7822.4296875</v>
      </c>
      <c r="E99" s="57">
        <f>+'Indice PondENGHO'!E96</f>
        <v>5616.982421875</v>
      </c>
      <c r="F99" s="57">
        <f>+'Indice PondENGHO'!F96</f>
        <v>6415.50244140625</v>
      </c>
      <c r="G99" s="57">
        <f>+'Indice PondENGHO'!G96</f>
        <v>7137.4150390625</v>
      </c>
      <c r="H99" s="57">
        <f>+'Indice PondENGHO'!H96</f>
        <v>6902.10791015625</v>
      </c>
      <c r="I99" s="57">
        <f>+'Indice PondENGHO'!I96</f>
        <v>8552.06640625</v>
      </c>
      <c r="J99" s="57">
        <f>+'Indice PondENGHO'!J96</f>
        <v>7758.9658203125</v>
      </c>
      <c r="K99" s="57">
        <f>+'Indice PondENGHO'!K96</f>
        <v>6439.7763671875</v>
      </c>
      <c r="L99" s="57">
        <f>+'Indice PondENGHO'!L96</f>
        <v>6548.3017578125</v>
      </c>
      <c r="M99" s="57">
        <f>+'Indice PondENGHO'!M96</f>
        <v>5459.56298828125</v>
      </c>
      <c r="N99" s="57">
        <f>+'Indice PondENGHO'!N96</f>
        <v>8021.92431640625</v>
      </c>
      <c r="O99" s="57">
        <f>+'Indice PondENGHO'!O96</f>
        <v>7168.92724609375</v>
      </c>
      <c r="P99">
        <f>+'Indice PondENGHO'!BL96</f>
        <v>7354.8330078125</v>
      </c>
      <c r="Q99" s="65">
        <f t="shared" si="81"/>
        <v>2.4505648939364022E-2</v>
      </c>
      <c r="R99" s="75">
        <f t="shared" si="82"/>
        <v>0.4086261981995048</v>
      </c>
      <c r="S99" s="75">
        <f t="shared" si="83"/>
        <v>4.806960754546051E-2</v>
      </c>
      <c r="T99" s="75">
        <f t="shared" si="84"/>
        <v>0.30186578068622183</v>
      </c>
      <c r="U99" s="75">
        <f t="shared" si="85"/>
        <v>0.75348666642276207</v>
      </c>
      <c r="V99" s="75">
        <f t="shared" si="86"/>
        <v>9.9397741668221073E-2</v>
      </c>
      <c r="W99" s="75">
        <f t="shared" si="87"/>
        <v>0.16383614450093811</v>
      </c>
      <c r="X99" s="75">
        <f t="shared" si="88"/>
        <v>0.13773276621533095</v>
      </c>
      <c r="Y99" s="75">
        <f t="shared" si="89"/>
        <v>8.5632764906344819E-2</v>
      </c>
      <c r="Z99" s="75">
        <f t="shared" si="90"/>
        <v>0.19172818979049341</v>
      </c>
      <c r="AA99" s="75">
        <f t="shared" si="91"/>
        <v>4.3813004405807106E-2</v>
      </c>
      <c r="AB99" s="75">
        <f t="shared" si="92"/>
        <v>0.20955005476330829</v>
      </c>
      <c r="AC99" s="75">
        <f t="shared" si="93"/>
        <v>9.6345078036345122E-2</v>
      </c>
      <c r="AE99" s="57">
        <f>+'Indice PondENGHO'!AZ96</f>
        <v>7893.6376953125</v>
      </c>
      <c r="AF99" s="57">
        <f>+'Indice PondENGHO'!BA96</f>
        <v>5616.8984375</v>
      </c>
      <c r="AG99" s="57">
        <f>+'Indice PondENGHO'!BB96</f>
        <v>6624.958984375</v>
      </c>
      <c r="AH99" s="57">
        <f>+'Indice PondENGHO'!BC96</f>
        <v>6657.9140625</v>
      </c>
      <c r="AI99" s="57">
        <f>+'Indice PondENGHO'!BD96</f>
        <v>6909.27099609375</v>
      </c>
      <c r="AJ99" s="57">
        <f>+'Indice PondENGHO'!BE96</f>
        <v>8284.9912109375</v>
      </c>
      <c r="AK99" s="57">
        <f>+'Indice PondENGHO'!BF96</f>
        <v>7668.11474609375</v>
      </c>
      <c r="AL99" s="57">
        <f>+'Indice PondENGHO'!BG96</f>
        <v>6398.98486328125</v>
      </c>
      <c r="AM99" s="57">
        <f>+'Indice PondENGHO'!BH96</f>
        <v>6618.27294921875</v>
      </c>
      <c r="AN99" s="57">
        <f>+'Indice PondENGHO'!BI96</f>
        <v>5737.45068359375</v>
      </c>
      <c r="AO99" s="57">
        <f>+'Indice PondENGHO'!BJ96</f>
        <v>8001.06982421875</v>
      </c>
      <c r="AP99" s="57">
        <f>+'Indice PondENGHO'!BK96</f>
        <v>7093.88134765625</v>
      </c>
      <c r="AQ99" s="57">
        <f>+'Indice PondENGHO'!BP96</f>
        <v>7293.04296875</v>
      </c>
      <c r="AR99" s="65">
        <f t="shared" si="94"/>
        <v>2.8869072507666571E-2</v>
      </c>
      <c r="AS99" s="75">
        <f t="shared" si="95"/>
        <v>0.21282508758892793</v>
      </c>
      <c r="AT99" s="75">
        <f t="shared" si="96"/>
        <v>4.2426090106945098E-2</v>
      </c>
      <c r="AU99" s="75">
        <f t="shared" si="97"/>
        <v>0.23486302851836602</v>
      </c>
      <c r="AV99" s="75">
        <f t="shared" si="98"/>
        <v>0.69131506491417583</v>
      </c>
      <c r="AW99" s="75">
        <f t="shared" si="99"/>
        <v>0.17192970752624021</v>
      </c>
      <c r="AX99" s="75">
        <f t="shared" si="100"/>
        <v>0.32801855297817883</v>
      </c>
      <c r="AY99" s="75">
        <f t="shared" si="101"/>
        <v>0.20113217181394732</v>
      </c>
      <c r="AZ99" s="75">
        <f t="shared" si="102"/>
        <v>8.4663841772341833E-2</v>
      </c>
      <c r="BA99" s="75">
        <f t="shared" si="103"/>
        <v>0.25383194408056436</v>
      </c>
      <c r="BB99" s="75">
        <f t="shared" si="104"/>
        <v>8.9954487875079467E-2</v>
      </c>
      <c r="BC99" s="75">
        <f t="shared" si="105"/>
        <v>0.36508097086739544</v>
      </c>
      <c r="BD99" s="75">
        <f t="shared" si="106"/>
        <v>0.14171973307639027</v>
      </c>
      <c r="BF99" s="57">
        <f t="shared" si="107"/>
        <v>0.19580111061057687</v>
      </c>
      <c r="BG99" s="57">
        <f t="shared" si="108"/>
        <v>5.6435174385154122E-3</v>
      </c>
      <c r="BH99" s="57">
        <f t="shared" si="109"/>
        <v>6.7002752167855811E-2</v>
      </c>
      <c r="BI99" s="57">
        <f t="shared" si="110"/>
        <v>6.2171601508586249E-2</v>
      </c>
      <c r="BJ99" s="57">
        <f t="shared" si="111"/>
        <v>-7.2531965858019132E-2</v>
      </c>
      <c r="BK99" s="57">
        <f t="shared" si="112"/>
        <v>-0.16418240847724072</v>
      </c>
      <c r="BL99" s="57">
        <f t="shared" si="113"/>
        <v>-6.3399405598616371E-2</v>
      </c>
      <c r="BM99" s="57">
        <f t="shared" si="114"/>
        <v>9.689231340029858E-4</v>
      </c>
      <c r="BN99" s="57">
        <f t="shared" si="115"/>
        <v>-6.210375429007095E-2</v>
      </c>
      <c r="BO99" s="57">
        <f t="shared" si="116"/>
        <v>-4.6141483469272361E-2</v>
      </c>
      <c r="BP99" s="57">
        <f t="shared" si="117"/>
        <v>-0.15553091610408715</v>
      </c>
      <c r="BQ99" s="57">
        <f t="shared" si="118"/>
        <v>-4.5374655040045148E-2</v>
      </c>
      <c r="BR99" s="57">
        <f t="shared" si="119"/>
        <v>-0.27767668397781453</v>
      </c>
      <c r="BU99" t="s">
        <v>103</v>
      </c>
      <c r="BV99">
        <v>-3.5691325503812876E-2</v>
      </c>
    </row>
    <row r="100" spans="1:74" x14ac:dyDescent="0.25">
      <c r="A100" s="2">
        <f>+'Indice PondENGHO'!A97</f>
        <v>45597</v>
      </c>
      <c r="B100" s="1" t="s">
        <v>88</v>
      </c>
      <c r="C100" s="1">
        <v>2024</v>
      </c>
      <c r="D100" s="57">
        <f>+'Indice PondENGHO'!D97</f>
        <v>7878.8603515625</v>
      </c>
      <c r="E100" s="57">
        <f>+'Indice PondENGHO'!E97</f>
        <v>5843.08740234375</v>
      </c>
      <c r="F100" s="57">
        <f>+'Indice PondENGHO'!F97</f>
        <v>6540.20361328125</v>
      </c>
      <c r="G100" s="57">
        <f>+'Indice PondENGHO'!G97</f>
        <v>7432.697265625</v>
      </c>
      <c r="H100" s="57">
        <f>+'Indice PondENGHO'!H97</f>
        <v>7009.74609375</v>
      </c>
      <c r="I100" s="57">
        <f>+'Indice PondENGHO'!I97</f>
        <v>8793.6953125</v>
      </c>
      <c r="J100" s="57">
        <f>+'Indice PondENGHO'!J97</f>
        <v>8004.57421875</v>
      </c>
      <c r="K100" s="57">
        <f>+'Indice PondENGHO'!K97</f>
        <v>6545.83203125</v>
      </c>
      <c r="L100" s="57">
        <f>+'Indice PondENGHO'!L97</f>
        <v>6761.6865234375</v>
      </c>
      <c r="M100" s="57">
        <f>+'Indice PondENGHO'!M97</f>
        <v>5725.1044921875</v>
      </c>
      <c r="N100" s="57">
        <f>+'Indice PondENGHO'!N97</f>
        <v>8328.751953125</v>
      </c>
      <c r="O100" s="57">
        <f>+'Indice PondENGHO'!O97</f>
        <v>7326.9228515625</v>
      </c>
      <c r="P100">
        <f>+'Indice PondENGHO'!BL97</f>
        <v>7504.27587890625</v>
      </c>
      <c r="Q100" s="65">
        <f t="shared" si="81"/>
        <v>2.0319002611617121E-2</v>
      </c>
      <c r="R100" s="75">
        <f t="shared" si="82"/>
        <v>0.26451286065168583</v>
      </c>
      <c r="S100" s="75">
        <f t="shared" si="83"/>
        <v>6.8359253731861511E-2</v>
      </c>
      <c r="T100" s="75">
        <f t="shared" si="84"/>
        <v>0.1355093344771193</v>
      </c>
      <c r="U100" s="75">
        <f t="shared" si="85"/>
        <v>0.56975001946534665</v>
      </c>
      <c r="V100" s="75">
        <f t="shared" si="86"/>
        <v>6.028668141002641E-2</v>
      </c>
      <c r="W100" s="75">
        <f t="shared" si="87"/>
        <v>0.13751019928718305</v>
      </c>
      <c r="X100" s="75">
        <f t="shared" si="88"/>
        <v>0.34692825790318521</v>
      </c>
      <c r="Y100" s="75">
        <f t="shared" si="89"/>
        <v>7.2326082965128116E-2</v>
      </c>
      <c r="Z100" s="75">
        <f t="shared" si="90"/>
        <v>0.22346219698481645</v>
      </c>
      <c r="AA100" s="75">
        <f t="shared" si="91"/>
        <v>5.9507393311071383E-2</v>
      </c>
      <c r="AB100" s="75">
        <f t="shared" si="92"/>
        <v>0.18308966488009051</v>
      </c>
      <c r="AC100" s="75">
        <f t="shared" si="93"/>
        <v>7.8819800079280092E-2</v>
      </c>
      <c r="AE100" s="57">
        <f>+'Indice PondENGHO'!AZ97</f>
        <v>7974.3115234375</v>
      </c>
      <c r="AF100" s="57">
        <f>+'Indice PondENGHO'!BA97</f>
        <v>5841.56787109375</v>
      </c>
      <c r="AG100" s="57">
        <f>+'Indice PondENGHO'!BB97</f>
        <v>6750.53515625</v>
      </c>
      <c r="AH100" s="57">
        <f>+'Indice PondENGHO'!BC97</f>
        <v>6978.26904296875</v>
      </c>
      <c r="AI100" s="57">
        <f>+'Indice PondENGHO'!BD97</f>
        <v>7009.4765625</v>
      </c>
      <c r="AJ100" s="57">
        <f>+'Indice PondENGHO'!BE97</f>
        <v>8533.7021484375</v>
      </c>
      <c r="AK100" s="57">
        <f>+'Indice PondENGHO'!BF97</f>
        <v>7935.9599609375</v>
      </c>
      <c r="AL100" s="57">
        <f>+'Indice PondENGHO'!BG97</f>
        <v>6497.06982421875</v>
      </c>
      <c r="AM100" s="57">
        <f>+'Indice PondENGHO'!BH97</f>
        <v>6808.6162109375</v>
      </c>
      <c r="AN100" s="57">
        <f>+'Indice PondENGHO'!BI97</f>
        <v>6007.8056640625</v>
      </c>
      <c r="AO100" s="57">
        <f>+'Indice PondENGHO'!BJ97</f>
        <v>8280.7509765625</v>
      </c>
      <c r="AP100" s="57">
        <f>+'Indice PondENGHO'!BK97</f>
        <v>7259.21923828125</v>
      </c>
      <c r="AQ100" s="57">
        <f>+'Indice PondENGHO'!BP97</f>
        <v>7487.4970703125</v>
      </c>
      <c r="AR100" s="65">
        <f t="shared" si="94"/>
        <v>2.6662958438023354E-2</v>
      </c>
      <c r="AS100" s="75">
        <f t="shared" si="95"/>
        <v>0.17219400366547022</v>
      </c>
      <c r="AT100" s="75">
        <f t="shared" si="96"/>
        <v>5.6218267583990914E-2</v>
      </c>
      <c r="AU100" s="75">
        <f t="shared" si="97"/>
        <v>0.10192498953111774</v>
      </c>
      <c r="AV100" s="75">
        <f t="shared" si="98"/>
        <v>0.63678484352908249</v>
      </c>
      <c r="AW100" s="75">
        <f t="shared" si="99"/>
        <v>9.5308208774090908E-2</v>
      </c>
      <c r="AX100" s="75">
        <f t="shared" si="100"/>
        <v>0.27041115316457298</v>
      </c>
      <c r="AY100" s="75">
        <f t="shared" si="101"/>
        <v>0.56974151544586427</v>
      </c>
      <c r="AZ100" s="75">
        <f t="shared" si="102"/>
        <v>6.07544468284602E-2</v>
      </c>
      <c r="BA100" s="75">
        <f t="shared" si="103"/>
        <v>0.25223344389392255</v>
      </c>
      <c r="BB100" s="75">
        <f t="shared" si="104"/>
        <v>0.1383564704189654</v>
      </c>
      <c r="BC100" s="75">
        <f t="shared" si="105"/>
        <v>0.31035681123862791</v>
      </c>
      <c r="BD100" s="75">
        <f t="shared" si="106"/>
        <v>0.11258163917989979</v>
      </c>
      <c r="BF100" s="57">
        <f t="shared" si="107"/>
        <v>9.2318856986215614E-2</v>
      </c>
      <c r="BG100" s="57">
        <f t="shared" si="108"/>
        <v>1.2140986147870597E-2</v>
      </c>
      <c r="BH100" s="57">
        <f t="shared" si="109"/>
        <v>3.3584344946001557E-2</v>
      </c>
      <c r="BI100" s="57">
        <f t="shared" si="110"/>
        <v>-6.7034824063735843E-2</v>
      </c>
      <c r="BJ100" s="57">
        <f t="shared" si="111"/>
        <v>-3.5021527364064498E-2</v>
      </c>
      <c r="BK100" s="57">
        <f t="shared" si="112"/>
        <v>-0.13290095387738993</v>
      </c>
      <c r="BL100" s="57">
        <f t="shared" si="113"/>
        <v>-0.22281325754267906</v>
      </c>
      <c r="BM100" s="57">
        <f t="shared" si="114"/>
        <v>1.1571636136667916E-2</v>
      </c>
      <c r="BN100" s="57">
        <f t="shared" si="115"/>
        <v>-2.8771246909106096E-2</v>
      </c>
      <c r="BO100" s="57">
        <f t="shared" si="116"/>
        <v>-7.8849077107894017E-2</v>
      </c>
      <c r="BP100" s="57">
        <f t="shared" si="117"/>
        <v>-0.12726714635853739</v>
      </c>
      <c r="BQ100" s="57">
        <f t="shared" si="118"/>
        <v>-3.3761839100619695E-2</v>
      </c>
      <c r="BR100" s="57">
        <f t="shared" si="119"/>
        <v>-0.57680404810727082</v>
      </c>
      <c r="BU100" t="s">
        <v>109</v>
      </c>
      <c r="BV100">
        <v>-3.4876913498117085E-2</v>
      </c>
    </row>
    <row r="101" spans="1:74" x14ac:dyDescent="0.25">
      <c r="A101" s="2">
        <f>+'Indice PondENGHO'!A98</f>
        <v>45627</v>
      </c>
      <c r="B101" s="1" t="s">
        <v>88</v>
      </c>
      <c r="C101" s="1">
        <v>2024</v>
      </c>
      <c r="D101" s="57">
        <f>+'Indice PondENGHO'!D98</f>
        <v>8057.13720703125</v>
      </c>
      <c r="E101" s="57">
        <f>+'Indice PondENGHO'!E98</f>
        <v>5986.5634765625</v>
      </c>
      <c r="F101" s="57">
        <f>+'Indice PondENGHO'!F98</f>
        <v>6651.2177734375</v>
      </c>
      <c r="G101" s="57">
        <f>+'Indice PondENGHO'!G98</f>
        <v>7799.5859375</v>
      </c>
      <c r="H101" s="57">
        <f>+'Indice PondENGHO'!H98</f>
        <v>7081.44189453125</v>
      </c>
      <c r="I101" s="57">
        <f>+'Indice PondENGHO'!I98</f>
        <v>8969.0341796875</v>
      </c>
      <c r="J101" s="57">
        <f>+'Indice PondENGHO'!J98</f>
        <v>8219.171875</v>
      </c>
      <c r="K101" s="57">
        <f>+'Indice PondENGHO'!K98</f>
        <v>6880.029296875</v>
      </c>
      <c r="L101" s="57">
        <f>+'Indice PondENGHO'!L98</f>
        <v>6935.11328125</v>
      </c>
      <c r="M101" s="57">
        <f>+'Indice PondENGHO'!M98</f>
        <v>5852.630859375</v>
      </c>
      <c r="N101" s="57">
        <f>+'Indice PondENGHO'!N98</f>
        <v>8696.693359375</v>
      </c>
      <c r="O101" s="57">
        <f>+'Indice PondENGHO'!O98</f>
        <v>7481.39208984375</v>
      </c>
      <c r="P101">
        <f>+'Indice PondENGHO'!BL98</f>
        <v>7701.83251953125</v>
      </c>
      <c r="Q101" s="65">
        <f t="shared" si="81"/>
        <v>2.6325876581951402E-2</v>
      </c>
      <c r="R101" s="75">
        <f t="shared" si="82"/>
        <v>0.81901267220482177</v>
      </c>
      <c r="S101" s="75">
        <f t="shared" si="83"/>
        <v>4.2513875276413989E-2</v>
      </c>
      <c r="T101" s="75">
        <f t="shared" si="84"/>
        <v>0.11823364545338963</v>
      </c>
      <c r="U101" s="75">
        <f t="shared" si="85"/>
        <v>0.69381769083228295</v>
      </c>
      <c r="V101" s="75">
        <f t="shared" si="86"/>
        <v>3.9356164060780914E-2</v>
      </c>
      <c r="W101" s="75">
        <f t="shared" si="87"/>
        <v>9.7797610715415914E-2</v>
      </c>
      <c r="X101" s="75">
        <f t="shared" si="88"/>
        <v>0.2970882403787104</v>
      </c>
      <c r="Y101" s="75">
        <f t="shared" si="89"/>
        <v>0.22337162039237679</v>
      </c>
      <c r="Z101" s="75">
        <f t="shared" si="90"/>
        <v>0.17800032039652897</v>
      </c>
      <c r="AA101" s="75">
        <f t="shared" si="91"/>
        <v>2.8009317670418768E-2</v>
      </c>
      <c r="AB101" s="75">
        <f t="shared" si="92"/>
        <v>0.21518502429237912</v>
      </c>
      <c r="AC101" s="75">
        <f t="shared" si="93"/>
        <v>7.5525976876668038E-2</v>
      </c>
      <c r="AE101" s="57">
        <f>+'Indice PondENGHO'!AZ98</f>
        <v>8148.658203125</v>
      </c>
      <c r="AF101" s="57">
        <f>+'Indice PondENGHO'!BA98</f>
        <v>5989.43701171875</v>
      </c>
      <c r="AG101" s="57">
        <f>+'Indice PondENGHO'!BB98</f>
        <v>6855.76904296875</v>
      </c>
      <c r="AH101" s="57">
        <f>+'Indice PondENGHO'!BC98</f>
        <v>7355.783203125</v>
      </c>
      <c r="AI101" s="57">
        <f>+'Indice PondENGHO'!BD98</f>
        <v>7073.765625</v>
      </c>
      <c r="AJ101" s="57">
        <f>+'Indice PondENGHO'!BE98</f>
        <v>8722.0361328125</v>
      </c>
      <c r="AK101" s="57">
        <f>+'Indice PondENGHO'!BF98</f>
        <v>8100.8515625</v>
      </c>
      <c r="AL101" s="57">
        <f>+'Indice PondENGHO'!BG98</f>
        <v>6823.47216796875</v>
      </c>
      <c r="AM101" s="57">
        <f>+'Indice PondENGHO'!BH98</f>
        <v>7006.3134765625</v>
      </c>
      <c r="AN101" s="57">
        <f>+'Indice PondENGHO'!BI98</f>
        <v>6141.11767578125</v>
      </c>
      <c r="AO101" s="57">
        <f>+'Indice PondENGHO'!BJ98</f>
        <v>8667.0576171875</v>
      </c>
      <c r="AP101" s="57">
        <f>+'Indice PondENGHO'!BK98</f>
        <v>7415.1083984375</v>
      </c>
      <c r="AQ101" s="57">
        <f>+'Indice PondENGHO'!BP98</f>
        <v>7693.34228515625</v>
      </c>
      <c r="AR101" s="65">
        <f t="shared" si="94"/>
        <v>2.7491859150091003E-2</v>
      </c>
      <c r="AS101" s="75">
        <f t="shared" si="95"/>
        <v>0.36472292672112977</v>
      </c>
      <c r="AT101" s="75">
        <f t="shared" si="96"/>
        <v>3.626394452238059E-2</v>
      </c>
      <c r="AU101" s="75">
        <f t="shared" si="97"/>
        <v>8.3713031958349518E-2</v>
      </c>
      <c r="AV101" s="75">
        <f t="shared" si="98"/>
        <v>0.73545907097876639</v>
      </c>
      <c r="AW101" s="75">
        <f t="shared" si="99"/>
        <v>5.9929351451986565E-2</v>
      </c>
      <c r="AX101" s="75">
        <f t="shared" si="100"/>
        <v>0.20068847596953343</v>
      </c>
      <c r="AY101" s="75">
        <f t="shared" si="101"/>
        <v>0.34376094583888522</v>
      </c>
      <c r="AZ101" s="75">
        <f t="shared" si="102"/>
        <v>0.19814948182048775</v>
      </c>
      <c r="BA101" s="75">
        <f t="shared" si="103"/>
        <v>0.25676146796094929</v>
      </c>
      <c r="BB101" s="75">
        <f t="shared" si="104"/>
        <v>6.6864931919335874E-2</v>
      </c>
      <c r="BC101" s="75">
        <f t="shared" si="105"/>
        <v>0.42014024016286489</v>
      </c>
      <c r="BD101" s="75">
        <f t="shared" si="106"/>
        <v>0.10403395694767893</v>
      </c>
      <c r="BF101" s="57">
        <f t="shared" si="107"/>
        <v>0.454289745483692</v>
      </c>
      <c r="BG101" s="57">
        <f t="shared" si="108"/>
        <v>6.249930754033399E-3</v>
      </c>
      <c r="BH101" s="57">
        <f t="shared" si="109"/>
        <v>3.4520613495040112E-2</v>
      </c>
      <c r="BI101" s="57">
        <f t="shared" si="110"/>
        <v>-4.1641380146483442E-2</v>
      </c>
      <c r="BJ101" s="57">
        <f t="shared" si="111"/>
        <v>-2.0573187391205651E-2</v>
      </c>
      <c r="BK101" s="57">
        <f t="shared" si="112"/>
        <v>-0.10289086525411752</v>
      </c>
      <c r="BL101" s="57">
        <f t="shared" si="113"/>
        <v>-4.6672705460174824E-2</v>
      </c>
      <c r="BM101" s="57">
        <f t="shared" si="114"/>
        <v>2.5222138571889041E-2</v>
      </c>
      <c r="BN101" s="57">
        <f t="shared" si="115"/>
        <v>-7.876114756442032E-2</v>
      </c>
      <c r="BO101" s="57">
        <f t="shared" si="116"/>
        <v>-3.8855614248917106E-2</v>
      </c>
      <c r="BP101" s="57">
        <f t="shared" si="117"/>
        <v>-0.20495521587048576</v>
      </c>
      <c r="BQ101" s="57">
        <f t="shared" si="118"/>
        <v>-2.8507980071010894E-2</v>
      </c>
      <c r="BR101" s="57">
        <f t="shared" si="119"/>
        <v>-4.2575667702160966E-2</v>
      </c>
      <c r="BU101" t="s">
        <v>106</v>
      </c>
      <c r="BV101">
        <v>-3.3609133836040361E-2</v>
      </c>
    </row>
    <row r="102" spans="1:74" x14ac:dyDescent="0.25">
      <c r="A102" s="2">
        <f>+'Indice PondENGHO'!A99</f>
        <v>45658</v>
      </c>
      <c r="B102" s="1" t="s">
        <v>88</v>
      </c>
      <c r="C102" s="1">
        <f>+C90+1</f>
        <v>2025</v>
      </c>
      <c r="D102" s="57">
        <f>+'Indice PondENGHO'!D99</f>
        <v>8205.7138671875</v>
      </c>
      <c r="E102" s="57">
        <f>+'Indice PondENGHO'!E99</f>
        <v>6130.59326171875</v>
      </c>
      <c r="F102" s="57">
        <f>+'Indice PondENGHO'!F99</f>
        <v>6643.63671875</v>
      </c>
      <c r="G102" s="57">
        <f>+'Indice PondENGHO'!G99</f>
        <v>8140.7373046875</v>
      </c>
      <c r="H102" s="57">
        <f>+'Indice PondENGHO'!H99</f>
        <v>7197.80859375</v>
      </c>
      <c r="I102" s="57">
        <f>+'Indice PondENGHO'!I99</f>
        <v>9177.5419921875</v>
      </c>
      <c r="J102" s="57">
        <f>+'Indice PondENGHO'!J99</f>
        <v>8345.853515625</v>
      </c>
      <c r="K102" s="57">
        <f>+'Indice PondENGHO'!K99</f>
        <v>7036.73681640625</v>
      </c>
      <c r="L102" s="57">
        <f>+'Indice PondENGHO'!L99</f>
        <v>7100.52685546875</v>
      </c>
      <c r="M102" s="57">
        <f>+'Indice PondENGHO'!M99</f>
        <v>5894.033203125</v>
      </c>
      <c r="N102" s="57">
        <f>+'Indice PondENGHO'!N99</f>
        <v>9164.0634765625</v>
      </c>
      <c r="O102" s="57">
        <f>+'Indice PondENGHO'!O99</f>
        <v>7652.7314453125</v>
      </c>
      <c r="P102">
        <f>+'Indice PondENGHO'!BL99</f>
        <v>7868.83203125</v>
      </c>
      <c r="Q102" s="65">
        <f t="shared" si="81"/>
        <v>2.1683087926834599E-2</v>
      </c>
      <c r="R102" s="75">
        <f t="shared" si="82"/>
        <v>0.66506021603133891</v>
      </c>
      <c r="S102" s="75">
        <f t="shared" si="83"/>
        <v>4.158323217750147E-2</v>
      </c>
      <c r="T102" s="75">
        <f t="shared" si="84"/>
        <v>-7.8669620139793107E-3</v>
      </c>
      <c r="U102" s="75">
        <f t="shared" si="85"/>
        <v>0.62859786822028696</v>
      </c>
      <c r="V102" s="75">
        <f t="shared" si="86"/>
        <v>6.2238981807930173E-2</v>
      </c>
      <c r="W102" s="75">
        <f t="shared" si="87"/>
        <v>0.1133149213076019</v>
      </c>
      <c r="X102" s="75">
        <f t="shared" si="88"/>
        <v>0.17087907615811984</v>
      </c>
      <c r="Y102" s="75">
        <f t="shared" si="89"/>
        <v>0.10205391269998376</v>
      </c>
      <c r="Z102" s="75">
        <f t="shared" si="90"/>
        <v>0.16542096346867297</v>
      </c>
      <c r="AA102" s="75">
        <f t="shared" si="91"/>
        <v>8.860172737878055E-3</v>
      </c>
      <c r="AB102" s="75">
        <f t="shared" si="92"/>
        <v>0.26632322532680419</v>
      </c>
      <c r="AC102" s="75">
        <f t="shared" si="93"/>
        <v>8.1625564237663706E-2</v>
      </c>
      <c r="AE102" s="57">
        <f>+'Indice PondENGHO'!AZ99</f>
        <v>8301.2783203125</v>
      </c>
      <c r="AF102" s="57">
        <f>+'Indice PondENGHO'!BA99</f>
        <v>6135.5693359375</v>
      </c>
      <c r="AG102" s="57">
        <f>+'Indice PondENGHO'!BB99</f>
        <v>6810.80078125</v>
      </c>
      <c r="AH102" s="57">
        <f>+'Indice PondENGHO'!BC99</f>
        <v>7631.88134765625</v>
      </c>
      <c r="AI102" s="57">
        <f>+'Indice PondENGHO'!BD99</f>
        <v>7187.7509765625</v>
      </c>
      <c r="AJ102" s="57">
        <f>+'Indice PondENGHO'!BE99</f>
        <v>8933.5771484375</v>
      </c>
      <c r="AK102" s="57">
        <f>+'Indice PondENGHO'!BF99</f>
        <v>8195.4619140625</v>
      </c>
      <c r="AL102" s="57">
        <f>+'Indice PondENGHO'!BG99</f>
        <v>6984.90966796875</v>
      </c>
      <c r="AM102" s="57">
        <f>+'Indice PondENGHO'!BH99</f>
        <v>7182.73291015625</v>
      </c>
      <c r="AN102" s="57">
        <f>+'Indice PondENGHO'!BI99</f>
        <v>6165.92626953125</v>
      </c>
      <c r="AO102" s="57">
        <f>+'Indice PondENGHO'!BJ99</f>
        <v>9128.1376953125</v>
      </c>
      <c r="AP102" s="57">
        <f>+'Indice PondENGHO'!BK99</f>
        <v>7613.1259765625</v>
      </c>
      <c r="AQ102" s="57">
        <f>+'Indice PondENGHO'!BP99</f>
        <v>7870.97265625</v>
      </c>
      <c r="AR102" s="65">
        <f t="shared" si="94"/>
        <v>2.3088842860465864E-2</v>
      </c>
      <c r="AS102" s="75">
        <f t="shared" si="95"/>
        <v>0.31108271963032935</v>
      </c>
      <c r="AT102" s="75">
        <f t="shared" si="96"/>
        <v>3.4918735285068433E-2</v>
      </c>
      <c r="AU102" s="75">
        <f t="shared" si="97"/>
        <v>-3.48544538370738E-2</v>
      </c>
      <c r="AV102" s="75">
        <f t="shared" si="98"/>
        <v>0.52408710220464128</v>
      </c>
      <c r="AW102" s="75">
        <f t="shared" si="99"/>
        <v>0.10353000843164493</v>
      </c>
      <c r="AX102" s="75">
        <f t="shared" si="100"/>
        <v>0.21963575778168179</v>
      </c>
      <c r="AY102" s="75">
        <f t="shared" si="101"/>
        <v>0.1921814106231797</v>
      </c>
      <c r="AZ102" s="75">
        <f t="shared" si="102"/>
        <v>9.5490203102637075E-2</v>
      </c>
      <c r="BA102" s="75">
        <f t="shared" si="103"/>
        <v>0.22324941625113795</v>
      </c>
      <c r="BB102" s="75">
        <f t="shared" si="104"/>
        <v>1.212400182961605E-2</v>
      </c>
      <c r="BC102" s="75">
        <f t="shared" si="105"/>
        <v>0.48859968747503263</v>
      </c>
      <c r="BD102" s="75">
        <f t="shared" si="106"/>
        <v>0.12875902090968411</v>
      </c>
      <c r="BF102" s="57">
        <f t="shared" si="107"/>
        <v>0.35397749640100956</v>
      </c>
      <c r="BG102" s="57">
        <f t="shared" si="108"/>
        <v>6.6644968924330361E-3</v>
      </c>
      <c r="BH102" s="57">
        <f t="shared" si="109"/>
        <v>2.6987491823094491E-2</v>
      </c>
      <c r="BI102" s="57">
        <f t="shared" si="110"/>
        <v>0.10451076601564568</v>
      </c>
      <c r="BJ102" s="57">
        <f t="shared" si="111"/>
        <v>-4.1291026623714762E-2</v>
      </c>
      <c r="BK102" s="57">
        <f t="shared" si="112"/>
        <v>-0.10632083647407989</v>
      </c>
      <c r="BL102" s="57">
        <f t="shared" si="113"/>
        <v>-2.1302334465059858E-2</v>
      </c>
      <c r="BM102" s="57">
        <f t="shared" si="114"/>
        <v>6.5637095973466869E-3</v>
      </c>
      <c r="BN102" s="57">
        <f t="shared" si="115"/>
        <v>-5.7828452782464984E-2</v>
      </c>
      <c r="BO102" s="57">
        <f t="shared" si="116"/>
        <v>-3.263829091737995E-3</v>
      </c>
      <c r="BP102" s="57">
        <f t="shared" si="117"/>
        <v>-0.22227646214822844</v>
      </c>
      <c r="BQ102" s="57">
        <f t="shared" si="118"/>
        <v>-4.7133456672020402E-2</v>
      </c>
      <c r="BR102" s="57">
        <f t="shared" si="119"/>
        <v>-7.1243752777683245E-4</v>
      </c>
      <c r="BU102" t="s">
        <v>104</v>
      </c>
      <c r="BV102">
        <v>-3.3274211782374497E-2</v>
      </c>
    </row>
    <row r="103" spans="1:74" x14ac:dyDescent="0.25">
      <c r="A103" s="2">
        <f>+'Indice PondENGHO'!A100</f>
        <v>45689</v>
      </c>
      <c r="B103" s="1" t="s">
        <v>88</v>
      </c>
      <c r="C103" s="1">
        <f t="shared" ref="C103:C108" si="120">+C91+1</f>
        <v>2025</v>
      </c>
      <c r="D103" s="57">
        <f>+'Indice PondENGHO'!D100</f>
        <v>8473.0478515625</v>
      </c>
      <c r="E103" s="57">
        <f>+'Indice PondENGHO'!E100</f>
        <v>6211.55126953125</v>
      </c>
      <c r="F103" s="57">
        <f>+'Indice PondENGHO'!F100</f>
        <v>6666.24755859375</v>
      </c>
      <c r="G103" s="57">
        <f>+'Indice PondENGHO'!G100</f>
        <v>8443.546875</v>
      </c>
      <c r="H103" s="57">
        <f>+'Indice PondENGHO'!H100</f>
        <v>7269.705078125</v>
      </c>
      <c r="I103" s="57">
        <f>+'Indice PondENGHO'!I100</f>
        <v>9366.736328125</v>
      </c>
      <c r="J103" s="57">
        <f>+'Indice PondENGHO'!J100</f>
        <v>8495.7529296875</v>
      </c>
      <c r="K103" s="57">
        <f>+'Indice PondENGHO'!K100</f>
        <v>7197.54150390625</v>
      </c>
      <c r="L103" s="57">
        <f>+'Indice PondENGHO'!L100</f>
        <v>7295.7421875</v>
      </c>
      <c r="M103" s="57">
        <f>+'Indice PondENGHO'!M100</f>
        <v>6045.15966796875</v>
      </c>
      <c r="N103" s="57">
        <f>+'Indice PondENGHO'!N100</f>
        <v>9370.87890625</v>
      </c>
      <c r="O103" s="57">
        <f>+'Indice PondENGHO'!O100</f>
        <v>7871.94287109375</v>
      </c>
      <c r="P103">
        <f>+'Indice PondENGHO'!BL100</f>
        <v>8068.94921875</v>
      </c>
      <c r="Q103" s="65">
        <f t="shared" si="81"/>
        <v>2.5431625266019386E-2</v>
      </c>
      <c r="R103" s="75">
        <f t="shared" si="82"/>
        <v>1.1712466025453661</v>
      </c>
      <c r="S103" s="75">
        <f t="shared" si="83"/>
        <v>2.287755132739298E-2</v>
      </c>
      <c r="T103" s="75">
        <f t="shared" si="84"/>
        <v>2.2965606169503178E-2</v>
      </c>
      <c r="U103" s="75">
        <f t="shared" si="85"/>
        <v>0.54610880678607987</v>
      </c>
      <c r="V103" s="75">
        <f t="shared" si="86"/>
        <v>3.7637885241140041E-2</v>
      </c>
      <c r="W103" s="75">
        <f t="shared" si="87"/>
        <v>0.10063677140409107</v>
      </c>
      <c r="X103" s="75">
        <f t="shared" si="88"/>
        <v>0.19790598990763023</v>
      </c>
      <c r="Y103" s="75">
        <f t="shared" si="89"/>
        <v>0.10249963610307343</v>
      </c>
      <c r="Z103" s="75">
        <f t="shared" si="90"/>
        <v>0.19108083012558733</v>
      </c>
      <c r="AA103" s="75">
        <f t="shared" si="91"/>
        <v>3.1654946296426234E-2</v>
      </c>
      <c r="AB103" s="75">
        <f t="shared" si="92"/>
        <v>0.11534926536733858</v>
      </c>
      <c r="AC103" s="75">
        <f t="shared" si="93"/>
        <v>0.10221533345683527</v>
      </c>
      <c r="AE103" s="57">
        <f>+'Indice PondENGHO'!AZ100</f>
        <v>8573.17578125</v>
      </c>
      <c r="AF103" s="57">
        <f>+'Indice PondENGHO'!BA100</f>
        <v>6217.98486328125</v>
      </c>
      <c r="AG103" s="57">
        <f>+'Indice PondENGHO'!BB100</f>
        <v>6841.2529296875</v>
      </c>
      <c r="AH103" s="57">
        <f>+'Indice PondENGHO'!BC100</f>
        <v>7931.94873046875</v>
      </c>
      <c r="AI103" s="57">
        <f>+'Indice PondENGHO'!BD100</f>
        <v>7264.19091796875</v>
      </c>
      <c r="AJ103" s="57">
        <f>+'Indice PondENGHO'!BE100</f>
        <v>9115.2861328125</v>
      </c>
      <c r="AK103" s="57">
        <f>+'Indice PondENGHO'!BF100</f>
        <v>8333.072265625</v>
      </c>
      <c r="AL103" s="57">
        <f>+'Indice PondENGHO'!BG100</f>
        <v>7147.37890625</v>
      </c>
      <c r="AM103" s="57">
        <f>+'Indice PondENGHO'!BH100</f>
        <v>7395.7666015625</v>
      </c>
      <c r="AN103" s="57">
        <f>+'Indice PondENGHO'!BI100</f>
        <v>6290.7919921875</v>
      </c>
      <c r="AO103" s="57">
        <f>+'Indice PondENGHO'!BJ100</f>
        <v>9333.740234375</v>
      </c>
      <c r="AP103" s="57">
        <f>+'Indice PondENGHO'!BK100</f>
        <v>7842.23193359375</v>
      </c>
      <c r="AQ103" s="57">
        <f>+'Indice PondENGHO'!BP100</f>
        <v>8055.65087890625</v>
      </c>
      <c r="AR103" s="65">
        <f t="shared" si="94"/>
        <v>2.3463202163408026E-2</v>
      </c>
      <c r="AS103" s="75">
        <f t="shared" si="95"/>
        <v>0.54244167949605737</v>
      </c>
      <c r="AT103" s="75">
        <f t="shared" si="96"/>
        <v>1.9275473323961533E-2</v>
      </c>
      <c r="AU103" s="75">
        <f t="shared" si="97"/>
        <v>2.3102230648924044E-2</v>
      </c>
      <c r="AV103" s="75">
        <f t="shared" si="98"/>
        <v>0.55749704488233787</v>
      </c>
      <c r="AW103" s="75">
        <f t="shared" si="99"/>
        <v>6.7954989125603049E-2</v>
      </c>
      <c r="AX103" s="75">
        <f t="shared" si="100"/>
        <v>0.18465822565742285</v>
      </c>
      <c r="AY103" s="75">
        <f t="shared" si="101"/>
        <v>0.2735946623929012</v>
      </c>
      <c r="AZ103" s="75">
        <f t="shared" si="102"/>
        <v>9.4060944075686714E-2</v>
      </c>
      <c r="BA103" s="75">
        <f t="shared" si="103"/>
        <v>0.26386148170102686</v>
      </c>
      <c r="BB103" s="75">
        <f t="shared" si="104"/>
        <v>5.972702406271764E-2</v>
      </c>
      <c r="BC103" s="75">
        <f t="shared" si="105"/>
        <v>0.21325002752507077</v>
      </c>
      <c r="BD103" s="75">
        <f t="shared" si="106"/>
        <v>0.14581227907438607</v>
      </c>
      <c r="BF103" s="57">
        <f t="shared" si="107"/>
        <v>0.62880492304930868</v>
      </c>
      <c r="BG103" s="57">
        <f t="shared" si="108"/>
        <v>3.6020780034314477E-3</v>
      </c>
      <c r="BH103" s="57">
        <f t="shared" si="109"/>
        <v>-1.3662447942086597E-4</v>
      </c>
      <c r="BI103" s="57">
        <f t="shared" si="110"/>
        <v>-1.1388238096257997E-2</v>
      </c>
      <c r="BJ103" s="57">
        <f t="shared" si="111"/>
        <v>-3.0317103884463008E-2</v>
      </c>
      <c r="BK103" s="57">
        <f t="shared" si="112"/>
        <v>-8.4021454253331782E-2</v>
      </c>
      <c r="BL103" s="57">
        <f t="shared" si="113"/>
        <v>-7.5688672485270975E-2</v>
      </c>
      <c r="BM103" s="57">
        <f t="shared" si="114"/>
        <v>8.4386920273867155E-3</v>
      </c>
      <c r="BN103" s="57">
        <f t="shared" si="115"/>
        <v>-7.2780651575439531E-2</v>
      </c>
      <c r="BO103" s="57">
        <f t="shared" si="116"/>
        <v>-2.8072077766291406E-2</v>
      </c>
      <c r="BP103" s="57">
        <f t="shared" si="117"/>
        <v>-9.7900762157732191E-2</v>
      </c>
      <c r="BQ103" s="57">
        <f t="shared" ref="BQ103:BQ108" si="121">+AC103-BD103</f>
        <v>-4.35969456175508E-2</v>
      </c>
      <c r="BR103" s="57">
        <f t="shared" si="119"/>
        <v>0.19694316276436846</v>
      </c>
      <c r="BU103" t="s">
        <v>108</v>
      </c>
      <c r="BV103">
        <v>-2.1279333227927646E-2</v>
      </c>
    </row>
    <row r="104" spans="1:74" x14ac:dyDescent="0.25">
      <c r="A104" s="2">
        <f>+'Indice PondENGHO'!A101</f>
        <v>45717</v>
      </c>
      <c r="B104" s="1" t="s">
        <v>88</v>
      </c>
      <c r="C104" s="1">
        <f t="shared" si="120"/>
        <v>2025</v>
      </c>
      <c r="D104" s="57">
        <f>+'Indice PondENGHO'!D101</f>
        <v>8972.30859375</v>
      </c>
      <c r="E104" s="57">
        <f>+'Indice PondENGHO'!E101</f>
        <v>6254.4267578125</v>
      </c>
      <c r="F104" s="57">
        <f>+'Indice PondENGHO'!F101</f>
        <v>6937.20068359375</v>
      </c>
      <c r="G104" s="57">
        <f>+'Indice PondENGHO'!G101</f>
        <v>8676.498046875</v>
      </c>
      <c r="H104" s="57">
        <f>+'Indice PondENGHO'!H101</f>
        <v>7371.705078125</v>
      </c>
      <c r="I104" s="57">
        <f>+'Indice PondENGHO'!I101</f>
        <v>9540.6103515625</v>
      </c>
      <c r="J104" s="57">
        <f>+'Indice PondENGHO'!J101</f>
        <v>8631.884765625</v>
      </c>
      <c r="K104" s="57">
        <f>+'Indice PondENGHO'!K101</f>
        <v>7364.01708984375</v>
      </c>
      <c r="L104" s="57">
        <f>+'Indice PondENGHO'!L101</f>
        <v>7319.60546875</v>
      </c>
      <c r="M104" s="57">
        <f>+'Indice PondENGHO'!M101</f>
        <v>7379.138671875</v>
      </c>
      <c r="N104" s="57">
        <f>+'Indice PondENGHO'!N101</f>
        <v>9754.0048828125</v>
      </c>
      <c r="O104" s="57">
        <f>+'Indice PondENGHO'!O101</f>
        <v>8106.4921875</v>
      </c>
      <c r="P104">
        <f>+'Indice PondENGHO'!BL101</f>
        <v>8395.078125</v>
      </c>
      <c r="Q104" s="65">
        <f t="shared" ref="Q104" si="122">+P104/P103-1</f>
        <v>4.0417766602393046E-2</v>
      </c>
      <c r="R104" s="75">
        <f t="shared" ref="R104" si="123">+D$3*(D104-D103)/$P103</f>
        <v>2.1331180153198903</v>
      </c>
      <c r="S104" s="75">
        <f t="shared" ref="S104" si="124">+E$3*(E104-E103)/$P103</f>
        <v>1.1815499805098349E-2</v>
      </c>
      <c r="T104" s="75">
        <f t="shared" ref="T104" si="125">+F$3*(F104-F103)/$P103</f>
        <v>0.26837909003013788</v>
      </c>
      <c r="U104" s="75">
        <f t="shared" ref="U104" si="126">+G$3*(G104-G103)/$P103</f>
        <v>0.40970170890849328</v>
      </c>
      <c r="V104" s="75">
        <f t="shared" ref="V104" si="127">+H$3*(H104-H103)/$P103</f>
        <v>5.2072811135342442E-2</v>
      </c>
      <c r="W104" s="75">
        <f t="shared" ref="W104" si="128">+I$3*(I104-I103)/$P103</f>
        <v>9.0193774381071984E-2</v>
      </c>
      <c r="X104" s="75">
        <f t="shared" ref="X104" si="129">+J$3*(J104-J103)/$P103</f>
        <v>0.17527178030947685</v>
      </c>
      <c r="Y104" s="75">
        <f t="shared" ref="Y104" si="130">+K$3*(K104-K103)/$P103</f>
        <v>0.10348263147709123</v>
      </c>
      <c r="Z104" s="75">
        <f t="shared" ref="Z104" si="131">+L$3*(L104-L103)/$P103</f>
        <v>2.2778580056157245E-2</v>
      </c>
      <c r="AA104" s="75">
        <f t="shared" ref="AA104" si="132">+M$3*(M104-M103)/$P103</f>
        <v>0.27248546712457655</v>
      </c>
      <c r="AB104" s="75">
        <f t="shared" ref="AB104" si="133">+N$3*(N104-N103)/$P103</f>
        <v>0.20838516002124485</v>
      </c>
      <c r="AC104" s="75">
        <f t="shared" ref="AC104" si="134">+O$3*(O104-O103)/$P103</f>
        <v>0.10665478072520976</v>
      </c>
      <c r="AE104" s="57">
        <f>+'Indice PondENGHO'!AZ101</f>
        <v>9073.0673828125</v>
      </c>
      <c r="AF104" s="57">
        <f>+'Indice PondENGHO'!BA101</f>
        <v>6270.81201171875</v>
      </c>
      <c r="AG104" s="57">
        <f>+'Indice PondENGHO'!BB101</f>
        <v>7161.50146484375</v>
      </c>
      <c r="AH104" s="57">
        <f>+'Indice PondENGHO'!BC101</f>
        <v>8172.9853515625</v>
      </c>
      <c r="AI104" s="57">
        <f>+'Indice PondENGHO'!BD101</f>
        <v>7373.61767578125</v>
      </c>
      <c r="AJ104" s="57">
        <f>+'Indice PondENGHO'!BE101</f>
        <v>9282.7822265625</v>
      </c>
      <c r="AK104" s="57">
        <f>+'Indice PondENGHO'!BF101</f>
        <v>8476.0302734375</v>
      </c>
      <c r="AL104" s="57">
        <f>+'Indice PondENGHO'!BG101</f>
        <v>7334.5048828125</v>
      </c>
      <c r="AM104" s="57">
        <f>+'Indice PondENGHO'!BH101</f>
        <v>7406.123046875</v>
      </c>
      <c r="AN104" s="57">
        <f>+'Indice PondENGHO'!BI101</f>
        <v>7483.40185546875</v>
      </c>
      <c r="AO104" s="57">
        <f>+'Indice PondENGHO'!BJ101</f>
        <v>9694.802734375</v>
      </c>
      <c r="AP104" s="57">
        <f>+'Indice PondENGHO'!BK101</f>
        <v>8108.697265625</v>
      </c>
      <c r="AQ104" s="57">
        <f>+'Indice PondENGHO'!BP101</f>
        <v>8337.072265625</v>
      </c>
      <c r="AR104" s="65">
        <f t="shared" ref="AR104" si="135">+AQ104/AQ103-1</f>
        <v>3.4934655305836726E-2</v>
      </c>
      <c r="AS104" s="75">
        <f t="shared" ref="AS104" si="136">+AE$3*(AE104-AE103)/$P103</f>
        <v>0.9725614092903957</v>
      </c>
      <c r="AT104" s="75">
        <f t="shared" ref="AT104" si="137">+AF$3*(AF104-AF103)/$P103</f>
        <v>1.2048874215367069E-2</v>
      </c>
      <c r="AU104" s="75">
        <f t="shared" ref="AU104" si="138">+AG$3*(AG104-AG103)/$P103</f>
        <v>0.2369280183063793</v>
      </c>
      <c r="AV104" s="75">
        <f t="shared" ref="AV104" si="139">+AH$3*(AH104-AH103)/$P103</f>
        <v>0.43671700467681085</v>
      </c>
      <c r="AW104" s="75">
        <f t="shared" ref="AW104" si="140">+AI$3*(AI104-AI103)/$P103</f>
        <v>9.4867580883664038E-2</v>
      </c>
      <c r="AX104" s="75">
        <f t="shared" ref="AX104" si="141">+AJ$3*(AJ104-AJ103)/$P103</f>
        <v>0.16599317541265793</v>
      </c>
      <c r="AY104" s="75">
        <f t="shared" ref="AY104" si="142">+AK$3*(AK104-AK103)/$P103</f>
        <v>0.27717770600466518</v>
      </c>
      <c r="AZ104" s="75">
        <f t="shared" ref="AZ104" si="143">+AL$3*(AL104-AL103)/$P103</f>
        <v>0.10564904155960454</v>
      </c>
      <c r="BA104" s="75">
        <f t="shared" ref="BA104" si="144">+AM$3*(AM104-AM103)/$P103</f>
        <v>1.2509262697977034E-2</v>
      </c>
      <c r="BB104" s="75">
        <f t="shared" ref="BB104" si="145">+AN$3*(AN104-AN103)/$P103</f>
        <v>0.55631315630544409</v>
      </c>
      <c r="BC104" s="75">
        <f t="shared" ref="BC104" si="146">+AO$3*(AO104-AO103)/$P103</f>
        <v>0.36520465102035088</v>
      </c>
      <c r="BD104" s="75">
        <f t="shared" ref="BD104" si="147">+AP$3*(AP104-AP103)/$P103</f>
        <v>0.16538332657458782</v>
      </c>
      <c r="BF104" s="57">
        <f t="shared" ref="BF104" si="148">+R104-AS104</f>
        <v>1.1605566060294947</v>
      </c>
      <c r="BG104" s="57">
        <f t="shared" ref="BG104" si="149">+S104-AT104</f>
        <v>-2.3337441026871977E-4</v>
      </c>
      <c r="BH104" s="57">
        <f t="shared" ref="BH104" si="150">+T104-AU104</f>
        <v>3.1451071723758578E-2</v>
      </c>
      <c r="BI104" s="57">
        <f t="shared" ref="BI104" si="151">+U104-AV104</f>
        <v>-2.7015295768317571E-2</v>
      </c>
      <c r="BJ104" s="57">
        <f t="shared" ref="BJ104" si="152">+V104-AW104</f>
        <v>-4.2794769748321596E-2</v>
      </c>
      <c r="BK104" s="57">
        <f t="shared" ref="BK104" si="153">+W104-AX104</f>
        <v>-7.5799401031585945E-2</v>
      </c>
      <c r="BL104" s="57">
        <f t="shared" ref="BL104" si="154">+X104-AY104</f>
        <v>-0.10190592569518833</v>
      </c>
      <c r="BM104" s="57">
        <f t="shared" ref="BM104" si="155">+Y104-AZ104</f>
        <v>-2.1664100825133092E-3</v>
      </c>
      <c r="BN104" s="57">
        <f t="shared" ref="BN104" si="156">+Z104-BA104</f>
        <v>1.0269317358180211E-2</v>
      </c>
      <c r="BO104" s="57">
        <f t="shared" ref="BO104" si="157">+AA104-BB104</f>
        <v>-0.28382768918086754</v>
      </c>
      <c r="BP104" s="57">
        <f t="shared" ref="BP104" si="158">+AB104-BC104</f>
        <v>-0.15681949099910603</v>
      </c>
      <c r="BQ104" s="57">
        <f t="shared" si="121"/>
        <v>-5.8728545849378061E-2</v>
      </c>
      <c r="BR104" s="57">
        <f t="shared" ref="BR104" si="159">+SUM(BF104:BQ104)</f>
        <v>0.4529860923458866</v>
      </c>
      <c r="BU104" t="s">
        <v>101</v>
      </c>
      <c r="BV104">
        <v>2.0870515018078222E-3</v>
      </c>
    </row>
    <row r="105" spans="1:74" x14ac:dyDescent="0.25">
      <c r="A105" s="2">
        <f>+'Indice PondENGHO'!A102</f>
        <v>45748</v>
      </c>
      <c r="B105" s="1" t="s">
        <v>88</v>
      </c>
      <c r="C105" s="1">
        <f t="shared" si="120"/>
        <v>2025</v>
      </c>
      <c r="D105" s="57">
        <f>+'Indice PondENGHO'!D102</f>
        <v>9244.69921875</v>
      </c>
      <c r="E105" s="57">
        <f>+'Indice PondENGHO'!E102</f>
        <v>6427.77978515625</v>
      </c>
      <c r="F105" s="57">
        <f>+'Indice PondENGHO'!F102</f>
        <v>7190.22412109375</v>
      </c>
      <c r="G105" s="57">
        <f>+'Indice PondENGHO'!G102</f>
        <v>8837.02734375</v>
      </c>
      <c r="H105" s="57">
        <f>+'Indice PondENGHO'!H102</f>
        <v>7433.51025390625</v>
      </c>
      <c r="I105" s="57">
        <f>+'Indice PondENGHO'!I102</f>
        <v>9768.7431640625</v>
      </c>
      <c r="J105" s="57">
        <f>+'Indice PondENGHO'!J102</f>
        <v>8773.748046875</v>
      </c>
      <c r="K105" s="57">
        <f>+'Indice PondENGHO'!K102</f>
        <v>7585.42822265625</v>
      </c>
      <c r="L105" s="57">
        <f>+'Indice PondENGHO'!L102</f>
        <v>7620.54150390625</v>
      </c>
      <c r="M105" s="57">
        <f>+'Indice PondENGHO'!M102</f>
        <v>7560.04638671875</v>
      </c>
      <c r="N105" s="57">
        <f>+'Indice PondENGHO'!N102</f>
        <v>10156.0009765625</v>
      </c>
      <c r="O105" s="57">
        <f>+'Indice PondENGHO'!O102</f>
        <v>8316.2578125</v>
      </c>
      <c r="P105">
        <f>+'Indice PondENGHO'!BL102</f>
        <v>8634.3740234375</v>
      </c>
      <c r="Q105" s="65">
        <f t="shared" ref="Q105" si="160">+P105/P104-1</f>
        <v>2.8504308700224357E-2</v>
      </c>
      <c r="R105" s="75">
        <f t="shared" ref="R105" si="161">+D$3*(D105-D104)/$P104</f>
        <v>1.1185923939916855</v>
      </c>
      <c r="S105" s="75">
        <f t="shared" ref="S105" si="162">+E$3*(E105-E104)/$P104</f>
        <v>4.5916279299584209E-2</v>
      </c>
      <c r="T105" s="75">
        <f t="shared" ref="T105" si="163">+F$3*(F105-F104)/$P104</f>
        <v>0.24088375006805943</v>
      </c>
      <c r="U105" s="75">
        <f t="shared" ref="U105" si="164">+G$3*(G105-G104)/$P104</f>
        <v>0.27136224253785551</v>
      </c>
      <c r="V105" s="75">
        <f t="shared" ref="V105" si="165">+H$3*(H105-H104)/$P104</f>
        <v>3.0326894326508973E-2</v>
      </c>
      <c r="W105" s="75">
        <f t="shared" ref="W105" si="166">+I$3*(I105-I104)/$P104</f>
        <v>0.11374225981481317</v>
      </c>
      <c r="X105" s="75">
        <f t="shared" ref="X105" si="167">+J$3*(J105-J104)/$P104</f>
        <v>0.17555553928980408</v>
      </c>
      <c r="Y105" s="75">
        <f t="shared" ref="Y105" si="168">+K$3*(K105-K104)/$P104</f>
        <v>0.13228439211249668</v>
      </c>
      <c r="Z105" s="75">
        <f t="shared" ref="Z105" si="169">+L$3*(L105-L104)/$P104</f>
        <v>0.27609778548876823</v>
      </c>
      <c r="AA105" s="75">
        <f t="shared" ref="AA105" si="170">+M$3*(M105-M104)/$P104</f>
        <v>3.5517605432536827E-2</v>
      </c>
      <c r="AB105" s="75">
        <f t="shared" ref="AB105" si="171">+N$3*(N105-N104)/$P104</f>
        <v>0.21015477498514396</v>
      </c>
      <c r="AC105" s="75">
        <f t="shared" ref="AC105" si="172">+O$3*(O105-O104)/$P104</f>
        <v>9.1679601361262394E-2</v>
      </c>
      <c r="AE105" s="57">
        <f>+'Indice PondENGHO'!AZ102</f>
        <v>9338.0126953125</v>
      </c>
      <c r="AF105" s="57">
        <f>+'Indice PondENGHO'!BA102</f>
        <v>6452.25146484375</v>
      </c>
      <c r="AG105" s="57">
        <f>+'Indice PondENGHO'!BB102</f>
        <v>7433.80126953125</v>
      </c>
      <c r="AH105" s="57">
        <f>+'Indice PondENGHO'!BC102</f>
        <v>8331.919921875</v>
      </c>
      <c r="AI105" s="57">
        <f>+'Indice PondENGHO'!BD102</f>
        <v>7446.98095703125</v>
      </c>
      <c r="AJ105" s="57">
        <f>+'Indice PondENGHO'!BE102</f>
        <v>9524.73828125</v>
      </c>
      <c r="AK105" s="57">
        <f>+'Indice PondENGHO'!BF102</f>
        <v>8618.609375</v>
      </c>
      <c r="AL105" s="57">
        <f>+'Indice PondENGHO'!BG102</f>
        <v>7533.3642578125</v>
      </c>
      <c r="AM105" s="57">
        <f>+'Indice PondENGHO'!BH102</f>
        <v>7686.52294921875</v>
      </c>
      <c r="AN105" s="57">
        <f>+'Indice PondENGHO'!BI102</f>
        <v>7643.41015625</v>
      </c>
      <c r="AO105" s="57">
        <f>+'Indice PondENGHO'!BJ102</f>
        <v>10094.263671875</v>
      </c>
      <c r="AP105" s="57">
        <f>+'Indice PondENGHO'!BK102</f>
        <v>8313.5146484375</v>
      </c>
      <c r="AQ105" s="57">
        <f>+'Indice PondENGHO'!BP102</f>
        <v>8565.94921875</v>
      </c>
      <c r="AR105" s="65">
        <f t="shared" ref="AR105" si="173">+AQ105/AQ104-1</f>
        <v>2.7452917023244927E-2</v>
      </c>
      <c r="AS105" s="75">
        <f t="shared" ref="AS105" si="174">+AE$3*(AE105-AE104)/$P104</f>
        <v>0.49543840975930792</v>
      </c>
      <c r="AT105" s="75">
        <f t="shared" ref="AT105" si="175">+AF$3*(AF105-AF104)/$P104</f>
        <v>3.9775282284909216E-2</v>
      </c>
      <c r="AU105" s="75">
        <f t="shared" ref="AU105" si="176">+AG$3*(AG105-AG104)/$P104</f>
        <v>0.19362830338610812</v>
      </c>
      <c r="AV105" s="75">
        <f t="shared" ref="AV105" si="177">+AH$3*(AH105-AH104)/$P104</f>
        <v>0.27677552566264113</v>
      </c>
      <c r="AW105" s="75">
        <f t="shared" ref="AW105" si="178">+AI$3*(AI105-AI104)/$P104</f>
        <v>6.1131532339310152E-2</v>
      </c>
      <c r="AX105" s="75">
        <f t="shared" ref="AX105" si="179">+AJ$3*(AJ105-AJ104)/$P104</f>
        <v>0.23046993768915081</v>
      </c>
      <c r="AY105" s="75">
        <f t="shared" ref="AY105" si="180">+AK$3*(AK105-AK104)/$P104</f>
        <v>0.26570389609516704</v>
      </c>
      <c r="AZ105" s="75">
        <f t="shared" ref="AZ105" si="181">+AL$3*(AL105-AL104)/$P104</f>
        <v>0.1079120125171466</v>
      </c>
      <c r="BA105" s="75">
        <f t="shared" ref="BA105" si="182">+AM$3*(AM105-AM104)/$P104</f>
        <v>0.32553005754252645</v>
      </c>
      <c r="BB105" s="75">
        <f t="shared" ref="BB105" si="183">+AN$3*(AN105-AN104)/$P104</f>
        <v>7.1739060923868864E-2</v>
      </c>
      <c r="BC105" s="75">
        <f t="shared" ref="BC105" si="184">+AO$3*(AO105-AO104)/$P104</f>
        <v>0.38834746275393023</v>
      </c>
      <c r="BD105" s="75">
        <f t="shared" ref="BD105" si="185">+AP$3*(AP105-AP104)/$P104</f>
        <v>0.12218279674120486</v>
      </c>
      <c r="BF105" s="57">
        <f t="shared" ref="BF105" si="186">+R105-AS105</f>
        <v>0.62315398423237767</v>
      </c>
      <c r="BG105" s="57">
        <f t="shared" ref="BG105" si="187">+S105-AT105</f>
        <v>6.1409970146749926E-3</v>
      </c>
      <c r="BH105" s="57">
        <f t="shared" ref="BH105" si="188">+T105-AU105</f>
        <v>4.7255446681951307E-2</v>
      </c>
      <c r="BI105" s="57">
        <f t="shared" ref="BI105" si="189">+U105-AV105</f>
        <v>-5.4132831247856172E-3</v>
      </c>
      <c r="BJ105" s="57">
        <f t="shared" ref="BJ105" si="190">+V105-AW105</f>
        <v>-3.0804638012801179E-2</v>
      </c>
      <c r="BK105" s="57">
        <f t="shared" ref="BK105" si="191">+W105-AX105</f>
        <v>-0.11672767787433763</v>
      </c>
      <c r="BL105" s="57">
        <f t="shared" ref="BL105" si="192">+X105-AY105</f>
        <v>-9.0148356805362956E-2</v>
      </c>
      <c r="BM105" s="57">
        <f t="shared" ref="BM105" si="193">+Y105-AZ105</f>
        <v>2.4372379595350074E-2</v>
      </c>
      <c r="BN105" s="57">
        <f t="shared" ref="BN105" si="194">+Z105-BA105</f>
        <v>-4.9432272053758219E-2</v>
      </c>
      <c r="BO105" s="57">
        <f t="shared" ref="BO105" si="195">+AA105-BB105</f>
        <v>-3.6221455491332037E-2</v>
      </c>
      <c r="BP105" s="57">
        <f t="shared" ref="BP105" si="196">+AB105-BC105</f>
        <v>-0.17819268776878627</v>
      </c>
      <c r="BQ105" s="57">
        <f t="shared" si="121"/>
        <v>-3.0503195379942463E-2</v>
      </c>
      <c r="BR105" s="57">
        <f t="shared" ref="BR105" si="197">+SUM(BF105:BQ105)</f>
        <v>0.16347924101324779</v>
      </c>
      <c r="BU105" t="s">
        <v>107</v>
      </c>
      <c r="BV105">
        <v>1.7172483466083355E-2</v>
      </c>
    </row>
    <row r="106" spans="1:74" x14ac:dyDescent="0.25">
      <c r="A106" s="2">
        <f>+'Indice PondENGHO'!A103</f>
        <v>45778</v>
      </c>
      <c r="B106" s="1" t="s">
        <v>88</v>
      </c>
      <c r="C106" s="1">
        <f t="shared" si="120"/>
        <v>2025</v>
      </c>
      <c r="D106" s="57">
        <f>+'Indice PondENGHO'!D103</f>
        <v>9296.146484375</v>
      </c>
      <c r="E106" s="57">
        <f>+'Indice PondENGHO'!E103</f>
        <v>6467.34423828125</v>
      </c>
      <c r="F106" s="57">
        <f>+'Indice PondENGHO'!F103</f>
        <v>7275.15478515625</v>
      </c>
      <c r="G106" s="57">
        <f>+'Indice PondENGHO'!G103</f>
        <v>9039.36328125</v>
      </c>
      <c r="H106" s="57">
        <f>+'Indice PondENGHO'!H103</f>
        <v>7534.8720703125</v>
      </c>
      <c r="I106" s="57">
        <f>+'Indice PondENGHO'!I103</f>
        <v>10044.5263671875</v>
      </c>
      <c r="J106" s="57">
        <f>+'Indice PondENGHO'!J103</f>
        <v>8796.4921875</v>
      </c>
      <c r="K106" s="57">
        <f>+'Indice PondENGHO'!K103</f>
        <v>7895.38525390625</v>
      </c>
      <c r="L106" s="57">
        <f>+'Indice PondENGHO'!L103</f>
        <v>7757.7978515625</v>
      </c>
      <c r="M106" s="57">
        <f>+'Indice PondENGHO'!M103</f>
        <v>7703.92041015625</v>
      </c>
      <c r="N106" s="57">
        <f>+'Indice PondENGHO'!N103</f>
        <v>10425.8134765625</v>
      </c>
      <c r="O106" s="57">
        <f>+'Indice PondENGHO'!O103</f>
        <v>8525.01171875</v>
      </c>
      <c r="P106">
        <f>+'Indice PondENGHO'!BL103</f>
        <v>8744.4736328125</v>
      </c>
      <c r="Q106" s="65">
        <f t="shared" ref="Q106" si="198">+P106/P105-1</f>
        <v>1.2751313421927479E-2</v>
      </c>
      <c r="R106" s="75">
        <f t="shared" ref="R106" si="199">+D$3*(D106-D105)/$P105</f>
        <v>0.20541676607106621</v>
      </c>
      <c r="S106" s="75">
        <f t="shared" ref="S106" si="200">+E$3*(E106-E105)/$P105</f>
        <v>1.0189064472666572E-2</v>
      </c>
      <c r="T106" s="75">
        <f t="shared" ref="T106" si="201">+F$3*(F106-F105)/$P105</f>
        <v>7.8614952504511074E-2</v>
      </c>
      <c r="U106" s="75">
        <f t="shared" ref="U106" si="202">+G$3*(G106-G105)/$P105</f>
        <v>0.33255388571178218</v>
      </c>
      <c r="V106" s="75">
        <f t="shared" ref="V106" si="203">+H$3*(H106-H105)/$P105</f>
        <v>4.8358337409213706E-2</v>
      </c>
      <c r="W106" s="75">
        <f t="shared" ref="W106" si="204">+I$3*(I106-I105)/$P105</f>
        <v>0.13368903667792989</v>
      </c>
      <c r="X106" s="75">
        <f t="shared" ref="X106" si="205">+J$3*(J106-J105)/$P105</f>
        <v>2.7365787674617493E-2</v>
      </c>
      <c r="Y106" s="75">
        <f t="shared" ref="Y106" si="206">+K$3*(K106-K105)/$P105</f>
        <v>0.18005472772382305</v>
      </c>
      <c r="Z106" s="75">
        <f t="shared" ref="Z106" si="207">+L$3*(L106-L105)/$P105</f>
        <v>0.1224376685854225</v>
      </c>
      <c r="AA106" s="75">
        <f t="shared" ref="AA106" si="208">+M$3*(M106-M105)/$P105</f>
        <v>2.7463941408571887E-2</v>
      </c>
      <c r="AB106" s="75">
        <f t="shared" ref="AB106" si="209">+N$3*(N106-N105)/$P105</f>
        <v>0.13714291610848614</v>
      </c>
      <c r="AC106" s="75">
        <f t="shared" ref="AC106" si="210">+O$3*(O106-O105)/$P105</f>
        <v>8.8708838170691182E-2</v>
      </c>
      <c r="AE106" s="57">
        <f>+'Indice PondENGHO'!AZ103</f>
        <v>9384.32421875</v>
      </c>
      <c r="AF106" s="57">
        <f>+'Indice PondENGHO'!BA103</f>
        <v>6490.26318359375</v>
      </c>
      <c r="AG106" s="57">
        <f>+'Indice PondENGHO'!BB103</f>
        <v>7501.9296875</v>
      </c>
      <c r="AH106" s="57">
        <f>+'Indice PondENGHO'!BC103</f>
        <v>8549.4072265625</v>
      </c>
      <c r="AI106" s="57">
        <f>+'Indice PondENGHO'!BD103</f>
        <v>7547.73974609375</v>
      </c>
      <c r="AJ106" s="57">
        <f>+'Indice PondENGHO'!BE103</f>
        <v>9778.244140625</v>
      </c>
      <c r="AK106" s="57">
        <f>+'Indice PondENGHO'!BF103</f>
        <v>8652.26171875</v>
      </c>
      <c r="AL106" s="57">
        <f>+'Indice PondENGHO'!BG103</f>
        <v>7842.078125</v>
      </c>
      <c r="AM106" s="57">
        <f>+'Indice PondENGHO'!BH103</f>
        <v>7813.84423828125</v>
      </c>
      <c r="AN106" s="57">
        <f>+'Indice PondENGHO'!BI103</f>
        <v>7786.419921875</v>
      </c>
      <c r="AO106" s="57">
        <f>+'Indice PondENGHO'!BJ103</f>
        <v>10402.9501953125</v>
      </c>
      <c r="AP106" s="57">
        <f>+'Indice PondENGHO'!BK103</f>
        <v>8536.1748046875</v>
      </c>
      <c r="AQ106" s="57">
        <f>+'Indice PondENGHO'!BP103</f>
        <v>8706.7314453125</v>
      </c>
      <c r="AR106" s="65">
        <f t="shared" ref="AR106" si="211">+AQ106/AQ105-1</f>
        <v>1.6435099364626282E-2</v>
      </c>
      <c r="AS106" s="75">
        <f t="shared" ref="AS106" si="212">+AE$3*(AE106-AE105)/$P105</f>
        <v>8.4200832398090938E-2</v>
      </c>
      <c r="AT106" s="75">
        <f t="shared" ref="AT106" si="213">+AF$3*(AF106-AF105)/$P105</f>
        <v>8.1020129708587497E-3</v>
      </c>
      <c r="AU106" s="75">
        <f t="shared" ref="AU106" si="214">+AG$3*(AG106-AG105)/$P105</f>
        <v>4.7102471884022834E-2</v>
      </c>
      <c r="AV106" s="75">
        <f t="shared" ref="AV106" si="215">+AH$3*(AH106-AH105)/$P105</f>
        <v>0.36824521121559506</v>
      </c>
      <c r="AW106" s="75">
        <f t="shared" ref="AW106" si="216">+AI$3*(AI106-AI105)/$P105</f>
        <v>8.1632549191588202E-2</v>
      </c>
      <c r="AX106" s="75">
        <f t="shared" ref="AX106" si="217">+AJ$3*(AJ106-AJ105)/$P105</f>
        <v>0.23477923135586887</v>
      </c>
      <c r="AY106" s="75">
        <f t="shared" ref="AY106" si="218">+AK$3*(AK106-AK105)/$P105</f>
        <v>6.0974921510657851E-2</v>
      </c>
      <c r="AZ106" s="75">
        <f t="shared" ref="AZ106" si="219">+AL$3*(AL106-AL105)/$P105</f>
        <v>0.1628822442577397</v>
      </c>
      <c r="BA106" s="75">
        <f t="shared" ref="BA106" si="220">+AM$3*(AM106-AM105)/$P105</f>
        <v>0.14371700181335015</v>
      </c>
      <c r="BB106" s="75">
        <f t="shared" ref="BB106" si="221">+AN$3*(AN106-AN105)/$P105</f>
        <v>6.2340854906688975E-2</v>
      </c>
      <c r="BC106" s="75">
        <f t="shared" ref="BC106" si="222">+AO$3*(AO106-AO105)/$P105</f>
        <v>0.29178147090763268</v>
      </c>
      <c r="BD106" s="75">
        <f t="shared" ref="BD106" si="223">+AP$3*(AP106-AP105)/$P105</f>
        <v>0.12914560869201147</v>
      </c>
      <c r="BF106" s="57">
        <f t="shared" ref="BF106" si="224">+R106-AS106</f>
        <v>0.12121593367297527</v>
      </c>
      <c r="BG106" s="57">
        <f t="shared" ref="BG106" si="225">+S106-AT106</f>
        <v>2.0870515018078222E-3</v>
      </c>
      <c r="BH106" s="57">
        <f t="shared" ref="BH106" si="226">+T106-AU106</f>
        <v>3.151248062048824E-2</v>
      </c>
      <c r="BI106" s="57">
        <f t="shared" ref="BI106" si="227">+U106-AV106</f>
        <v>-3.5691325503812876E-2</v>
      </c>
      <c r="BJ106" s="57">
        <f t="shared" ref="BJ106" si="228">+V106-AW106</f>
        <v>-3.3274211782374497E-2</v>
      </c>
      <c r="BK106" s="57">
        <f t="shared" ref="BK106" si="229">+W106-AX106</f>
        <v>-0.10109019467793898</v>
      </c>
      <c r="BL106" s="57">
        <f t="shared" ref="BL106" si="230">+X106-AY106</f>
        <v>-3.3609133836040361E-2</v>
      </c>
      <c r="BM106" s="57">
        <f t="shared" ref="BM106" si="231">+Y106-AZ106</f>
        <v>1.7172483466083355E-2</v>
      </c>
      <c r="BN106" s="57">
        <f t="shared" ref="BN106" si="232">+Z106-BA106</f>
        <v>-2.1279333227927646E-2</v>
      </c>
      <c r="BO106" s="57">
        <f t="shared" ref="BO106" si="233">+AA106-BB106</f>
        <v>-3.4876913498117085E-2</v>
      </c>
      <c r="BP106" s="57">
        <f t="shared" ref="BP106" si="234">+AB106-BC106</f>
        <v>-0.15463855479914654</v>
      </c>
      <c r="BQ106" s="57">
        <f t="shared" si="121"/>
        <v>-4.0436770521320289E-2</v>
      </c>
      <c r="BR106" s="57">
        <f t="shared" ref="BR106" si="235">+SUM(BF106:BQ106)</f>
        <v>-0.28290848858532358</v>
      </c>
      <c r="BU106" t="s">
        <v>102</v>
      </c>
      <c r="BV106">
        <v>3.151248062048824E-2</v>
      </c>
    </row>
    <row r="107" spans="1:74" x14ac:dyDescent="0.25">
      <c r="A107" s="2">
        <f>+'Indice PondENGHO'!A104</f>
        <v>45809</v>
      </c>
      <c r="B107" s="1" t="s">
        <v>88</v>
      </c>
      <c r="C107" s="1">
        <f t="shared" si="120"/>
        <v>2025</v>
      </c>
      <c r="D107" s="57">
        <f>+'Indice PondENGHO'!D104</f>
        <v>9336.4306640625</v>
      </c>
      <c r="E107" s="57">
        <f>+'Indice PondENGHO'!E104</f>
        <v>6642.59423828125</v>
      </c>
      <c r="F107" s="57">
        <f>+'Indice PondENGHO'!F104</f>
        <v>7326.95166015625</v>
      </c>
      <c r="G107" s="57">
        <f>+'Indice PondENGHO'!G104</f>
        <v>9322.1201171875</v>
      </c>
      <c r="H107" s="57">
        <f>+'Indice PondENGHO'!H104</f>
        <v>7669.50439453125</v>
      </c>
      <c r="I107" s="57">
        <f>+'Indice PondENGHO'!I104</f>
        <v>10261.001953125</v>
      </c>
      <c r="J107" s="57">
        <f>+'Indice PondENGHO'!J104</f>
        <v>8923.3955078125</v>
      </c>
      <c r="K107" s="57">
        <f>+'Indice PondENGHO'!K104</f>
        <v>8020.8447265625</v>
      </c>
      <c r="L107" s="57">
        <f>+'Indice PondENGHO'!L104</f>
        <v>7926.95947265625</v>
      </c>
      <c r="M107" s="57">
        <f>+'Indice PondENGHO'!M104</f>
        <v>7988.82373046875</v>
      </c>
      <c r="N107" s="57">
        <f>+'Indice PondENGHO'!N104</f>
        <v>10643.501953125</v>
      </c>
      <c r="O107" s="57">
        <f>+'Indice PondENGHO'!O104</f>
        <v>8608.8388671875</v>
      </c>
      <c r="P107">
        <f>+'Indice PondENGHO'!BL104</f>
        <v>8857.7158203125</v>
      </c>
      <c r="Q107" s="65">
        <f t="shared" ref="Q107" si="236">+P107/P106-1</f>
        <v>1.2950143399720782E-2</v>
      </c>
      <c r="R107" s="75">
        <f t="shared" ref="R107" si="237">+D$3*(D107-D106)/$P106</f>
        <v>0.15882003952008047</v>
      </c>
      <c r="S107" s="75">
        <f t="shared" ref="S107" si="238">+E$3*(E107-E106)/$P106</f>
        <v>4.4564019412200291E-2</v>
      </c>
      <c r="T107" s="75">
        <f t="shared" ref="T107" si="239">+F$3*(F107-F106)/$P106</f>
        <v>4.7341430885270729E-2</v>
      </c>
      <c r="U107" s="75">
        <f t="shared" ref="U107" si="240">+G$3*(G107-G106)/$P106</f>
        <v>0.45888017879447907</v>
      </c>
      <c r="V107" s="75">
        <f t="shared" ref="V107" si="241">+H$3*(H107-H106)/$P106</f>
        <v>6.3422521565370565E-2</v>
      </c>
      <c r="W107" s="75">
        <f t="shared" ref="W107" si="242">+I$3*(I107-I106)/$P106</f>
        <v>0.10361773415353115</v>
      </c>
      <c r="X107" s="75">
        <f t="shared" ref="X107" si="243">+J$3*(J107-J106)/$P106</f>
        <v>0.15076779776623242</v>
      </c>
      <c r="Y107" s="75">
        <f t="shared" ref="Y107" si="244">+K$3*(K107-K106)/$P106</f>
        <v>7.1962075276923276E-2</v>
      </c>
      <c r="Z107" s="75">
        <f t="shared" ref="Z107" si="245">+L$3*(L107-L106)/$P106</f>
        <v>0.14899841081268028</v>
      </c>
      <c r="AA107" s="75">
        <f t="shared" ref="AA107" si="246">+M$3*(M107-M106)/$P106</f>
        <v>5.3700109417252874E-2</v>
      </c>
      <c r="AB107" s="75">
        <f t="shared" ref="AB107" si="247">+N$3*(N107-N106)/$P106</f>
        <v>0.1092556584528725</v>
      </c>
      <c r="AC107" s="75">
        <f t="shared" ref="AC107" si="248">+O$3*(O107-O106)/$P106</f>
        <v>3.5173384394777775E-2</v>
      </c>
      <c r="AE107" s="57">
        <f>+'Indice PondENGHO'!AZ104</f>
        <v>9443.8818359375</v>
      </c>
      <c r="AF107" s="57">
        <f>+'Indice PondENGHO'!BA104</f>
        <v>6673.91015625</v>
      </c>
      <c r="AG107" s="57">
        <f>+'Indice PondENGHO'!BB104</f>
        <v>7540.26318359375</v>
      </c>
      <c r="AH107" s="57">
        <f>+'Indice PondENGHO'!BC104</f>
        <v>8862.1943359375</v>
      </c>
      <c r="AI107" s="57">
        <f>+'Indice PondENGHO'!BD104</f>
        <v>7698.07470703125</v>
      </c>
      <c r="AJ107" s="57">
        <f>+'Indice PondENGHO'!BE104</f>
        <v>9989.431640625</v>
      </c>
      <c r="AK107" s="57">
        <f>+'Indice PondENGHO'!BF104</f>
        <v>8797.310546875</v>
      </c>
      <c r="AL107" s="57">
        <f>+'Indice PondENGHO'!BG104</f>
        <v>7989.58251953125</v>
      </c>
      <c r="AM107" s="57">
        <f>+'Indice PondENGHO'!BH104</f>
        <v>8017.06884765625</v>
      </c>
      <c r="AN107" s="57">
        <f>+'Indice PondENGHO'!BI104</f>
        <v>8070.1650390625</v>
      </c>
      <c r="AO107" s="57">
        <f>+'Indice PondENGHO'!BJ104</f>
        <v>10622.259765625</v>
      </c>
      <c r="AP107" s="57">
        <f>+'Indice PondENGHO'!BK104</f>
        <v>8614.9775390625</v>
      </c>
      <c r="AQ107" s="57">
        <f>+'Indice PondENGHO'!BP104</f>
        <v>8865.275390625</v>
      </c>
      <c r="AR107" s="65">
        <f t="shared" ref="AR107" si="249">+AQ107/AQ106-1</f>
        <v>1.8209352879243301E-2</v>
      </c>
      <c r="AS107" s="75">
        <f t="shared" ref="AS107" si="250">+AE$3*(AE107-AE106)/$P106</f>
        <v>0.10692070562416513</v>
      </c>
      <c r="AT107" s="75">
        <f t="shared" ref="AT107" si="251">+AF$3*(AF107-AF106)/$P106</f>
        <v>3.8650612923548794E-2</v>
      </c>
      <c r="AU107" s="75">
        <f t="shared" ref="AU107" si="252">+AG$3*(AG107-AG106)/$P106</f>
        <v>2.6169233926274398E-2</v>
      </c>
      <c r="AV107" s="75">
        <f t="shared" ref="AV107" si="253">+AH$3*(AH107-AH106)/$P106</f>
        <v>0.52293682795298457</v>
      </c>
      <c r="AW107" s="75">
        <f t="shared" ref="AW107" si="254">+AI$3*(AI107-AI106)/$P106</f>
        <v>0.12026453966336187</v>
      </c>
      <c r="AX107" s="75">
        <f t="shared" ref="AX107" si="255">+AJ$3*(AJ107-AJ106)/$P106</f>
        <v>0.19312436495208896</v>
      </c>
      <c r="AY107" s="75">
        <f t="shared" ref="AY107" si="256">+AK$3*(AK107-AK106)/$P106</f>
        <v>0.25950596369312878</v>
      </c>
      <c r="AZ107" s="75">
        <f t="shared" ref="AZ107" si="257">+AL$3*(AL107-AL106)/$P106</f>
        <v>7.6845731786464366E-2</v>
      </c>
      <c r="BA107" s="75">
        <f t="shared" ref="BA107" si="258">+AM$3*(AM107-AM106)/$P106</f>
        <v>0.22650646584368087</v>
      </c>
      <c r="BB107" s="75">
        <f t="shared" ref="BB107" si="259">+AN$3*(AN107-AN106)/$P106</f>
        <v>0.12213289184978253</v>
      </c>
      <c r="BC107" s="75">
        <f t="shared" ref="BC107" si="260">+AO$3*(AO107-AO106)/$P106</f>
        <v>0.20468914344572903</v>
      </c>
      <c r="BD107" s="75">
        <f t="shared" ref="BD107" si="261">+AP$3*(AP107-AP106)/$P106</f>
        <v>4.5131067514813702E-2</v>
      </c>
      <c r="BF107" s="57">
        <f t="shared" ref="BF107" si="262">+R107-AS107</f>
        <v>5.1899333895915348E-2</v>
      </c>
      <c r="BG107" s="57">
        <f t="shared" ref="BG107" si="263">+S107-AT107</f>
        <v>5.9134064886514973E-3</v>
      </c>
      <c r="BH107" s="57">
        <f t="shared" ref="BH107" si="264">+T107-AU107</f>
        <v>2.1172196958996331E-2</v>
      </c>
      <c r="BI107" s="57">
        <f t="shared" ref="BI107" si="265">+U107-AV107</f>
        <v>-6.4056649158505508E-2</v>
      </c>
      <c r="BJ107" s="57">
        <f t="shared" ref="BJ107" si="266">+V107-AW107</f>
        <v>-5.6842018097991304E-2</v>
      </c>
      <c r="BK107" s="57">
        <f t="shared" ref="BK107" si="267">+W107-AX107</f>
        <v>-8.9506630798557807E-2</v>
      </c>
      <c r="BL107" s="57">
        <f t="shared" ref="BL107" si="268">+X107-AY107</f>
        <v>-0.10873816592689636</v>
      </c>
      <c r="BM107" s="57">
        <f t="shared" ref="BM107" si="269">+Y107-AZ107</f>
        <v>-4.88365650954109E-3</v>
      </c>
      <c r="BN107" s="57">
        <f t="shared" ref="BN107" si="270">+Z107-BA107</f>
        <v>-7.7508055031000583E-2</v>
      </c>
      <c r="BO107" s="57">
        <f t="shared" ref="BO107" si="271">+AA107-BB107</f>
        <v>-6.8432782432529649E-2</v>
      </c>
      <c r="BP107" s="57">
        <f t="shared" ref="BP107" si="272">+AB107-BC107</f>
        <v>-9.5433484992856532E-2</v>
      </c>
      <c r="BQ107" s="57">
        <f t="shared" si="121"/>
        <v>-9.9576831200359275E-3</v>
      </c>
      <c r="BR107" s="57">
        <f t="shared" ref="BR107" si="273">+SUM(BF107:BQ107)</f>
        <v>-0.49637418872435157</v>
      </c>
      <c r="BU107" t="s">
        <v>102</v>
      </c>
      <c r="BV107">
        <v>3.151248062048824E-2</v>
      </c>
    </row>
    <row r="108" spans="1:74" x14ac:dyDescent="0.25">
      <c r="A108" s="2">
        <f>+'Indice PondENGHO'!A105</f>
        <v>45839</v>
      </c>
      <c r="B108" s="1" t="s">
        <v>88</v>
      </c>
      <c r="C108" s="1">
        <f t="shared" si="120"/>
        <v>2025</v>
      </c>
      <c r="D108" s="57">
        <f>+'Indice PondENGHO'!D105</f>
        <v>9504.3095703125</v>
      </c>
      <c r="E108" s="57">
        <f>+'Indice PondENGHO'!E105</f>
        <v>6687.513671875</v>
      </c>
      <c r="F108" s="57">
        <f>+'Indice PondENGHO'!F105</f>
        <v>7280.2900390625</v>
      </c>
      <c r="G108" s="57">
        <f>+'Indice PondENGHO'!G105</f>
        <v>9488.04296875</v>
      </c>
      <c r="H108" s="57">
        <f>+'Indice PondENGHO'!H105</f>
        <v>7782.927734375</v>
      </c>
      <c r="I108" s="57">
        <f>+'Indice PondENGHO'!I105</f>
        <v>10367.189453125</v>
      </c>
      <c r="J108" s="57">
        <f>+'Indice PondENGHO'!J105</f>
        <v>9166.7041015625</v>
      </c>
      <c r="K108" s="57">
        <f>+'Indice PondENGHO'!K105</f>
        <v>8201.1083984375</v>
      </c>
      <c r="L108" s="57">
        <f>+'Indice PondENGHO'!L105</f>
        <v>8292.4189453125</v>
      </c>
      <c r="M108" s="57">
        <f>+'Indice PondENGHO'!M105</f>
        <v>8147.7373046875</v>
      </c>
      <c r="N108" s="57">
        <f>+'Indice PondENGHO'!N105</f>
        <v>10948.9013671875</v>
      </c>
      <c r="O108" s="57">
        <f>+'Indice PondENGHO'!O105</f>
        <v>8779.5205078125</v>
      </c>
      <c r="P108">
        <f>+'Indice PondENGHO'!BL105</f>
        <v>9017.4775390625</v>
      </c>
      <c r="Q108" s="65">
        <f t="shared" ref="Q108" si="274">+P108/P107-1</f>
        <v>1.803644664052495E-2</v>
      </c>
      <c r="R108" s="75">
        <f t="shared" ref="R108" si="275">+D$3*(D108-D107)/$P107</f>
        <v>0.65339955761083557</v>
      </c>
      <c r="S108" s="75">
        <f t="shared" ref="S108" si="276">+E$3*(E108-E107)/$P107</f>
        <v>1.1276453393718871E-2</v>
      </c>
      <c r="T108" s="75">
        <f t="shared" ref="T108" si="277">+F$3*(F108-F107)/$P107</f>
        <v>-4.2102663784812852E-2</v>
      </c>
      <c r="U108" s="75">
        <f t="shared" ref="U108" si="278">+G$3*(G108-G107)/$P107</f>
        <v>0.26583020016707459</v>
      </c>
      <c r="V108" s="75">
        <f t="shared" ref="V108" si="279">+H$3*(H108-H107)/$P107</f>
        <v>5.274830668483705E-2</v>
      </c>
      <c r="W108" s="75">
        <f t="shared" ref="W108" si="280">+I$3*(I108-I107)/$P107</f>
        <v>5.0177670268598741E-2</v>
      </c>
      <c r="X108" s="75">
        <f t="shared" ref="X108" si="281">+J$3*(J108-J107)/$P107</f>
        <v>0.28536781137867107</v>
      </c>
      <c r="Y108" s="75">
        <f t="shared" ref="Y108" si="282">+K$3*(K108-K107)/$P107</f>
        <v>0.10207522935516704</v>
      </c>
      <c r="Z108" s="75">
        <f t="shared" ref="Z108" si="283">+L$3*(L108-L107)/$P107</f>
        <v>0.31778321239982266</v>
      </c>
      <c r="AA108" s="75">
        <f t="shared" ref="AA108" si="284">+M$3*(M108-M107)/$P107</f>
        <v>2.9569949679651372E-2</v>
      </c>
      <c r="AB108" s="75">
        <f t="shared" ref="AB108" si="285">+N$3*(N108-N107)/$P107</f>
        <v>0.15131731548842131</v>
      </c>
      <c r="AC108" s="75">
        <f t="shared" ref="AC108" si="286">+O$3*(O108-O107)/$P107</f>
        <v>7.0701430966659373E-2</v>
      </c>
      <c r="AE108" s="57">
        <f>+'Indice PondENGHO'!AZ105</f>
        <v>9624.3369140625</v>
      </c>
      <c r="AF108" s="57">
        <f>+'Indice PondENGHO'!BA105</f>
        <v>6714.77392578125</v>
      </c>
      <c r="AG108" s="57">
        <f>+'Indice PondENGHO'!BB105</f>
        <v>7473.14306640625</v>
      </c>
      <c r="AH108" s="57">
        <f>+'Indice PondENGHO'!BC105</f>
        <v>8981.52734375</v>
      </c>
      <c r="AI108" s="57">
        <f>+'Indice PondENGHO'!BD105</f>
        <v>7817.14501953125</v>
      </c>
      <c r="AJ108" s="57">
        <f>+'Indice PondENGHO'!BE105</f>
        <v>10110.375</v>
      </c>
      <c r="AK108" s="57">
        <f>+'Indice PondENGHO'!BF105</f>
        <v>9052.6669921875</v>
      </c>
      <c r="AL108" s="57">
        <f>+'Indice PondENGHO'!BG105</f>
        <v>8174.162109375</v>
      </c>
      <c r="AM108" s="57">
        <f>+'Indice PondENGHO'!BH105</f>
        <v>8404.5986328125</v>
      </c>
      <c r="AN108" s="57">
        <f>+'Indice PondENGHO'!BI105</f>
        <v>8211.703125</v>
      </c>
      <c r="AO108" s="57">
        <f>+'Indice PondENGHO'!BJ105</f>
        <v>10912.21875</v>
      </c>
      <c r="AP108" s="57">
        <f>+'Indice PondENGHO'!BK105</f>
        <v>8813.9921875</v>
      </c>
      <c r="AQ108" s="57">
        <f>+'Indice PondENGHO'!BP105</f>
        <v>9040.8564453125</v>
      </c>
      <c r="AR108" s="65">
        <f t="shared" ref="AR108" si="287">+AQ108/AQ107-1</f>
        <v>1.9805482283514531E-2</v>
      </c>
      <c r="AS108" s="75">
        <f t="shared" ref="AS108" si="288">+AE$3*(AE108-AE107)/$P107</f>
        <v>0.3198199418094107</v>
      </c>
      <c r="AT108" s="75">
        <f t="shared" ref="AT108" si="289">+AF$3*(AF108-AF107)/$P107</f>
        <v>8.490298664235011E-3</v>
      </c>
      <c r="AU108" s="75">
        <f t="shared" ref="AU108" si="290">+AG$3*(AG108-AG107)/$P107</f>
        <v>-4.5235272988452473E-2</v>
      </c>
      <c r="AV108" s="75">
        <f t="shared" ref="AV108" si="291">+AH$3*(AH108-AH107)/$P107</f>
        <v>0.19695767031652592</v>
      </c>
      <c r="AW108" s="75">
        <f t="shared" ref="AW108" si="292">+AI$3*(AI108-AI107)/$P107</f>
        <v>9.4035757504416229E-2</v>
      </c>
      <c r="AX108" s="75">
        <f t="shared" ref="AX108" si="293">+AJ$3*(AJ108-AJ107)/$P107</f>
        <v>0.10918495938858143</v>
      </c>
      <c r="AY108" s="75">
        <f t="shared" ref="AY108" si="294">+AK$3*(AK108-AK107)/$P107</f>
        <v>0.45101592034826959</v>
      </c>
      <c r="AZ108" s="75">
        <f t="shared" ref="AZ108" si="295">+AL$3*(AL108-AL107)/$P107</f>
        <v>9.4931511933467383E-2</v>
      </c>
      <c r="BA108" s="75">
        <f t="shared" ref="BA108" si="296">+AM$3*(AM108-AM107)/$P107</f>
        <v>0.42640405270421422</v>
      </c>
      <c r="BB108" s="75">
        <f t="shared" ref="BB108" si="297">+AN$3*(AN108-AN107)/$P107</f>
        <v>6.0143609919367146E-2</v>
      </c>
      <c r="BC108" s="75">
        <f t="shared" ref="BC108" si="298">+AO$3*(AO108-AO107)/$P107</f>
        <v>0.2671687904447006</v>
      </c>
      <c r="BD108" s="75">
        <f t="shared" ref="BD108" si="299">+AP$3*(AP108-AP107)/$P107</f>
        <v>0.11252040649984715</v>
      </c>
      <c r="BF108" s="57">
        <f t="shared" ref="BF108" si="300">+R108-AS108</f>
        <v>0.33357961580142487</v>
      </c>
      <c r="BG108" s="57">
        <f t="shared" ref="BG108" si="301">+S108-AT108</f>
        <v>2.7861547294838595E-3</v>
      </c>
      <c r="BH108" s="57">
        <f t="shared" ref="BH108" si="302">+T108-AU108</f>
        <v>3.1326092036396205E-3</v>
      </c>
      <c r="BI108" s="57">
        <f t="shared" ref="BI108" si="303">+U108-AV108</f>
        <v>6.8872529850548675E-2</v>
      </c>
      <c r="BJ108" s="57">
        <f t="shared" ref="BJ108" si="304">+V108-AW108</f>
        <v>-4.1287450819579179E-2</v>
      </c>
      <c r="BK108" s="57">
        <f t="shared" ref="BK108" si="305">+W108-AX108</f>
        <v>-5.9007289119982688E-2</v>
      </c>
      <c r="BL108" s="57">
        <f t="shared" ref="BL108" si="306">+X108-AY108</f>
        <v>-0.16564810896959853</v>
      </c>
      <c r="BM108" s="57">
        <f t="shared" ref="BM108" si="307">+Y108-AZ108</f>
        <v>7.1437174216996552E-3</v>
      </c>
      <c r="BN108" s="57">
        <f t="shared" ref="BN108" si="308">+Z108-BA108</f>
        <v>-0.10862084030439156</v>
      </c>
      <c r="BO108" s="57">
        <f t="shared" ref="BO108" si="309">+AA108-BB108</f>
        <v>-3.0573660239715774E-2</v>
      </c>
      <c r="BP108" s="57">
        <f t="shared" ref="BP108" si="310">+AB108-BC108</f>
        <v>-0.11585147495627929</v>
      </c>
      <c r="BQ108" s="57">
        <f t="shared" si="121"/>
        <v>-4.181897553318778E-2</v>
      </c>
      <c r="BR108" s="57">
        <f t="shared" ref="BR108" si="311">+SUM(BF108:BQ108)</f>
        <v>-0.14729317293593813</v>
      </c>
      <c r="BU108" t="s">
        <v>102</v>
      </c>
      <c r="BV108">
        <v>3.151248062048824E-2</v>
      </c>
    </row>
  </sheetData>
  <autoFilter ref="BU95:BV107" xr:uid="{2A9FF01F-A45D-48ED-A3F9-4EA863ADD472}">
    <sortState xmlns:xlrd2="http://schemas.microsoft.com/office/spreadsheetml/2017/richdata2" ref="BU96:BV107">
      <sortCondition ref="BV95:BV107"/>
    </sortState>
  </autoFilter>
  <mergeCells count="5">
    <mergeCell ref="D1:O1"/>
    <mergeCell ref="AE1:AP1"/>
    <mergeCell ref="R1:AC1"/>
    <mergeCell ref="AS1:BD1"/>
    <mergeCell ref="BF1:BQ1"/>
  </mergeCells>
  <conditionalFormatting sqref="BF102:BR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3:BR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4:BR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5:BR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6:BR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7:BR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8:BR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G29" sqref="G29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7</v>
      </c>
    </row>
    <row r="3" spans="2:9" x14ac:dyDescent="0.25">
      <c r="B3" s="69" t="s">
        <v>142</v>
      </c>
      <c r="C3" s="69">
        <f>+YEAR(MAX('Indice PondENGHO'!A3:A5001))</f>
        <v>2025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7</v>
      </c>
      <c r="C6">
        <f>+C3-1</f>
        <v>2024</v>
      </c>
      <c r="D6" s="66">
        <f t="shared" ref="D6" si="1">+DATE(C6,B6,1)</f>
        <v>45474</v>
      </c>
      <c r="E6" s="3">
        <f>+VLOOKUP(auxgr12!$D6,'Infla Mensual PondENGHO'!$A:$BP,E$3,FALSE)</f>
        <v>3.844397342922834E-2</v>
      </c>
      <c r="F6" s="3">
        <f>+VLOOKUP(auxgr12!$D6,'Infla Mensual PondENGHO'!$A:$BP,F$3,FALSE)</f>
        <v>3.9352806514615368E-2</v>
      </c>
      <c r="G6" s="3">
        <f>+VLOOKUP(auxgr12!$D6,'Infla Mensual PondENGHO'!$A:$BP,G$3,FALSE)</f>
        <v>3.9915504417715075E-2</v>
      </c>
      <c r="H6" s="3">
        <f>+VLOOKUP(auxgr12!$D6,'Infla Mensual PondENGHO'!$A:$BP,H$3,FALSE)</f>
        <v>4.0610038452343566E-2</v>
      </c>
      <c r="I6" s="3">
        <f>+VLOOKUP(auxgr12!$D6,'Infla Mensual PondENGHO'!$A:$BP,I$3,FALSE)</f>
        <v>4.1985767651929073E-2</v>
      </c>
    </row>
    <row r="7" spans="2:9" x14ac:dyDescent="0.25">
      <c r="B7">
        <f>+C2+1</f>
        <v>8</v>
      </c>
      <c r="C7">
        <f>+C3-1</f>
        <v>2024</v>
      </c>
      <c r="D7" s="66">
        <f>+DATE(C7,B7,1)</f>
        <v>45505</v>
      </c>
      <c r="E7" s="3">
        <f>+VLOOKUP(auxgr12!$D7,'Infla Mensual PondENGHO'!$A:$BP,E$3,FALSE)</f>
        <v>4.1749522628150348E-2</v>
      </c>
      <c r="F7" s="3">
        <f>+VLOOKUP(auxgr12!$D7,'Infla Mensual PondENGHO'!$A:$BP,F$3,FALSE)</f>
        <v>4.1693074529161933E-2</v>
      </c>
      <c r="G7" s="3">
        <f>+VLOOKUP(auxgr12!$D7,'Infla Mensual PondENGHO'!$A:$BP,G$3,FALSE)</f>
        <v>4.1227228864620491E-2</v>
      </c>
      <c r="H7" s="3">
        <f>+VLOOKUP(auxgr12!$D7,'Infla Mensual PondENGHO'!$A:$BP,H$3,FALSE)</f>
        <v>4.1786310742923494E-2</v>
      </c>
      <c r="I7" s="3">
        <f>+VLOOKUP(auxgr12!$D7,'Infla Mensual PondENGHO'!$A:$BP,I$3,FALSE)</f>
        <v>4.218126193482119E-2</v>
      </c>
    </row>
    <row r="8" spans="2:9" x14ac:dyDescent="0.25">
      <c r="B8">
        <f t="shared" ref="B8:B15" si="2">+IF(B7=12,1,+B7+1)</f>
        <v>9</v>
      </c>
      <c r="C8">
        <f t="shared" ref="C8:C15" si="3">+IF(B8=1,+C7+1,C7)</f>
        <v>2024</v>
      </c>
      <c r="D8" s="66">
        <f t="shared" ref="D8:D18" si="4">+DATE(C8,B8,1)</f>
        <v>45536</v>
      </c>
      <c r="E8" s="3">
        <f>+VLOOKUP(auxgr12!$D8,'Infla Mensual PondENGHO'!$A:$BP,E$3,FALSE)</f>
        <v>3.3081080291061937E-2</v>
      </c>
      <c r="F8" s="3">
        <f>+VLOOKUP(auxgr12!$D8,'Infla Mensual PondENGHO'!$A:$BP,F$3,FALSE)</f>
        <v>3.3946058175184479E-2</v>
      </c>
      <c r="G8" s="3">
        <f>+VLOOKUP(auxgr12!$D8,'Infla Mensual PondENGHO'!$A:$BP,G$3,FALSE)</f>
        <v>3.4227982073778307E-2</v>
      </c>
      <c r="H8" s="3">
        <f>+VLOOKUP(auxgr12!$D8,'Infla Mensual PondENGHO'!$A:$BP,H$3,FALSE)</f>
        <v>3.4823097142526072E-2</v>
      </c>
      <c r="I8" s="3">
        <f>+VLOOKUP(auxgr12!$D8,'Infla Mensual PondENGHO'!$A:$BP,I$3,FALSE)</f>
        <v>3.5558823600745804E-2</v>
      </c>
    </row>
    <row r="9" spans="2:9" x14ac:dyDescent="0.25">
      <c r="B9">
        <f t="shared" si="2"/>
        <v>10</v>
      </c>
      <c r="C9">
        <f t="shared" si="3"/>
        <v>2024</v>
      </c>
      <c r="D9" s="66">
        <f t="shared" si="4"/>
        <v>45566</v>
      </c>
      <c r="E9" s="3">
        <f>+VLOOKUP(auxgr12!$D9,'Infla Mensual PondENGHO'!$A:$BP,E$3,FALSE)</f>
        <v>2.4505648939364022E-2</v>
      </c>
      <c r="F9" s="3">
        <f>+VLOOKUP(auxgr12!$D9,'Infla Mensual PondENGHO'!$A:$BP,F$3,FALSE)</f>
        <v>2.5636935336685429E-2</v>
      </c>
      <c r="G9" s="3">
        <f>+VLOOKUP(auxgr12!$D9,'Infla Mensual PondENGHO'!$A:$BP,G$3,FALSE)</f>
        <v>2.6295301213072886E-2</v>
      </c>
      <c r="H9" s="3">
        <f>+VLOOKUP(auxgr12!$D9,'Infla Mensual PondENGHO'!$A:$BP,H$3,FALSE)</f>
        <v>2.7194345138702669E-2</v>
      </c>
      <c r="I9" s="3">
        <f>+VLOOKUP(auxgr12!$D9,'Infla Mensual PondENGHO'!$A:$BP,I$3,FALSE)</f>
        <v>2.8869072507666571E-2</v>
      </c>
    </row>
    <row r="10" spans="2:9" x14ac:dyDescent="0.25">
      <c r="B10">
        <f t="shared" si="2"/>
        <v>11</v>
      </c>
      <c r="C10">
        <f t="shared" si="3"/>
        <v>2024</v>
      </c>
      <c r="D10" s="66">
        <f t="shared" si="4"/>
        <v>45597</v>
      </c>
      <c r="E10" s="3">
        <f>+VLOOKUP(auxgr12!$D10,'Infla Mensual PondENGHO'!$A:$BP,E$3,FALSE)</f>
        <v>2.0319002611617121E-2</v>
      </c>
      <c r="F10" s="3">
        <f>+VLOOKUP(auxgr12!$D10,'Infla Mensual PondENGHO'!$A:$BP,F$3,FALSE)</f>
        <v>2.2584761104629258E-2</v>
      </c>
      <c r="G10" s="3">
        <f>+VLOOKUP(auxgr12!$D10,'Infla Mensual PondENGHO'!$A:$BP,G$3,FALSE)</f>
        <v>2.3372309365687682E-2</v>
      </c>
      <c r="H10" s="3">
        <f>+VLOOKUP(auxgr12!$D10,'Infla Mensual PondENGHO'!$A:$BP,H$3,FALSE)</f>
        <v>2.4943339210105941E-2</v>
      </c>
      <c r="I10" s="3">
        <f>+VLOOKUP(auxgr12!$D10,'Infla Mensual PondENGHO'!$A:$BP,I$3,FALSE)</f>
        <v>2.6662958438023354E-2</v>
      </c>
    </row>
    <row r="11" spans="2:9" x14ac:dyDescent="0.25">
      <c r="B11">
        <f t="shared" si="2"/>
        <v>12</v>
      </c>
      <c r="C11">
        <f t="shared" si="3"/>
        <v>2024</v>
      </c>
      <c r="D11" s="66">
        <f t="shared" si="4"/>
        <v>45627</v>
      </c>
      <c r="E11" s="3">
        <f>+VLOOKUP(auxgr12!$D11,'Infla Mensual PondENGHO'!$A:$BP,E$3,FALSE)</f>
        <v>2.6325876581951402E-2</v>
      </c>
      <c r="F11" s="3">
        <f>+VLOOKUP(auxgr12!$D11,'Infla Mensual PondENGHO'!$A:$BP,F$3,FALSE)</f>
        <v>2.6725733965583087E-2</v>
      </c>
      <c r="G11" s="3">
        <f>+VLOOKUP(auxgr12!$D11,'Infla Mensual PondENGHO'!$A:$BP,G$3,FALSE)</f>
        <v>2.6753996324876184E-2</v>
      </c>
      <c r="H11" s="3">
        <f>+VLOOKUP(auxgr12!$D11,'Infla Mensual PondENGHO'!$A:$BP,H$3,FALSE)</f>
        <v>2.6929402287534376E-2</v>
      </c>
      <c r="I11" s="3">
        <f>+VLOOKUP(auxgr12!$D11,'Infla Mensual PondENGHO'!$A:$BP,I$3,FALSE)</f>
        <v>2.7491859150091003E-2</v>
      </c>
    </row>
    <row r="12" spans="2:9" x14ac:dyDescent="0.25">
      <c r="B12">
        <f t="shared" si="2"/>
        <v>1</v>
      </c>
      <c r="C12">
        <f t="shared" si="3"/>
        <v>2025</v>
      </c>
      <c r="D12" s="66">
        <f t="shared" si="4"/>
        <v>45658</v>
      </c>
      <c r="E12" s="3">
        <f>+VLOOKUP(auxgr12!$D12,'Infla Mensual PondENGHO'!$A:$BP,E$3,FALSE)</f>
        <v>2.1683087926834599E-2</v>
      </c>
      <c r="F12" s="3">
        <f>+VLOOKUP(auxgr12!$D12,'Infla Mensual PondENGHO'!$A:$BP,F$3,FALSE)</f>
        <v>2.1830068820724913E-2</v>
      </c>
      <c r="G12" s="3">
        <f>+VLOOKUP(auxgr12!$D12,'Infla Mensual PondENGHO'!$A:$BP,G$3,FALSE)</f>
        <v>2.2057149321017544E-2</v>
      </c>
      <c r="H12" s="3">
        <f>+VLOOKUP(auxgr12!$D12,'Infla Mensual PondENGHO'!$A:$BP,H$3,FALSE)</f>
        <v>2.2236804360479923E-2</v>
      </c>
      <c r="I12" s="3">
        <f>+VLOOKUP(auxgr12!$D12,'Infla Mensual PondENGHO'!$A:$BP,I$3,FALSE)</f>
        <v>2.3088842860465864E-2</v>
      </c>
    </row>
    <row r="13" spans="2:9" x14ac:dyDescent="0.25">
      <c r="B13">
        <f t="shared" si="2"/>
        <v>2</v>
      </c>
      <c r="C13">
        <f t="shared" si="3"/>
        <v>2025</v>
      </c>
      <c r="D13" s="66">
        <f t="shared" si="4"/>
        <v>45689</v>
      </c>
      <c r="E13" s="3">
        <f>+VLOOKUP(auxgr12!$D13,'Infla Mensual PondENGHO'!$A:$BP,E$3,FALSE)</f>
        <v>2.5431625266019386E-2</v>
      </c>
      <c r="F13" s="3">
        <f>+VLOOKUP(auxgr12!$D13,'Infla Mensual PondENGHO'!$A:$BP,F$3,FALSE)</f>
        <v>2.4840247490863998E-2</v>
      </c>
      <c r="G13" s="3">
        <f>+VLOOKUP(auxgr12!$D13,'Infla Mensual PondENGHO'!$A:$BP,G$3,FALSE)</f>
        <v>2.4691478137405909E-2</v>
      </c>
      <c r="H13" s="3">
        <f>+VLOOKUP(auxgr12!$D13,'Infla Mensual PondENGHO'!$A:$BP,H$3,FALSE)</f>
        <v>2.41015151821935E-2</v>
      </c>
      <c r="I13" s="3">
        <f>+VLOOKUP(auxgr12!$D13,'Infla Mensual PondENGHO'!$A:$BP,I$3,FALSE)</f>
        <v>2.3463202163408026E-2</v>
      </c>
    </row>
    <row r="14" spans="2:9" x14ac:dyDescent="0.25">
      <c r="B14">
        <f t="shared" si="2"/>
        <v>3</v>
      </c>
      <c r="C14">
        <f t="shared" si="3"/>
        <v>2025</v>
      </c>
      <c r="D14" s="66">
        <f t="shared" si="4"/>
        <v>45717</v>
      </c>
      <c r="E14" s="3">
        <f>+VLOOKUP(auxgr12!$D14,'Infla Mensual PondENGHO'!$A:$BP,E$3,FALSE)</f>
        <v>4.0417766602393046E-2</v>
      </c>
      <c r="F14" s="3">
        <f>+VLOOKUP(auxgr12!$D14,'Infla Mensual PondENGHO'!$A:$BP,F$3,FALSE)</f>
        <v>3.8886727251923991E-2</v>
      </c>
      <c r="G14" s="3">
        <f>+VLOOKUP(auxgr12!$D14,'Infla Mensual PondENGHO'!$A:$BP,G$3,FALSE)</f>
        <v>3.8639102225477062E-2</v>
      </c>
      <c r="H14" s="3">
        <f>+VLOOKUP(auxgr12!$D14,'Infla Mensual PondENGHO'!$A:$BP,H$3,FALSE)</f>
        <v>3.6876381454772567E-2</v>
      </c>
      <c r="I14" s="3">
        <f>+VLOOKUP(auxgr12!$D14,'Infla Mensual PondENGHO'!$A:$BP,I$3,FALSE)</f>
        <v>3.4934655305836726E-2</v>
      </c>
    </row>
    <row r="15" spans="2:9" x14ac:dyDescent="0.25">
      <c r="B15">
        <f t="shared" si="2"/>
        <v>4</v>
      </c>
      <c r="C15">
        <f t="shared" si="3"/>
        <v>2025</v>
      </c>
      <c r="D15" s="66">
        <f t="shared" si="4"/>
        <v>45748</v>
      </c>
      <c r="E15" s="3">
        <f>+VLOOKUP(auxgr12!$D15,'Infla Mensual PondENGHO'!$A:$BP,E$3,FALSE)</f>
        <v>2.8504308700224357E-2</v>
      </c>
      <c r="F15" s="3">
        <f>+VLOOKUP(auxgr12!$D15,'Infla Mensual PondENGHO'!$A:$BP,F$3,FALSE)</f>
        <v>2.8020849967455463E-2</v>
      </c>
      <c r="G15" s="3">
        <f>+VLOOKUP(auxgr12!$D15,'Infla Mensual PondENGHO'!$A:$BP,G$3,FALSE)</f>
        <v>2.7920156390233597E-2</v>
      </c>
      <c r="H15" s="3">
        <f>+VLOOKUP(auxgr12!$D15,'Infla Mensual PondENGHO'!$A:$BP,H$3,FALSE)</f>
        <v>2.7676350255949611E-2</v>
      </c>
      <c r="I15" s="3">
        <f>+VLOOKUP(auxgr12!$D15,'Infla Mensual PondENGHO'!$A:$BP,I$3,FALSE)</f>
        <v>2.7452917023244927E-2</v>
      </c>
    </row>
    <row r="16" spans="2:9" x14ac:dyDescent="0.25">
      <c r="B16">
        <f>+IF(B15=12,1,+B15+1)</f>
        <v>5</v>
      </c>
      <c r="C16">
        <f t="shared" ref="C16" si="5">+IF(B16=1,+C15+1,C15)</f>
        <v>2025</v>
      </c>
      <c r="D16" s="66">
        <f t="shared" si="4"/>
        <v>45778</v>
      </c>
      <c r="E16" s="3">
        <f>+VLOOKUP(auxgr12!$D16,'Infla Mensual PondENGHO'!$A:$BP,E$3,FALSE)</f>
        <v>1.2751313421927479E-2</v>
      </c>
      <c r="F16" s="3">
        <f>+VLOOKUP(auxgr12!$D16,'Infla Mensual PondENGHO'!$A:$BP,F$3,FALSE)</f>
        <v>1.3733404112175052E-2</v>
      </c>
      <c r="G16" s="3">
        <f>+VLOOKUP(auxgr12!$D16,'Infla Mensual PondENGHO'!$A:$BP,G$3,FALSE)</f>
        <v>1.4599080955532528E-2</v>
      </c>
      <c r="H16" s="3">
        <f>+VLOOKUP(auxgr12!$D16,'Infla Mensual PondENGHO'!$A:$BP,H$3,FALSE)</f>
        <v>1.5163439517204891E-2</v>
      </c>
      <c r="I16" s="3">
        <f>+VLOOKUP(auxgr12!$D16,'Infla Mensual PondENGHO'!$A:$BP,I$3,FALSE)</f>
        <v>1.6435099364626282E-2</v>
      </c>
    </row>
    <row r="17" spans="2:9" x14ac:dyDescent="0.25">
      <c r="B17">
        <f t="shared" ref="B17:B18" si="6">+IF(B16=12,1,+B16+1)</f>
        <v>6</v>
      </c>
      <c r="C17">
        <f t="shared" ref="C17:C18" si="7">+IF(B17=1,+C16+1,C16)</f>
        <v>2025</v>
      </c>
      <c r="D17" s="66">
        <f t="shared" si="4"/>
        <v>45809</v>
      </c>
      <c r="E17" s="3">
        <f>+VLOOKUP(auxgr12!$D17,'Infla Mensual PondENGHO'!$A:$BP,E$3,FALSE)</f>
        <v>1.2950143399720782E-2</v>
      </c>
      <c r="F17" s="3">
        <f>+VLOOKUP(auxgr12!$D17,'Infla Mensual PondENGHO'!$A:$BP,F$3,FALSE)</f>
        <v>1.4541447415141295E-2</v>
      </c>
      <c r="G17" s="3">
        <f>+VLOOKUP(auxgr12!$D17,'Infla Mensual PondENGHO'!$A:$BP,G$3,FALSE)</f>
        <v>1.5219308921756269E-2</v>
      </c>
      <c r="H17" s="3">
        <f>+VLOOKUP(auxgr12!$D17,'Infla Mensual PondENGHO'!$A:$BP,H$3,FALSE)</f>
        <v>1.6314289096683643E-2</v>
      </c>
      <c r="I17" s="3">
        <f>+VLOOKUP(auxgr12!$D17,'Infla Mensual PondENGHO'!$A:$BP,I$3,FALSE)</f>
        <v>1.8209352879243301E-2</v>
      </c>
    </row>
    <row r="18" spans="2:9" x14ac:dyDescent="0.25">
      <c r="B18">
        <f t="shared" si="6"/>
        <v>7</v>
      </c>
      <c r="C18">
        <f t="shared" si="7"/>
        <v>2025</v>
      </c>
      <c r="D18" s="66">
        <f t="shared" si="4"/>
        <v>45839</v>
      </c>
      <c r="E18" s="3">
        <f>+VLOOKUP(auxgr12!$D18,'Infla Mensual PondENGHO'!$A:$BP,E$3,FALSE)</f>
        <v>1.803644664052495E-2</v>
      </c>
      <c r="F18" s="3">
        <f>+VLOOKUP(auxgr12!$D18,'Infla Mensual PondENGHO'!$A:$BP,F$3,FALSE)</f>
        <v>1.856971382087691E-2</v>
      </c>
      <c r="G18" s="3">
        <f>+VLOOKUP(auxgr12!$D18,'Infla Mensual PondENGHO'!$A:$BP,G$3,FALSE)</f>
        <v>1.8732068346340558E-2</v>
      </c>
      <c r="H18" s="3">
        <f>+VLOOKUP(auxgr12!$D18,'Infla Mensual PondENGHO'!$A:$BP,H$3,FALSE)</f>
        <v>1.9287987231903614E-2</v>
      </c>
      <c r="I18" s="3">
        <f>+VLOOKUP(auxgr12!$D18,'Infla Mensual PondENGHO'!$A:$BP,I$3,FALSE)</f>
        <v>1.9805482283514531E-2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7"/>
  <sheetViews>
    <sheetView zoomScaleNormal="100" workbookViewId="0">
      <pane xSplit="3" ySplit="3" topLeftCell="D101" activePane="bottomRight" state="frozen"/>
      <selection pane="topRight" activeCell="D1" sqref="D1"/>
      <selection pane="bottomLeft" activeCell="A4" sqref="A4"/>
      <selection pane="bottomRight" activeCell="A107" sqref="A107:XFD107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8" t="s">
        <v>94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88" t="s">
        <v>95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90"/>
      <c r="AB1" s="88" t="s">
        <v>96</v>
      </c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90"/>
      <c r="AN1" s="88" t="s">
        <v>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90"/>
      <c r="AZ1" s="88" t="s">
        <v>98</v>
      </c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90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107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  <row r="100" spans="1:84" x14ac:dyDescent="0.25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0.92107197591846024</v>
      </c>
      <c r="E100" s="3">
        <f>+'Indice PondENGHO'!E98/'Indice PondENGHO'!E86-1</f>
        <v>1.2309959959199488</v>
      </c>
      <c r="F100" s="3">
        <f>+'Indice PondENGHO'!F98/'Indice PondENGHO'!F86-1</f>
        <v>0.84974220896391461</v>
      </c>
      <c r="G100" s="3">
        <f>+'Indice PondENGHO'!G98/'Indice PondENGHO'!G86-1</f>
        <v>2.5260591111583013</v>
      </c>
      <c r="H100" s="3">
        <f>+'Indice PondENGHO'!H98/'Indice PondENGHO'!H86-1</f>
        <v>0.85688741510297239</v>
      </c>
      <c r="I100" s="3">
        <f>+'Indice PondENGHO'!I98/'Indice PondENGHO'!I86-1</f>
        <v>1.1659906611120894</v>
      </c>
      <c r="J100" s="3">
        <f>+'Indice PondENGHO'!J98/'Indice PondENGHO'!J86-1</f>
        <v>1.3545175651324923</v>
      </c>
      <c r="K100" s="3">
        <f>+'Indice PondENGHO'!K98/'Indice PondENGHO'!K86-1</f>
        <v>1.8485655735840694</v>
      </c>
      <c r="L100" s="3">
        <f>+'Indice PondENGHO'!L98/'Indice PondENGHO'!L86-1</f>
        <v>1.1043795433341268</v>
      </c>
      <c r="M100" s="3">
        <f>+'Indice PondENGHO'!M98/'Indice PondENGHO'!M86-1</f>
        <v>1.7127192535771076</v>
      </c>
      <c r="N100" s="3">
        <f>+'Indice PondENGHO'!N98/'Indice PondENGHO'!N86-1</f>
        <v>1.2578399244362348</v>
      </c>
      <c r="O100" s="11">
        <f>+'Indice PondENGHO'!O98/'Indice PondENGHO'!O86-1</f>
        <v>1.4417128541510809</v>
      </c>
      <c r="P100" s="10">
        <f>+'Indice PondENGHO'!P98/'Indice PondENGHO'!P86-1</f>
        <v>0.9344605356078115</v>
      </c>
      <c r="Q100" s="3">
        <f>+'Indice PondENGHO'!Q98/'Indice PondENGHO'!Q86-1</f>
        <v>1.2493732410973259</v>
      </c>
      <c r="R100" s="3">
        <f>+'Indice PondENGHO'!R98/'Indice PondENGHO'!R86-1</f>
        <v>0.85010876286994841</v>
      </c>
      <c r="S100" s="3">
        <f>+'Indice PondENGHO'!S98/'Indice PondENGHO'!S86-1</f>
        <v>2.5086050669115525</v>
      </c>
      <c r="T100" s="3">
        <f>+'Indice PondENGHO'!T98/'Indice PondENGHO'!T86-1</f>
        <v>0.85567148652060054</v>
      </c>
      <c r="U100" s="3">
        <f>+'Indice PondENGHO'!U98/'Indice PondENGHO'!U86-1</f>
        <v>1.1733356076199066</v>
      </c>
      <c r="V100" s="3">
        <f>+'Indice PondENGHO'!V98/'Indice PondENGHO'!V86-1</f>
        <v>1.3619799039614069</v>
      </c>
      <c r="W100" s="3">
        <f>+'Indice PondENGHO'!W98/'Indice PondENGHO'!W86-1</f>
        <v>1.8585815405911612</v>
      </c>
      <c r="X100" s="3">
        <f>+'Indice PondENGHO'!X98/'Indice PondENGHO'!X86-1</f>
        <v>1.1018921789777867</v>
      </c>
      <c r="Y100" s="3">
        <f>+'Indice PondENGHO'!Y98/'Indice PondENGHO'!Y86-1</f>
        <v>1.679968378374832</v>
      </c>
      <c r="Z100" s="3">
        <f>+'Indice PondENGHO'!Z98/'Indice PondENGHO'!Z86-1</f>
        <v>1.2590641690128526</v>
      </c>
      <c r="AA100" s="11">
        <f>+'Indice PondENGHO'!AA98/'Indice PondENGHO'!AA86-1</f>
        <v>1.4566190809422714</v>
      </c>
      <c r="AB100" s="10">
        <f>+'Indice PondENGHO'!AB98/'Indice PondENGHO'!AB86-1</f>
        <v>0.94422815290113649</v>
      </c>
      <c r="AC100" s="3">
        <f>+'Indice PondENGHO'!AC98/'Indice PondENGHO'!AC86-1</f>
        <v>1.2476095781488672</v>
      </c>
      <c r="AD100" s="3">
        <f>+'Indice PondENGHO'!AD98/'Indice PondENGHO'!AD86-1</f>
        <v>0.84992570887106678</v>
      </c>
      <c r="AE100" s="3">
        <f>+'Indice PondENGHO'!AE98/'Indice PondENGHO'!AE86-1</f>
        <v>2.4929681455754098</v>
      </c>
      <c r="AF100" s="3">
        <f>+'Indice PondENGHO'!AF98/'Indice PondENGHO'!AF86-1</f>
        <v>0.86250972749780419</v>
      </c>
      <c r="AG100" s="3">
        <f>+'Indice PondENGHO'!AG98/'Indice PondENGHO'!AG86-1</f>
        <v>1.1776370716373701</v>
      </c>
      <c r="AH100" s="3">
        <f>+'Indice PondENGHO'!AH98/'Indice PondENGHO'!AH86-1</f>
        <v>1.3509244543302015</v>
      </c>
      <c r="AI100" s="3">
        <f>+'Indice PondENGHO'!AI98/'Indice PondENGHO'!AI86-1</f>
        <v>1.8635621511995786</v>
      </c>
      <c r="AJ100" s="3">
        <f>+'Indice PondENGHO'!AJ98/'Indice PondENGHO'!AJ86-1</f>
        <v>1.1008284425615349</v>
      </c>
      <c r="AK100" s="3">
        <f>+'Indice PondENGHO'!AK98/'Indice PondENGHO'!AK86-1</f>
        <v>1.6773641425723929</v>
      </c>
      <c r="AL100" s="3">
        <f>+'Indice PondENGHO'!AL98/'Indice PondENGHO'!AL86-1</f>
        <v>1.2626087604971463</v>
      </c>
      <c r="AM100" s="11">
        <f>+'Indice PondENGHO'!AM98/'Indice PondENGHO'!AM86-1</f>
        <v>1.4604688707438722</v>
      </c>
      <c r="AN100" s="10">
        <f>+'Indice PondENGHO'!AN98/'Indice PondENGHO'!AN86-1</f>
        <v>0.95162911637368985</v>
      </c>
      <c r="AO100" s="3">
        <f>+'Indice PondENGHO'!AO98/'Indice PondENGHO'!AO86-1</f>
        <v>1.2561298815189099</v>
      </c>
      <c r="AP100" s="3">
        <f>+'Indice PondENGHO'!AP98/'Indice PondENGHO'!AP86-1</f>
        <v>0.84984526043356823</v>
      </c>
      <c r="AQ100" s="3">
        <f>+'Indice PondENGHO'!AQ98/'Indice PondENGHO'!AQ86-1</f>
        <v>2.4849367195115462</v>
      </c>
      <c r="AR100" s="3">
        <f>+'Indice PondENGHO'!AR98/'Indice PondENGHO'!AR86-1</f>
        <v>0.86303686915294442</v>
      </c>
      <c r="AS100" s="3">
        <f>+'Indice PondENGHO'!AS98/'Indice PondENGHO'!AS86-1</f>
        <v>1.1943389693566719</v>
      </c>
      <c r="AT100" s="3">
        <f>+'Indice PondENGHO'!AT98/'Indice PondENGHO'!AT86-1</f>
        <v>1.3674292652340254</v>
      </c>
      <c r="AU100" s="3">
        <f>+'Indice PondENGHO'!AU98/'Indice PondENGHO'!AU86-1</f>
        <v>1.86790185226576</v>
      </c>
      <c r="AV100" s="3">
        <f>+'Indice PondENGHO'!AV98/'Indice PondENGHO'!AV86-1</f>
        <v>1.0999738431326889</v>
      </c>
      <c r="AW100" s="3">
        <f>+'Indice PondENGHO'!AW98/'Indice PondENGHO'!AW86-1</f>
        <v>1.6832096801310454</v>
      </c>
      <c r="AX100" s="3">
        <f>+'Indice PondENGHO'!AX98/'Indice PondENGHO'!AX86-1</f>
        <v>1.2665831468186286</v>
      </c>
      <c r="AY100" s="11">
        <f>+'Indice PondENGHO'!AY98/'Indice PondENGHO'!AY86-1</f>
        <v>1.4674352332025928</v>
      </c>
      <c r="AZ100" s="10">
        <f>+'Indice PondENGHO'!AZ98/'Indice PondENGHO'!AZ86-1</f>
        <v>0.96107060650059428</v>
      </c>
      <c r="BA100" s="3">
        <f>+'Indice PondENGHO'!BA98/'Indice PondENGHO'!BA86-1</f>
        <v>1.2703373365664219</v>
      </c>
      <c r="BB100" s="3">
        <f>+'Indice PondENGHO'!BB98/'Indice PondENGHO'!BB86-1</f>
        <v>0.8487697529235354</v>
      </c>
      <c r="BC100" s="3">
        <f>+'Indice PondENGHO'!BC98/'Indice PondENGHO'!BC86-1</f>
        <v>2.4654360876475852</v>
      </c>
      <c r="BD100" s="3">
        <f>+'Indice PondENGHO'!BD98/'Indice PondENGHO'!BD86-1</f>
        <v>0.85337707112610994</v>
      </c>
      <c r="BE100" s="3">
        <f>+'Indice PondENGHO'!BE98/'Indice PondENGHO'!BE86-1</f>
        <v>1.2099027358398247</v>
      </c>
      <c r="BF100" s="3">
        <f>+'Indice PondENGHO'!BF98/'Indice PondENGHO'!BF86-1</f>
        <v>1.3754477532816867</v>
      </c>
      <c r="BG100" s="3">
        <f>+'Indice PondENGHO'!BG98/'Indice PondENGHO'!BG86-1</f>
        <v>1.8740468883279973</v>
      </c>
      <c r="BH100" s="3">
        <f>+'Indice PondENGHO'!BH98/'Indice PondENGHO'!BH86-1</f>
        <v>1.1013988085278634</v>
      </c>
      <c r="BI100" s="3">
        <f>+'Indice PondENGHO'!BI98/'Indice PondENGHO'!BI86-1</f>
        <v>1.6689896076702677</v>
      </c>
      <c r="BJ100" s="3">
        <f>+'Indice PondENGHO'!BJ98/'Indice PondENGHO'!BJ86-1</f>
        <v>1.2662505053540882</v>
      </c>
      <c r="BK100" s="11">
        <f>+'Indice PondENGHO'!BK98/'Indice PondENGHO'!BK86-1</f>
        <v>1.4653832485706806</v>
      </c>
      <c r="BL100" s="3">
        <f>+'Indice PondENGHO'!BL98/'Indice PondENGHO'!BL86-1</f>
        <v>1.1182535978819281</v>
      </c>
      <c r="BM100" s="3">
        <f>+'Indice PondENGHO'!BM98/'Indice PondENGHO'!BM86-1</f>
        <v>1.1576092220722645</v>
      </c>
      <c r="BN100" s="3">
        <f>+'Indice PondENGHO'!BN98/'Indice PondENGHO'!BN86-1</f>
        <v>1.1680471638873406</v>
      </c>
      <c r="BO100" s="3">
        <f>+'Indice PondENGHO'!BO98/'Indice PondENGHO'!BO86-1</f>
        <v>1.1882144170976994</v>
      </c>
      <c r="BP100" s="3">
        <f>+'Indice PondENGHO'!BP98/'Indice PondENGHO'!BP86-1</f>
        <v>1.210373571639705</v>
      </c>
      <c r="BQ100" s="10">
        <f>+'Indice PondENGHO'!BQ98/'Indice PondENGHO'!BQ86-1</f>
        <v>0.94353610990923897</v>
      </c>
      <c r="BR100" s="3">
        <f>+'Indice PondENGHO'!BR98/'Indice PondENGHO'!BR86-1</f>
        <v>1.2543129743724739</v>
      </c>
      <c r="BS100" s="3">
        <f>+'Indice PondENGHO'!BS98/'Indice PondENGHO'!BS86-1</f>
        <v>0.84957780797575855</v>
      </c>
      <c r="BT100" s="3">
        <f>+'Indice PondENGHO'!BT98/'Indice PondENGHO'!BT86-1</f>
        <v>2.4886738986753181</v>
      </c>
      <c r="BU100" s="3">
        <f>+'Indice PondENGHO'!BU98/'Indice PondENGHO'!BU86-1</f>
        <v>0.85745346198928107</v>
      </c>
      <c r="BV100" s="3">
        <f>+'Indice PondENGHO'!BV98/'Indice PondENGHO'!BV86-1</f>
        <v>1.1930214104517569</v>
      </c>
      <c r="BW100" s="3">
        <f>+'Indice PondENGHO'!BW98/'Indice PondENGHO'!BW86-1</f>
        <v>1.3656559832196828</v>
      </c>
      <c r="BX100" s="3">
        <f>+'Indice PondENGHO'!BX98/'Indice PondENGHO'!BX86-1</f>
        <v>1.86499107397412</v>
      </c>
      <c r="BY100" s="3">
        <f>+'Indice PondENGHO'!BY98/'Indice PondENGHO'!BY86-1</f>
        <v>1.1013716708799546</v>
      </c>
      <c r="BZ100" s="3">
        <f>+'Indice PondENGHO'!BZ98/'Indice PondENGHO'!BZ86-1</f>
        <v>1.6777831668226604</v>
      </c>
      <c r="CA100" s="3">
        <f>+'Indice PondENGHO'!CA98/'Indice PondENGHO'!CA86-1</f>
        <v>1.2641771379709379</v>
      </c>
      <c r="CB100" s="11">
        <f>+'Indice PondENGHO'!CB98/'Indice PondENGHO'!CB86-1</f>
        <v>1.4614326687962937</v>
      </c>
      <c r="CC100" s="3">
        <f>+'Indice PondENGHO'!CC98/'Indice PondENGHO'!CC86-1</f>
        <v>1.1781046354116822</v>
      </c>
      <c r="CD100" s="3">
        <f>+'Indice PondENGHO'!CD98/'Indice PondENGHO'!CD86-1</f>
        <v>1.1781046354116822</v>
      </c>
      <c r="CF100" s="3">
        <f t="shared" ref="CF100" si="68">+BL100-BP100</f>
        <v>-9.2119973757776918E-2</v>
      </c>
    </row>
    <row r="101" spans="1:84" x14ac:dyDescent="0.25">
      <c r="A101" s="2">
        <f t="shared" ref="A101" si="69">+DATE(C101,B101,1)</f>
        <v>45658</v>
      </c>
      <c r="B101" s="1">
        <f t="shared" si="4"/>
        <v>1</v>
      </c>
      <c r="C101" s="1">
        <f t="shared" ref="C101" si="70">+IF(B101=1,C100+1,C100)</f>
        <v>2025</v>
      </c>
      <c r="D101" s="10">
        <f>+'Indice PondENGHO'!D99/'Indice PondENGHO'!D87-1</f>
        <v>0.6256734742837684</v>
      </c>
      <c r="E101" s="3">
        <f>+'Indice PondENGHO'!E99/'Indice PondENGHO'!E87-1</f>
        <v>0.88920596037551025</v>
      </c>
      <c r="F101" s="3">
        <f>+'Indice PondENGHO'!F99/'Indice PondENGHO'!F87-1</f>
        <v>0.64760924025396549</v>
      </c>
      <c r="G101" s="3">
        <f>+'Indice PondENGHO'!G99/'Indice PondENGHO'!G87-1</f>
        <v>2.183318890661512</v>
      </c>
      <c r="H101" s="3">
        <f>+'Indice PondENGHO'!H99/'Indice PondENGHO'!H87-1</f>
        <v>0.54014410858346174</v>
      </c>
      <c r="I101" s="3">
        <f>+'Indice PondENGHO'!I99/'Indice PondENGHO'!I87-1</f>
        <v>0.84125296383678294</v>
      </c>
      <c r="J101" s="3">
        <f>+'Indice PondENGHO'!J99/'Indice PondENGHO'!J87-1</f>
        <v>0.88661818856128649</v>
      </c>
      <c r="K101" s="3">
        <f>+'Indice PondENGHO'!K99/'Indice PondENGHO'!K87-1</f>
        <v>1.3245647823661812</v>
      </c>
      <c r="L101" s="3">
        <f>+'Indice PondENGHO'!L99/'Indice PondENGHO'!L87-1</f>
        <v>0.74097371188034078</v>
      </c>
      <c r="M101" s="3">
        <f>+'Indice PondENGHO'!M99/'Indice PondENGHO'!M87-1</f>
        <v>1.7041649608325553</v>
      </c>
      <c r="N101" s="3">
        <f>+'Indice PondENGHO'!N99/'Indice PondENGHO'!N87-1</f>
        <v>0.98899967146748069</v>
      </c>
      <c r="O101" s="11">
        <f>+'Indice PondENGHO'!O99/'Indice PondENGHO'!O87-1</f>
        <v>0.72768092522812178</v>
      </c>
      <c r="P101" s="10">
        <f>+'Indice PondENGHO'!P99/'Indice PondENGHO'!P87-1</f>
        <v>0.63624216542637324</v>
      </c>
      <c r="Q101" s="3">
        <f>+'Indice PondENGHO'!Q99/'Indice PondENGHO'!Q87-1</f>
        <v>0.90382387478921511</v>
      </c>
      <c r="R101" s="3">
        <f>+'Indice PondENGHO'!R99/'Indice PondENGHO'!R87-1</f>
        <v>0.64456293163601019</v>
      </c>
      <c r="S101" s="3">
        <f>+'Indice PondENGHO'!S99/'Indice PondENGHO'!S87-1</f>
        <v>2.1841487450542623</v>
      </c>
      <c r="T101" s="3">
        <f>+'Indice PondENGHO'!T99/'Indice PondENGHO'!T87-1</f>
        <v>0.54018200327401789</v>
      </c>
      <c r="U101" s="3">
        <f>+'Indice PondENGHO'!U99/'Indice PondENGHO'!U87-1</f>
        <v>0.84855928932532732</v>
      </c>
      <c r="V101" s="3">
        <f>+'Indice PondENGHO'!V99/'Indice PondENGHO'!V87-1</f>
        <v>0.8892358031524592</v>
      </c>
      <c r="W101" s="3">
        <f>+'Indice PondENGHO'!W99/'Indice PondENGHO'!W87-1</f>
        <v>1.3357186302084343</v>
      </c>
      <c r="X101" s="3">
        <f>+'Indice PondENGHO'!X99/'Indice PondENGHO'!X87-1</f>
        <v>0.73760406341169404</v>
      </c>
      <c r="Y101" s="3">
        <f>+'Indice PondENGHO'!Y99/'Indice PondENGHO'!Y87-1</f>
        <v>1.670801953332246</v>
      </c>
      <c r="Z101" s="3">
        <f>+'Indice PondENGHO'!Z99/'Indice PondENGHO'!Z87-1</f>
        <v>0.9907856554460881</v>
      </c>
      <c r="AA101" s="11">
        <f>+'Indice PondENGHO'!AA99/'Indice PondENGHO'!AA87-1</f>
        <v>0.73993726306472896</v>
      </c>
      <c r="AB101" s="10">
        <f>+'Indice PondENGHO'!AB99/'Indice PondENGHO'!AB87-1</f>
        <v>0.6439150560981064</v>
      </c>
      <c r="AC101" s="3">
        <f>+'Indice PondENGHO'!AC99/'Indice PondENGHO'!AC87-1</f>
        <v>0.89934018439097674</v>
      </c>
      <c r="AD101" s="3">
        <f>+'Indice PondENGHO'!AD99/'Indice PondENGHO'!AD87-1</f>
        <v>0.6436907009914139</v>
      </c>
      <c r="AE101" s="3">
        <f>+'Indice PondENGHO'!AE99/'Indice PondENGHO'!AE87-1</f>
        <v>2.1808065487420007</v>
      </c>
      <c r="AF101" s="3">
        <f>+'Indice PondENGHO'!AF99/'Indice PondENGHO'!AF87-1</f>
        <v>0.5442401729850852</v>
      </c>
      <c r="AG101" s="3">
        <f>+'Indice PondENGHO'!AG99/'Indice PondENGHO'!AG87-1</f>
        <v>0.85179395247615286</v>
      </c>
      <c r="AH101" s="3">
        <f>+'Indice PondENGHO'!AH99/'Indice PondENGHO'!AH87-1</f>
        <v>0.88013227470752797</v>
      </c>
      <c r="AI101" s="3">
        <f>+'Indice PondENGHO'!AI99/'Indice PondENGHO'!AI87-1</f>
        <v>1.341821998216127</v>
      </c>
      <c r="AJ101" s="3">
        <f>+'Indice PondENGHO'!AJ99/'Indice PondENGHO'!AJ87-1</f>
        <v>0.73531731858209537</v>
      </c>
      <c r="AK101" s="3">
        <f>+'Indice PondENGHO'!AK99/'Indice PondENGHO'!AK87-1</f>
        <v>1.6677190330119149</v>
      </c>
      <c r="AL101" s="3">
        <f>+'Indice PondENGHO'!AL99/'Indice PondENGHO'!AL87-1</f>
        <v>0.99519982578913191</v>
      </c>
      <c r="AM101" s="11">
        <f>+'Indice PondENGHO'!AM99/'Indice PondENGHO'!AM87-1</f>
        <v>0.74544912197135793</v>
      </c>
      <c r="AN101" s="10">
        <f>+'Indice PondENGHO'!AN99/'Indice PondENGHO'!AN87-1</f>
        <v>0.64900743611345568</v>
      </c>
      <c r="AO101" s="3">
        <f>+'Indice PondENGHO'!AO99/'Indice PondENGHO'!AO87-1</f>
        <v>0.90584764457453959</v>
      </c>
      <c r="AP101" s="3">
        <f>+'Indice PondENGHO'!AP99/'Indice PondENGHO'!AP87-1</f>
        <v>0.64304255454813308</v>
      </c>
      <c r="AQ101" s="3">
        <f>+'Indice PondENGHO'!AQ99/'Indice PondENGHO'!AQ87-1</f>
        <v>2.1773606301146229</v>
      </c>
      <c r="AR101" s="3">
        <f>+'Indice PondENGHO'!AR99/'Indice PondENGHO'!AR87-1</f>
        <v>0.54434120644257344</v>
      </c>
      <c r="AS101" s="3">
        <f>+'Indice PondENGHO'!AS99/'Indice PondENGHO'!AS87-1</f>
        <v>0.86569763151920687</v>
      </c>
      <c r="AT101" s="3">
        <f>+'Indice PondENGHO'!AT99/'Indice PondENGHO'!AT87-1</f>
        <v>0.89270058277925313</v>
      </c>
      <c r="AU101" s="3">
        <f>+'Indice PondENGHO'!AU99/'Indice PondENGHO'!AU87-1</f>
        <v>1.3465897861425695</v>
      </c>
      <c r="AV101" s="3">
        <f>+'Indice PondENGHO'!AV99/'Indice PondENGHO'!AV87-1</f>
        <v>0.73646411188688954</v>
      </c>
      <c r="AW101" s="3">
        <f>+'Indice PondENGHO'!AW99/'Indice PondENGHO'!AW87-1</f>
        <v>1.6737952857359817</v>
      </c>
      <c r="AX101" s="3">
        <f>+'Indice PondENGHO'!AX99/'Indice PondENGHO'!AX87-1</f>
        <v>0.99977264539887134</v>
      </c>
      <c r="AY101" s="11">
        <f>+'Indice PondENGHO'!AY99/'Indice PondENGHO'!AY87-1</f>
        <v>0.74861939026504398</v>
      </c>
      <c r="AZ101" s="10">
        <f>+'Indice PondENGHO'!AZ99/'Indice PondENGHO'!AZ87-1</f>
        <v>0.65635304395590577</v>
      </c>
      <c r="BA101" s="3">
        <f>+'Indice PondENGHO'!BA99/'Indice PondENGHO'!BA87-1</f>
        <v>0.9183250776316858</v>
      </c>
      <c r="BB101" s="3">
        <f>+'Indice PondENGHO'!BB99/'Indice PondENGHO'!BB87-1</f>
        <v>0.64148475634368785</v>
      </c>
      <c r="BC101" s="3">
        <f>+'Indice PondENGHO'!BC99/'Indice PondENGHO'!BC87-1</f>
        <v>2.1743142034483651</v>
      </c>
      <c r="BD101" s="3">
        <f>+'Indice PondENGHO'!BD99/'Indice PondENGHO'!BD87-1</f>
        <v>0.54021177800254683</v>
      </c>
      <c r="BE101" s="3">
        <f>+'Indice PondENGHO'!BE99/'Indice PondENGHO'!BE87-1</f>
        <v>0.87863093386798163</v>
      </c>
      <c r="BF101" s="3">
        <f>+'Indice PondENGHO'!BF99/'Indice PondENGHO'!BF87-1</f>
        <v>0.89959148888973139</v>
      </c>
      <c r="BG101" s="3">
        <f>+'Indice PondENGHO'!BG99/'Indice PondENGHO'!BG87-1</f>
        <v>1.3547192713439151</v>
      </c>
      <c r="BH101" s="3">
        <f>+'Indice PondENGHO'!BH99/'Indice PondENGHO'!BH87-1</f>
        <v>0.738686897674665</v>
      </c>
      <c r="BI101" s="3">
        <f>+'Indice PondENGHO'!BI99/'Indice PondENGHO'!BI87-1</f>
        <v>1.6585426394060341</v>
      </c>
      <c r="BJ101" s="3">
        <f>+'Indice PondENGHO'!BJ99/'Indice PondENGHO'!BJ87-1</f>
        <v>1.001197008399612</v>
      </c>
      <c r="BK101" s="11">
        <f>+'Indice PondENGHO'!BK99/'Indice PondENGHO'!BK87-1</f>
        <v>0.75010697062337495</v>
      </c>
      <c r="BL101" s="3">
        <f>+'Indice PondENGHO'!BL99/'Indice PondENGHO'!BL87-1</f>
        <v>0.79662732311763418</v>
      </c>
      <c r="BM101" s="3">
        <f>+'Indice PondENGHO'!BM99/'Indice PondENGHO'!BM87-1</f>
        <v>0.82810858645958008</v>
      </c>
      <c r="BN101" s="3">
        <f>+'Indice PondENGHO'!BN99/'Indice PondENGHO'!BN87-1</f>
        <v>0.8374438235159154</v>
      </c>
      <c r="BO101" s="3">
        <f>+'Indice PondENGHO'!BO99/'Indice PondENGHO'!BO87-1</f>
        <v>0.85145613849448654</v>
      </c>
      <c r="BP101" s="3">
        <f>+'Indice PondENGHO'!BP99/'Indice PondENGHO'!BP87-1</f>
        <v>0.87108968739785464</v>
      </c>
      <c r="BQ101" s="10">
        <f>+'Indice PondENGHO'!BQ99/'Indice PondENGHO'!BQ87-1</f>
        <v>0.64304149723131387</v>
      </c>
      <c r="BR101" s="3">
        <f>+'Indice PondENGHO'!BR99/'Indice PondENGHO'!BR87-1</f>
        <v>0.90589337127127134</v>
      </c>
      <c r="BS101" s="3">
        <f>+'Indice PondENGHO'!BS99/'Indice PondENGHO'!BS87-1</f>
        <v>0.64358530255585533</v>
      </c>
      <c r="BT101" s="3">
        <f>+'Indice PondENGHO'!BT99/'Indice PondENGHO'!BT87-1</f>
        <v>2.1787924927296882</v>
      </c>
      <c r="BU101" s="3">
        <f>+'Indice PondENGHO'!BU99/'Indice PondENGHO'!BU87-1</f>
        <v>0.54170677666512179</v>
      </c>
      <c r="BV101" s="3">
        <f>+'Indice PondENGHO'!BV99/'Indice PondENGHO'!BV87-1</f>
        <v>0.8645719739445088</v>
      </c>
      <c r="BW101" s="3">
        <f>+'Indice PondENGHO'!BW99/'Indice PondENGHO'!BW87-1</f>
        <v>0.89204991310890946</v>
      </c>
      <c r="BX101" s="3">
        <f>+'Indice PondENGHO'!BX99/'Indice PondENGHO'!BX87-1</f>
        <v>1.3435815735059831</v>
      </c>
      <c r="BY101" s="3">
        <f>+'Indice PondENGHO'!BY99/'Indice PondENGHO'!BY87-1</f>
        <v>0.73773515868905126</v>
      </c>
      <c r="BZ101" s="3">
        <f>+'Indice PondENGHO'!BZ99/'Indice PondENGHO'!BZ87-1</f>
        <v>1.6679976109496497</v>
      </c>
      <c r="CA101" s="3">
        <f>+'Indice PondENGHO'!CA99/'Indice PondENGHO'!CA87-1</f>
        <v>0.9976349804401532</v>
      </c>
      <c r="CB101" s="11">
        <f>+'Indice PondENGHO'!CB99/'Indice PondENGHO'!CB87-1</f>
        <v>0.74533721163360367</v>
      </c>
      <c r="CC101" s="3">
        <f>+'Indice PondENGHO'!CC99/'Indice PondENGHO'!CC87-1</f>
        <v>0.84470076792174931</v>
      </c>
      <c r="CD101" s="3">
        <f>+'Indice PondENGHO'!CD99/'Indice PondENGHO'!CD87-1</f>
        <v>0.84470076792174931</v>
      </c>
      <c r="CF101" s="3">
        <f t="shared" ref="CF101" si="71">+BL101-BP101</f>
        <v>-7.4462364280220461E-2</v>
      </c>
    </row>
    <row r="102" spans="1:84" x14ac:dyDescent="0.25">
      <c r="A102" s="2">
        <f t="shared" ref="A102" si="72">+DATE(C102,B102,1)</f>
        <v>45689</v>
      </c>
      <c r="B102" s="1">
        <f t="shared" si="4"/>
        <v>2</v>
      </c>
      <c r="C102" s="1">
        <f t="shared" ref="C102" si="73">+IF(B102=1,C101+1,C101)</f>
        <v>2025</v>
      </c>
      <c r="D102" s="10">
        <f>+'Indice PondENGHO'!D100/'Indice PondENGHO'!D88-1</f>
        <v>0.50924902849628273</v>
      </c>
      <c r="E102" s="3">
        <f>+'Indice PondENGHO'!E100/'Indice PondENGHO'!E88-1</f>
        <v>0.63101036685452838</v>
      </c>
      <c r="F102" s="3">
        <f>+'Indice PondENGHO'!F100/'Indice PondENGHO'!F88-1</f>
        <v>0.53752173678503135</v>
      </c>
      <c r="G102" s="3">
        <f>+'Indice PondENGHO'!G100/'Indice PondENGHO'!G88-1</f>
        <v>1.7512354191897432</v>
      </c>
      <c r="H102" s="3">
        <f>+'Indice PondENGHO'!H100/'Indice PondENGHO'!H88-1</f>
        <v>0.41095390731918635</v>
      </c>
      <c r="I102" s="3">
        <f>+'Indice PondENGHO'!I100/'Indice PondENGHO'!I88-1</f>
        <v>0.66028689623131176</v>
      </c>
      <c r="J102" s="3">
        <f>+'Indice PondENGHO'!J100/'Indice PondENGHO'!J88-1</f>
        <v>0.60662291306085403</v>
      </c>
      <c r="K102" s="3">
        <f>+'Indice PondENGHO'!K100/'Indice PondENGHO'!K88-1</f>
        <v>0.91525789407795455</v>
      </c>
      <c r="L102" s="3">
        <f>+'Indice PondENGHO'!L100/'Indice PondENGHO'!L88-1</f>
        <v>0.64586653060604027</v>
      </c>
      <c r="M102" s="3">
        <f>+'Indice PondENGHO'!M100/'Indice PondENGHO'!M88-1</f>
        <v>1.5130847297438978</v>
      </c>
      <c r="N102" s="3">
        <f>+'Indice PondENGHO'!N100/'Indice PondENGHO'!N88-1</f>
        <v>0.82447626386760198</v>
      </c>
      <c r="O102" s="11">
        <f>+'Indice PondENGHO'!O100/'Indice PondENGHO'!O88-1</f>
        <v>0.52129005446895382</v>
      </c>
      <c r="P102" s="10">
        <f>+'Indice PondENGHO'!P100/'Indice PondENGHO'!P88-1</f>
        <v>0.51469555146538437</v>
      </c>
      <c r="Q102" s="3">
        <f>+'Indice PondENGHO'!Q100/'Indice PondENGHO'!Q88-1</f>
        <v>0.64030130733673385</v>
      </c>
      <c r="R102" s="3">
        <f>+'Indice PondENGHO'!R100/'Indice PondENGHO'!R88-1</f>
        <v>0.53734866290742977</v>
      </c>
      <c r="S102" s="3">
        <f>+'Indice PondENGHO'!S100/'Indice PondENGHO'!S88-1</f>
        <v>1.7458036189410486</v>
      </c>
      <c r="T102" s="3">
        <f>+'Indice PondENGHO'!T100/'Indice PondENGHO'!T88-1</f>
        <v>0.41113185687829334</v>
      </c>
      <c r="U102" s="3">
        <f>+'Indice PondENGHO'!U100/'Indice PondENGHO'!U88-1</f>
        <v>0.66472042515475716</v>
      </c>
      <c r="V102" s="3">
        <f>+'Indice PondENGHO'!V100/'Indice PondENGHO'!V88-1</f>
        <v>0.59920046975499197</v>
      </c>
      <c r="W102" s="3">
        <f>+'Indice PondENGHO'!W100/'Indice PondENGHO'!W88-1</f>
        <v>0.91993012965004195</v>
      </c>
      <c r="X102" s="3">
        <f>+'Indice PondENGHO'!X100/'Indice PondENGHO'!X88-1</f>
        <v>0.64623146202067838</v>
      </c>
      <c r="Y102" s="3">
        <f>+'Indice PondENGHO'!Y100/'Indice PondENGHO'!Y88-1</f>
        <v>1.4543392724406603</v>
      </c>
      <c r="Z102" s="3">
        <f>+'Indice PondENGHO'!Z100/'Indice PondENGHO'!Z88-1</f>
        <v>0.82756670187234338</v>
      </c>
      <c r="AA102" s="11">
        <f>+'Indice PondENGHO'!AA100/'Indice PondENGHO'!AA88-1</f>
        <v>0.53301899293749422</v>
      </c>
      <c r="AB102" s="10">
        <f>+'Indice PondENGHO'!AB100/'Indice PondENGHO'!AB88-1</f>
        <v>0.51893523135678232</v>
      </c>
      <c r="AC102" s="3">
        <f>+'Indice PondENGHO'!AC100/'Indice PondENGHO'!AC88-1</f>
        <v>0.63798069151700587</v>
      </c>
      <c r="AD102" s="3">
        <f>+'Indice PondENGHO'!AD100/'Indice PondENGHO'!AD88-1</f>
        <v>0.5381443131908108</v>
      </c>
      <c r="AE102" s="3">
        <f>+'Indice PondENGHO'!AE100/'Indice PondENGHO'!AE88-1</f>
        <v>1.7501200184639951</v>
      </c>
      <c r="AF102" s="3">
        <f>+'Indice PondENGHO'!AF100/'Indice PondENGHO'!AF88-1</f>
        <v>0.41338290626215279</v>
      </c>
      <c r="AG102" s="3">
        <f>+'Indice PondENGHO'!AG100/'Indice PondENGHO'!AG88-1</f>
        <v>0.66828587560718145</v>
      </c>
      <c r="AH102" s="3">
        <f>+'Indice PondENGHO'!AH100/'Indice PondENGHO'!AH88-1</f>
        <v>0.59469289613612974</v>
      </c>
      <c r="AI102" s="3">
        <f>+'Indice PondENGHO'!AI100/'Indice PondENGHO'!AI88-1</f>
        <v>0.92162905880198598</v>
      </c>
      <c r="AJ102" s="3">
        <f>+'Indice PondENGHO'!AJ100/'Indice PondENGHO'!AJ88-1</f>
        <v>0.64627435660614263</v>
      </c>
      <c r="AK102" s="3">
        <f>+'Indice PondENGHO'!AK100/'Indice PondENGHO'!AK88-1</f>
        <v>1.4489046728458543</v>
      </c>
      <c r="AL102" s="3">
        <f>+'Indice PondENGHO'!AL100/'Indice PondENGHO'!AL88-1</f>
        <v>0.835201891680591</v>
      </c>
      <c r="AM102" s="11">
        <f>+'Indice PondENGHO'!AM100/'Indice PondENGHO'!AM88-1</f>
        <v>0.5384271396089968</v>
      </c>
      <c r="AN102" s="10">
        <f>+'Indice PondENGHO'!AN100/'Indice PondENGHO'!AN88-1</f>
        <v>0.5223077766489066</v>
      </c>
      <c r="AO102" s="3">
        <f>+'Indice PondENGHO'!AO100/'Indice PondENGHO'!AO88-1</f>
        <v>0.64109194848464779</v>
      </c>
      <c r="AP102" s="3">
        <f>+'Indice PondENGHO'!AP100/'Indice PondENGHO'!AP88-1</f>
        <v>0.53806267120680618</v>
      </c>
      <c r="AQ102" s="3">
        <f>+'Indice PondENGHO'!AQ100/'Indice PondENGHO'!AQ88-1</f>
        <v>1.7520958258050703</v>
      </c>
      <c r="AR102" s="3">
        <f>+'Indice PondENGHO'!AR100/'Indice PondENGHO'!AR88-1</f>
        <v>0.41343148982007438</v>
      </c>
      <c r="AS102" s="3">
        <f>+'Indice PondENGHO'!AS100/'Indice PondENGHO'!AS88-1</f>
        <v>0.67529030587752548</v>
      </c>
      <c r="AT102" s="3">
        <f>+'Indice PondENGHO'!AT100/'Indice PondENGHO'!AT88-1</f>
        <v>0.59005467828244051</v>
      </c>
      <c r="AU102" s="3">
        <f>+'Indice PondENGHO'!AU100/'Indice PondENGHO'!AU88-1</f>
        <v>0.92488215203613167</v>
      </c>
      <c r="AV102" s="3">
        <f>+'Indice PondENGHO'!AV100/'Indice PondENGHO'!AV88-1</f>
        <v>0.64686197018656144</v>
      </c>
      <c r="AW102" s="3">
        <f>+'Indice PondENGHO'!AW100/'Indice PondENGHO'!AW88-1</f>
        <v>1.4599607718550791</v>
      </c>
      <c r="AX102" s="3">
        <f>+'Indice PondENGHO'!AX100/'Indice PondENGHO'!AX88-1</f>
        <v>0.84138383696896724</v>
      </c>
      <c r="AY102" s="11">
        <f>+'Indice PondENGHO'!AY100/'Indice PondENGHO'!AY88-1</f>
        <v>0.54165478790208121</v>
      </c>
      <c r="AZ102" s="10">
        <f>+'Indice PondENGHO'!AZ100/'Indice PondENGHO'!AZ88-1</f>
        <v>0.52603563153054966</v>
      </c>
      <c r="BA102" s="3">
        <f>+'Indice PondENGHO'!BA100/'Indice PondENGHO'!BA88-1</f>
        <v>0.64812007907963642</v>
      </c>
      <c r="BB102" s="3">
        <f>+'Indice PondENGHO'!BB100/'Indice PondENGHO'!BB88-1</f>
        <v>0.53796435134061182</v>
      </c>
      <c r="BC102" s="3">
        <f>+'Indice PondENGHO'!BC100/'Indice PondENGHO'!BC88-1</f>
        <v>1.7461957900344047</v>
      </c>
      <c r="BD102" s="3">
        <f>+'Indice PondENGHO'!BD100/'Indice PondENGHO'!BD88-1</f>
        <v>0.41090428936986712</v>
      </c>
      <c r="BE102" s="3">
        <f>+'Indice PondENGHO'!BE100/'Indice PondENGHO'!BE88-1</f>
        <v>0.68236365163482504</v>
      </c>
      <c r="BF102" s="3">
        <f>+'Indice PondENGHO'!BF100/'Indice PondENGHO'!BF88-1</f>
        <v>0.5860789700622242</v>
      </c>
      <c r="BG102" s="3">
        <f>+'Indice PondENGHO'!BG100/'Indice PondENGHO'!BG88-1</f>
        <v>0.9291172408167041</v>
      </c>
      <c r="BH102" s="3">
        <f>+'Indice PondENGHO'!BH100/'Indice PondENGHO'!BH88-1</f>
        <v>0.64984977481199113</v>
      </c>
      <c r="BI102" s="3">
        <f>+'Indice PondENGHO'!BI100/'Indice PondENGHO'!BI88-1</f>
        <v>1.4159129640352957</v>
      </c>
      <c r="BJ102" s="3">
        <f>+'Indice PondENGHO'!BJ100/'Indice PondENGHO'!BJ88-1</f>
        <v>0.84639157970871137</v>
      </c>
      <c r="BK102" s="11">
        <f>+'Indice PondENGHO'!BK100/'Indice PondENGHO'!BK88-1</f>
        <v>0.54863221225073677</v>
      </c>
      <c r="BL102" s="3">
        <f>+'Indice PondENGHO'!BL100/'Indice PondENGHO'!BL88-1</f>
        <v>0.63831497088743494</v>
      </c>
      <c r="BM102" s="3">
        <f>+'Indice PondENGHO'!BM100/'Indice PondENGHO'!BM88-1</f>
        <v>0.65793016522270786</v>
      </c>
      <c r="BN102" s="3">
        <f>+'Indice PondENGHO'!BN100/'Indice PondENGHO'!BN88-1</f>
        <v>0.66601277734000441</v>
      </c>
      <c r="BO102" s="3">
        <f>+'Indice PondENGHO'!BO100/'Indice PondENGHO'!BO88-1</f>
        <v>0.67270265259948814</v>
      </c>
      <c r="BP102" s="3">
        <f>+'Indice PondENGHO'!BP100/'Indice PondENGHO'!BP88-1</f>
        <v>0.68739809803801033</v>
      </c>
      <c r="BQ102" s="10">
        <f>+'Indice PondENGHO'!BQ100/'Indice PondENGHO'!BQ88-1</f>
        <v>0.51870651747626062</v>
      </c>
      <c r="BR102" s="3">
        <f>+'Indice PondENGHO'!BR100/'Indice PondENGHO'!BR88-1</f>
        <v>0.64119253627918193</v>
      </c>
      <c r="BS102" s="3">
        <f>+'Indice PondENGHO'!BS100/'Indice PondENGHO'!BS88-1</f>
        <v>0.53785768476026696</v>
      </c>
      <c r="BT102" s="3">
        <f>+'Indice PondENGHO'!BT100/'Indice PondENGHO'!BT88-1</f>
        <v>1.7487167876714018</v>
      </c>
      <c r="BU102" s="3">
        <f>+'Indice PondENGHO'!BU100/'Indice PondENGHO'!BU88-1</f>
        <v>0.41186108897054585</v>
      </c>
      <c r="BV102" s="3">
        <f>+'Indice PondENGHO'!BV100/'Indice PondENGHO'!BV88-1</f>
        <v>0.67452737327412993</v>
      </c>
      <c r="BW102" s="3">
        <f>+'Indice PondENGHO'!BW100/'Indice PondENGHO'!BW88-1</f>
        <v>0.59213196549502256</v>
      </c>
      <c r="BX102" s="3">
        <f>+'Indice PondENGHO'!BX100/'Indice PondENGHO'!BX88-1</f>
        <v>0.92350857207115178</v>
      </c>
      <c r="BY102" s="3">
        <f>+'Indice PondENGHO'!BY100/'Indice PondENGHO'!BY88-1</f>
        <v>0.64768507554742727</v>
      </c>
      <c r="BZ102" s="3">
        <f>+'Indice PondENGHO'!BZ100/'Indice PondENGHO'!BZ88-1</f>
        <v>1.4424984477079552</v>
      </c>
      <c r="CA102" s="3">
        <f>+'Indice PondENGHO'!CA100/'Indice PondENGHO'!CA88-1</f>
        <v>0.83933224263710415</v>
      </c>
      <c r="CB102" s="11">
        <f>+'Indice PondENGHO'!CB100/'Indice PondENGHO'!CB88-1</f>
        <v>0.54044392384509066</v>
      </c>
      <c r="CC102" s="3">
        <f>+'Indice PondENGHO'!CC100/'Indice PondENGHO'!CC88-1</f>
        <v>0.66962213100543511</v>
      </c>
      <c r="CD102" s="3">
        <f>+'Indice PondENGHO'!CD100/'Indice PondENGHO'!CD88-1</f>
        <v>0.66962213100543511</v>
      </c>
      <c r="CF102" s="3">
        <f t="shared" ref="CF102" si="74">+BL102-BP102</f>
        <v>-4.908312715057539E-2</v>
      </c>
    </row>
    <row r="103" spans="1:84" x14ac:dyDescent="0.25">
      <c r="A103" s="2">
        <f t="shared" ref="A103" si="75">+DATE(C103,B103,1)</f>
        <v>45717</v>
      </c>
      <c r="B103" s="1">
        <f t="shared" si="4"/>
        <v>3</v>
      </c>
      <c r="C103" s="1">
        <f t="shared" ref="C103" si="76">+IF(B103=1,C102+1,C102)</f>
        <v>2025</v>
      </c>
      <c r="D103" s="10">
        <f>+'Indice PondENGHO'!D101/'Indice PondENGHO'!D89-1</f>
        <v>0.45308839905618337</v>
      </c>
      <c r="E103" s="3">
        <f>+'Indice PondENGHO'!E101/'Indice PondENGHO'!E89-1</f>
        <v>0.46379790116529551</v>
      </c>
      <c r="F103" s="3">
        <f>+'Indice PondENGHO'!F101/'Indice PondENGHO'!F89-1</f>
        <v>0.45674372354552362</v>
      </c>
      <c r="G103" s="3">
        <f>+'Indice PondENGHO'!G101/'Indice PondENGHO'!G89-1</f>
        <v>1.5128270794425713</v>
      </c>
      <c r="H103" s="3">
        <f>+'Indice PondENGHO'!H101/'Indice PondENGHO'!H89-1</f>
        <v>0.36366261542998646</v>
      </c>
      <c r="I103" s="3">
        <f>+'Indice PondENGHO'!I101/'Indice PondENGHO'!I89-1</f>
        <v>0.51011876653453214</v>
      </c>
      <c r="J103" s="3">
        <f>+'Indice PondENGHO'!J101/'Indice PondENGHO'!J89-1</f>
        <v>0.43643972975779577</v>
      </c>
      <c r="K103" s="3">
        <f>+'Indice PondENGHO'!K101/'Indice PondENGHO'!K89-1</f>
        <v>0.69548786723093348</v>
      </c>
      <c r="L103" s="3">
        <f>+'Indice PondENGHO'!L101/'Indice PondENGHO'!L89-1</f>
        <v>0.52433538780552191</v>
      </c>
      <c r="M103" s="3">
        <f>+'Indice PondENGHO'!M101/'Indice PondENGHO'!M89-1</f>
        <v>1.0129899831860958</v>
      </c>
      <c r="N103" s="3">
        <f>+'Indice PondENGHO'!N101/'Indice PondENGHO'!N89-1</f>
        <v>0.75420835386738605</v>
      </c>
      <c r="O103" s="11">
        <f>+'Indice PondENGHO'!O101/'Indice PondENGHO'!O89-1</f>
        <v>0.43218893742667963</v>
      </c>
      <c r="P103" s="10">
        <f>+'Indice PondENGHO'!P101/'Indice PondENGHO'!P89-1</f>
        <v>0.45470511063394659</v>
      </c>
      <c r="Q103" s="3">
        <f>+'Indice PondENGHO'!Q101/'Indice PondENGHO'!Q89-1</f>
        <v>0.47147014159872014</v>
      </c>
      <c r="R103" s="3">
        <f>+'Indice PondENGHO'!R101/'Indice PondENGHO'!R89-1</f>
        <v>0.45316527384878613</v>
      </c>
      <c r="S103" s="3">
        <f>+'Indice PondENGHO'!S101/'Indice PondENGHO'!S89-1</f>
        <v>1.5051205705773483</v>
      </c>
      <c r="T103" s="3">
        <f>+'Indice PondENGHO'!T101/'Indice PondENGHO'!T89-1</f>
        <v>0.36344301234220833</v>
      </c>
      <c r="U103" s="3">
        <f>+'Indice PondENGHO'!U101/'Indice PondENGHO'!U89-1</f>
        <v>0.51221089453903423</v>
      </c>
      <c r="V103" s="3">
        <f>+'Indice PondENGHO'!V101/'Indice PondENGHO'!V89-1</f>
        <v>0.43595681546129739</v>
      </c>
      <c r="W103" s="3">
        <f>+'Indice PondENGHO'!W101/'Indice PondENGHO'!W89-1</f>
        <v>0.69832312608189695</v>
      </c>
      <c r="X103" s="3">
        <f>+'Indice PondENGHO'!X101/'Indice PondENGHO'!X89-1</f>
        <v>0.52235580241393009</v>
      </c>
      <c r="Y103" s="3">
        <f>+'Indice PondENGHO'!Y101/'Indice PondENGHO'!Y89-1</f>
        <v>0.95861537595678348</v>
      </c>
      <c r="Z103" s="3">
        <f>+'Indice PondENGHO'!Z101/'Indice PondENGHO'!Z89-1</f>
        <v>0.75585790762753313</v>
      </c>
      <c r="AA103" s="11">
        <f>+'Indice PondENGHO'!AA101/'Indice PondENGHO'!AA89-1</f>
        <v>0.44327454934768529</v>
      </c>
      <c r="AB103" s="10">
        <f>+'Indice PondENGHO'!AB101/'Indice PondENGHO'!AB89-1</f>
        <v>0.45629778557789447</v>
      </c>
      <c r="AC103" s="3">
        <f>+'Indice PondENGHO'!AC101/'Indice PondENGHO'!AC89-1</f>
        <v>0.4695578812850485</v>
      </c>
      <c r="AD103" s="3">
        <f>+'Indice PondENGHO'!AD101/'Indice PondENGHO'!AD89-1</f>
        <v>0.45180132940268347</v>
      </c>
      <c r="AE103" s="3">
        <f>+'Indice PondENGHO'!AE101/'Indice PondENGHO'!AE89-1</f>
        <v>1.500250897889376</v>
      </c>
      <c r="AF103" s="3">
        <f>+'Indice PondENGHO'!AF101/'Indice PondENGHO'!AF89-1</f>
        <v>0.36552611016324033</v>
      </c>
      <c r="AG103" s="3">
        <f>+'Indice PondENGHO'!AG101/'Indice PondENGHO'!AG89-1</f>
        <v>0.51343589290371017</v>
      </c>
      <c r="AH103" s="3">
        <f>+'Indice PondENGHO'!AH101/'Indice PondENGHO'!AH89-1</f>
        <v>0.43520458560721242</v>
      </c>
      <c r="AI103" s="3">
        <f>+'Indice PondENGHO'!AI101/'Indice PondENGHO'!AI89-1</f>
        <v>0.69877672911029887</v>
      </c>
      <c r="AJ103" s="3">
        <f>+'Indice PondENGHO'!AJ101/'Indice PondENGHO'!AJ89-1</f>
        <v>0.52081401021990925</v>
      </c>
      <c r="AK103" s="3">
        <f>+'Indice PondENGHO'!AK101/'Indice PondENGHO'!AK89-1</f>
        <v>0.94754432639540753</v>
      </c>
      <c r="AL103" s="3">
        <f>+'Indice PondENGHO'!AL101/'Indice PondENGHO'!AL89-1</f>
        <v>0.76169087660854728</v>
      </c>
      <c r="AM103" s="11">
        <f>+'Indice PondENGHO'!AM101/'Indice PondENGHO'!AM89-1</f>
        <v>0.4475523148019358</v>
      </c>
      <c r="AN103" s="10">
        <f>+'Indice PondENGHO'!AN101/'Indice PondENGHO'!AN89-1</f>
        <v>0.4573742561932812</v>
      </c>
      <c r="AO103" s="3">
        <f>+'Indice PondENGHO'!AO101/'Indice PondENGHO'!AO89-1</f>
        <v>0.4731403027723553</v>
      </c>
      <c r="AP103" s="3">
        <f>+'Indice PondENGHO'!AP101/'Indice PondENGHO'!AP89-1</f>
        <v>0.44907876961130966</v>
      </c>
      <c r="AQ103" s="3">
        <f>+'Indice PondENGHO'!AQ101/'Indice PondENGHO'!AQ89-1</f>
        <v>1.501967480295479</v>
      </c>
      <c r="AR103" s="3">
        <f>+'Indice PondENGHO'!AR101/'Indice PondENGHO'!AR89-1</f>
        <v>0.36598686129843672</v>
      </c>
      <c r="AS103" s="3">
        <f>+'Indice PondENGHO'!AS101/'Indice PondENGHO'!AS89-1</f>
        <v>0.51938868990254461</v>
      </c>
      <c r="AT103" s="3">
        <f>+'Indice PondENGHO'!AT101/'Indice PondENGHO'!AT89-1</f>
        <v>0.43392792121926127</v>
      </c>
      <c r="AU103" s="3">
        <f>+'Indice PondENGHO'!AU101/'Indice PondENGHO'!AU89-1</f>
        <v>0.70287589843465503</v>
      </c>
      <c r="AV103" s="3">
        <f>+'Indice PondENGHO'!AV101/'Indice PondENGHO'!AV89-1</f>
        <v>0.52105936204201098</v>
      </c>
      <c r="AW103" s="3">
        <f>+'Indice PondENGHO'!AW101/'Indice PondENGHO'!AW89-1</f>
        <v>0.95724302337531353</v>
      </c>
      <c r="AX103" s="3">
        <f>+'Indice PondENGHO'!AX101/'Indice PondENGHO'!AX89-1</f>
        <v>0.76674723753841811</v>
      </c>
      <c r="AY103" s="11">
        <f>+'Indice PondENGHO'!AY101/'Indice PondENGHO'!AY89-1</f>
        <v>0.4518562641701851</v>
      </c>
      <c r="AZ103" s="10">
        <f>+'Indice PondENGHO'!AZ101/'Indice PondENGHO'!AZ89-1</f>
        <v>0.45822442413661402</v>
      </c>
      <c r="BA103" s="3">
        <f>+'Indice PondENGHO'!BA101/'Indice PondENGHO'!BA89-1</f>
        <v>0.47987413498627474</v>
      </c>
      <c r="BB103" s="3">
        <f>+'Indice PondENGHO'!BB101/'Indice PondENGHO'!BB89-1</f>
        <v>0.44575841187286458</v>
      </c>
      <c r="BC103" s="3">
        <f>+'Indice PondENGHO'!BC101/'Indice PondENGHO'!BC89-1</f>
        <v>1.4941830294767882</v>
      </c>
      <c r="BD103" s="3">
        <f>+'Indice PondENGHO'!BD101/'Indice PondENGHO'!BD89-1</f>
        <v>0.36447538943495306</v>
      </c>
      <c r="BE103" s="3">
        <f>+'Indice PondENGHO'!BE101/'Indice PondENGHO'!BE89-1</f>
        <v>0.52443125719721428</v>
      </c>
      <c r="BF103" s="3">
        <f>+'Indice PondENGHO'!BF101/'Indice PondENGHO'!BF89-1</f>
        <v>0.43331551484771968</v>
      </c>
      <c r="BG103" s="3">
        <f>+'Indice PondENGHO'!BG101/'Indice PondENGHO'!BG89-1</f>
        <v>0.70773787970170132</v>
      </c>
      <c r="BH103" s="3">
        <f>+'Indice PondENGHO'!BH101/'Indice PondENGHO'!BH89-1</f>
        <v>0.52264425037848428</v>
      </c>
      <c r="BI103" s="3">
        <f>+'Indice PondENGHO'!BI101/'Indice PondENGHO'!BI89-1</f>
        <v>0.9161886043343026</v>
      </c>
      <c r="BJ103" s="3">
        <f>+'Indice PondENGHO'!BJ101/'Indice PondENGHO'!BJ89-1</f>
        <v>0.77190803370871741</v>
      </c>
      <c r="BK103" s="11">
        <f>+'Indice PondENGHO'!BK101/'Indice PondENGHO'!BK89-1</f>
        <v>0.46157573109757855</v>
      </c>
      <c r="BL103" s="3">
        <f>+'Indice PondENGHO'!BL101/'Indice PondENGHO'!BL89-1</f>
        <v>0.54262968568365655</v>
      </c>
      <c r="BM103" s="3">
        <f>+'Indice PondENGHO'!BM101/'Indice PondENGHO'!BM89-1</f>
        <v>0.55348232633340411</v>
      </c>
      <c r="BN103" s="3">
        <f>+'Indice PondENGHO'!BN101/'Indice PondENGHO'!BN89-1</f>
        <v>0.55786754917388315</v>
      </c>
      <c r="BO103" s="3">
        <f>+'Indice PondENGHO'!BO101/'Indice PondENGHO'!BO89-1</f>
        <v>0.56088022702147544</v>
      </c>
      <c r="BP103" s="3">
        <f>+'Indice PondENGHO'!BP101/'Indice PondENGHO'!BP89-1</f>
        <v>0.57190148229503945</v>
      </c>
      <c r="BQ103" s="10">
        <f>+'Indice PondENGHO'!BQ101/'Indice PondENGHO'!BQ89-1</f>
        <v>0.45608604455033031</v>
      </c>
      <c r="BR103" s="3">
        <f>+'Indice PondENGHO'!BR101/'Indice PondENGHO'!BR89-1</f>
        <v>0.47300668939762569</v>
      </c>
      <c r="BS103" s="3">
        <f>+'Indice PondENGHO'!BS101/'Indice PondENGHO'!BS89-1</f>
        <v>0.45032861850557215</v>
      </c>
      <c r="BT103" s="3">
        <f>+'Indice PondENGHO'!BT101/'Indice PondENGHO'!BT89-1</f>
        <v>1.5009410050162479</v>
      </c>
      <c r="BU103" s="3">
        <f>+'Indice PondENGHO'!BU101/'Indice PondENGHO'!BU89-1</f>
        <v>0.36475914538121734</v>
      </c>
      <c r="BV103" s="3">
        <f>+'Indice PondENGHO'!BV101/'Indice PondENGHO'!BV89-1</f>
        <v>0.51884185830682328</v>
      </c>
      <c r="BW103" s="3">
        <f>+'Indice PondENGHO'!BW101/'Indice PondENGHO'!BW89-1</f>
        <v>0.43442787774865188</v>
      </c>
      <c r="BX103" s="3">
        <f>+'Indice PondENGHO'!BX101/'Indice PondENGHO'!BX89-1</f>
        <v>0.70184768808760589</v>
      </c>
      <c r="BY103" s="3">
        <f>+'Indice PondENGHO'!BY101/'Indice PondENGHO'!BY89-1</f>
        <v>0.52213207400021444</v>
      </c>
      <c r="BZ103" s="3">
        <f>+'Indice PondENGHO'!BZ101/'Indice PondENGHO'!BZ89-1</f>
        <v>0.9423968922053918</v>
      </c>
      <c r="CA103" s="3">
        <f>+'Indice PondENGHO'!CA101/'Indice PondENGHO'!CA89-1</f>
        <v>0.76565512076257281</v>
      </c>
      <c r="CB103" s="11">
        <f>+'Indice PondENGHO'!CB101/'Indice PondENGHO'!CB89-1</f>
        <v>0.45155610289264492</v>
      </c>
      <c r="CC103" s="3">
        <f>+'Indice PondENGHO'!CC101/'Indice PondENGHO'!CC89-1</f>
        <v>0.5604533088480077</v>
      </c>
      <c r="CD103" s="3">
        <f>+'Indice PondENGHO'!CD101/'Indice PondENGHO'!CD89-1</f>
        <v>0.5604533088480077</v>
      </c>
      <c r="CF103" s="3">
        <f t="shared" ref="CF103" si="77">+BL103-BP103</f>
        <v>-2.9271796611382905E-2</v>
      </c>
    </row>
    <row r="104" spans="1:84" x14ac:dyDescent="0.25">
      <c r="A104" s="2">
        <f t="shared" ref="A104" si="78">+DATE(C104,B104,1)</f>
        <v>45748</v>
      </c>
      <c r="B104" s="1">
        <f t="shared" si="4"/>
        <v>4</v>
      </c>
      <c r="C104" s="1">
        <f t="shared" ref="C104" si="79">+IF(B104=1,C103+1,C103)</f>
        <v>2025</v>
      </c>
      <c r="D104" s="10">
        <f>+'Indice PondENGHO'!D102/'Indice PondENGHO'!D90-1</f>
        <v>0.41092788985948281</v>
      </c>
      <c r="E104" s="3">
        <f>+'Indice PondENGHO'!E102/'Indice PondENGHO'!E90-1</f>
        <v>0.42570266858159722</v>
      </c>
      <c r="F104" s="3">
        <f>+'Indice PondENGHO'!F102/'Indice PondENGHO'!F90-1</f>
        <v>0.37906901844957908</v>
      </c>
      <c r="G104" s="3">
        <f>+'Indice PondENGHO'!G102/'Indice PondENGHO'!G90-1</f>
        <v>0.92854994148250491</v>
      </c>
      <c r="H104" s="3">
        <f>+'Indice PondENGHO'!H102/'Indice PondENGHO'!H90-1</f>
        <v>0.29267879101588345</v>
      </c>
      <c r="I104" s="3">
        <f>+'Indice PondENGHO'!I102/'Indice PondENGHO'!I90-1</f>
        <v>0.4190082581906851</v>
      </c>
      <c r="J104" s="3">
        <f>+'Indice PondENGHO'!J102/'Indice PondENGHO'!J90-1</f>
        <v>0.37590198484907433</v>
      </c>
      <c r="K104" s="3">
        <f>+'Indice PondENGHO'!K102/'Indice PondENGHO'!K90-1</f>
        <v>0.52761514965753209</v>
      </c>
      <c r="L104" s="3">
        <f>+'Indice PondENGHO'!L102/'Indice PondENGHO'!L90-1</f>
        <v>0.47684228087226699</v>
      </c>
      <c r="M104" s="3">
        <f>+'Indice PondENGHO'!M102/'Indice PondENGHO'!M90-1</f>
        <v>0.89919133055721967</v>
      </c>
      <c r="N104" s="3">
        <f>+'Indice PondENGHO'!N102/'Indice PondENGHO'!N90-1</f>
        <v>0.70674217435422437</v>
      </c>
      <c r="O104" s="11">
        <f>+'Indice PondENGHO'!O102/'Indice PondENGHO'!O90-1</f>
        <v>0.39035921492282388</v>
      </c>
      <c r="P104" s="10">
        <f>+'Indice PondENGHO'!P102/'Indice PondENGHO'!P90-1</f>
        <v>0.41252839789305495</v>
      </c>
      <c r="Q104" s="3">
        <f>+'Indice PondENGHO'!Q102/'Indice PondENGHO'!Q90-1</f>
        <v>0.43426544444804804</v>
      </c>
      <c r="R104" s="3">
        <f>+'Indice PondENGHO'!R102/'Indice PondENGHO'!R90-1</f>
        <v>0.37551878126036931</v>
      </c>
      <c r="S104" s="3">
        <f>+'Indice PondENGHO'!S102/'Indice PondENGHO'!S90-1</f>
        <v>0.89736467998396674</v>
      </c>
      <c r="T104" s="3">
        <f>+'Indice PondENGHO'!T102/'Indice PondENGHO'!T90-1</f>
        <v>0.29252666701295849</v>
      </c>
      <c r="U104" s="3">
        <f>+'Indice PondENGHO'!U102/'Indice PondENGHO'!U90-1</f>
        <v>0.4202773554680399</v>
      </c>
      <c r="V104" s="3">
        <f>+'Indice PondENGHO'!V102/'Indice PondENGHO'!V90-1</f>
        <v>0.37585401422770093</v>
      </c>
      <c r="W104" s="3">
        <f>+'Indice PondENGHO'!W102/'Indice PondENGHO'!W90-1</f>
        <v>0.53015267691805268</v>
      </c>
      <c r="X104" s="3">
        <f>+'Indice PondENGHO'!X102/'Indice PondENGHO'!X90-1</f>
        <v>0.47737001541331336</v>
      </c>
      <c r="Y104" s="3">
        <f>+'Indice PondENGHO'!Y102/'Indice PondENGHO'!Y90-1</f>
        <v>0.84716401791758345</v>
      </c>
      <c r="Z104" s="3">
        <f>+'Indice PondENGHO'!Z102/'Indice PondENGHO'!Z90-1</f>
        <v>0.70560281559333538</v>
      </c>
      <c r="AA104" s="11">
        <f>+'Indice PondENGHO'!AA102/'Indice PondENGHO'!AA90-1</f>
        <v>0.40033814886389418</v>
      </c>
      <c r="AB104" s="10">
        <f>+'Indice PondENGHO'!AB102/'Indice PondENGHO'!AB90-1</f>
        <v>0.41396575092643872</v>
      </c>
      <c r="AC104" s="3">
        <f>+'Indice PondENGHO'!AC102/'Indice PondENGHO'!AC90-1</f>
        <v>0.43192507959087045</v>
      </c>
      <c r="AD104" s="3">
        <f>+'Indice PondENGHO'!AD102/'Indice PondENGHO'!AD90-1</f>
        <v>0.37382278949180092</v>
      </c>
      <c r="AE104" s="3">
        <f>+'Indice PondENGHO'!AE102/'Indice PondENGHO'!AE90-1</f>
        <v>0.88120542436401905</v>
      </c>
      <c r="AF104" s="3">
        <f>+'Indice PondENGHO'!AF102/'Indice PondENGHO'!AF90-1</f>
        <v>0.29387938889340925</v>
      </c>
      <c r="AG104" s="3">
        <f>+'Indice PondENGHO'!AG102/'Indice PondENGHO'!AG90-1</f>
        <v>0.42068295443314851</v>
      </c>
      <c r="AH104" s="3">
        <f>+'Indice PondENGHO'!AH102/'Indice PondENGHO'!AH90-1</f>
        <v>0.37183673481924506</v>
      </c>
      <c r="AI104" s="3">
        <f>+'Indice PondENGHO'!AI102/'Indice PondENGHO'!AI90-1</f>
        <v>0.53018117781328411</v>
      </c>
      <c r="AJ104" s="3">
        <f>+'Indice PondENGHO'!AJ102/'Indice PondENGHO'!AJ90-1</f>
        <v>0.47822431894099338</v>
      </c>
      <c r="AK104" s="3">
        <f>+'Indice PondENGHO'!AK102/'Indice PondENGHO'!AK90-1</f>
        <v>0.83705837168594011</v>
      </c>
      <c r="AL104" s="3">
        <f>+'Indice PondENGHO'!AL102/'Indice PondENGHO'!AL90-1</f>
        <v>0.70890506910481155</v>
      </c>
      <c r="AM104" s="11">
        <f>+'Indice PondENGHO'!AM102/'Indice PondENGHO'!AM90-1</f>
        <v>0.4041127324465621</v>
      </c>
      <c r="AN104" s="10">
        <f>+'Indice PondENGHO'!AN102/'Indice PondENGHO'!AN90-1</f>
        <v>0.41532168484227694</v>
      </c>
      <c r="AO104" s="3">
        <f>+'Indice PondENGHO'!AO102/'Indice PondENGHO'!AO90-1</f>
        <v>0.43561686967942848</v>
      </c>
      <c r="AP104" s="3">
        <f>+'Indice PondENGHO'!AP102/'Indice PondENGHO'!AP90-1</f>
        <v>0.37254308079374798</v>
      </c>
      <c r="AQ104" s="3">
        <f>+'Indice PondENGHO'!AQ102/'Indice PondENGHO'!AQ90-1</f>
        <v>0.87593058955814773</v>
      </c>
      <c r="AR104" s="3">
        <f>+'Indice PondENGHO'!AR102/'Indice PondENGHO'!AR90-1</f>
        <v>0.29414670217743621</v>
      </c>
      <c r="AS104" s="3">
        <f>+'Indice PondENGHO'!AS102/'Indice PondENGHO'!AS90-1</f>
        <v>0.42663568575690269</v>
      </c>
      <c r="AT104" s="3">
        <f>+'Indice PondENGHO'!AT102/'Indice PondENGHO'!AT90-1</f>
        <v>0.37367253011485135</v>
      </c>
      <c r="AU104" s="3">
        <f>+'Indice PondENGHO'!AU102/'Indice PondENGHO'!AU90-1</f>
        <v>0.53371128861447814</v>
      </c>
      <c r="AV104" s="3">
        <f>+'Indice PondENGHO'!AV102/'Indice PondENGHO'!AV90-1</f>
        <v>0.47665702665068443</v>
      </c>
      <c r="AW104" s="3">
        <f>+'Indice PondENGHO'!AW102/'Indice PondENGHO'!AW90-1</f>
        <v>0.84506983296188309</v>
      </c>
      <c r="AX104" s="3">
        <f>+'Indice PondENGHO'!AX102/'Indice PondENGHO'!AX90-1</f>
        <v>0.71308546905548176</v>
      </c>
      <c r="AY104" s="11">
        <f>+'Indice PondENGHO'!AY102/'Indice PondENGHO'!AY90-1</f>
        <v>0.40775754262977371</v>
      </c>
      <c r="AZ104" s="10">
        <f>+'Indice PondENGHO'!AZ102/'Indice PondENGHO'!AZ90-1</f>
        <v>0.41626029818984089</v>
      </c>
      <c r="BA104" s="3">
        <f>+'Indice PondENGHO'!BA102/'Indice PondENGHO'!BA90-1</f>
        <v>0.44305190448358922</v>
      </c>
      <c r="BB104" s="3">
        <f>+'Indice PondENGHO'!BB102/'Indice PondENGHO'!BB90-1</f>
        <v>0.37029482837950423</v>
      </c>
      <c r="BC104" s="3">
        <f>+'Indice PondENGHO'!BC102/'Indice PondENGHO'!BC90-1</f>
        <v>0.85215755793279779</v>
      </c>
      <c r="BD104" s="3">
        <f>+'Indice PondENGHO'!BD102/'Indice PondENGHO'!BD90-1</f>
        <v>0.29300381218410188</v>
      </c>
      <c r="BE104" s="3">
        <f>+'Indice PondENGHO'!BE102/'Indice PondENGHO'!BE90-1</f>
        <v>0.43131534473963651</v>
      </c>
      <c r="BF104" s="3">
        <f>+'Indice PondENGHO'!BF102/'Indice PondENGHO'!BF90-1</f>
        <v>0.37374471320455349</v>
      </c>
      <c r="BG104" s="3">
        <f>+'Indice PondENGHO'!BG102/'Indice PondENGHO'!BG90-1</f>
        <v>0.53686428019500676</v>
      </c>
      <c r="BH104" s="3">
        <f>+'Indice PondENGHO'!BH102/'Indice PondENGHO'!BH90-1</f>
        <v>0.47692586989409991</v>
      </c>
      <c r="BI104" s="3">
        <f>+'Indice PondENGHO'!BI102/'Indice PondENGHO'!BI90-1</f>
        <v>0.80299816598424267</v>
      </c>
      <c r="BJ104" s="3">
        <f>+'Indice PondENGHO'!BJ102/'Indice PondENGHO'!BJ90-1</f>
        <v>0.71642359098857056</v>
      </c>
      <c r="BK104" s="11">
        <f>+'Indice PondENGHO'!BK102/'Indice PondENGHO'!BK90-1</f>
        <v>0.41773990345823364</v>
      </c>
      <c r="BL104" s="3">
        <f>+'Indice PondENGHO'!BL102/'Indice PondENGHO'!BL90-1</f>
        <v>0.46325038529566909</v>
      </c>
      <c r="BM104" s="3">
        <f>+'Indice PondENGHO'!BM102/'Indice PondENGHO'!BM90-1</f>
        <v>0.46934991576090312</v>
      </c>
      <c r="BN104" s="3">
        <f>+'Indice PondENGHO'!BN102/'Indice PondENGHO'!BN90-1</f>
        <v>0.47156764989636346</v>
      </c>
      <c r="BO104" s="3">
        <f>+'Indice PondENGHO'!BO102/'Indice PondENGHO'!BO90-1</f>
        <v>0.47425428416290383</v>
      </c>
      <c r="BP104" s="3">
        <f>+'Indice PondENGHO'!BP102/'Indice PondENGHO'!BP90-1</f>
        <v>0.48134089782964895</v>
      </c>
      <c r="BQ104" s="10">
        <f>+'Indice PondENGHO'!BQ102/'Indice PondENGHO'!BQ90-1</f>
        <v>0.41395480976114851</v>
      </c>
      <c r="BR104" s="3">
        <f>+'Indice PondENGHO'!BR102/'Indice PondENGHO'!BR90-1</f>
        <v>0.43566102881488877</v>
      </c>
      <c r="BS104" s="3">
        <f>+'Indice PondENGHO'!BS102/'Indice PondENGHO'!BS90-1</f>
        <v>0.37349988617715657</v>
      </c>
      <c r="BT104" s="3">
        <f>+'Indice PondENGHO'!BT102/'Indice PondENGHO'!BT90-1</f>
        <v>0.87863383813064377</v>
      </c>
      <c r="BU104" s="3">
        <f>+'Indice PondENGHO'!BU102/'Indice PondENGHO'!BU90-1</f>
        <v>0.29329509642139651</v>
      </c>
      <c r="BV104" s="3">
        <f>+'Indice PondENGHO'!BV102/'Indice PondENGHO'!BV90-1</f>
        <v>0.42617170273009175</v>
      </c>
      <c r="BW104" s="3">
        <f>+'Indice PondENGHO'!BW102/'Indice PondENGHO'!BW90-1</f>
        <v>0.37390563616654293</v>
      </c>
      <c r="BX104" s="3">
        <f>+'Indice PondENGHO'!BX102/'Indice PondENGHO'!BX90-1</f>
        <v>0.53261796731593769</v>
      </c>
      <c r="BY104" s="3">
        <f>+'Indice PondENGHO'!BY102/'Indice PondENGHO'!BY90-1</f>
        <v>0.47713087424502332</v>
      </c>
      <c r="BZ104" s="3">
        <f>+'Indice PondENGHO'!BZ102/'Indice PondENGHO'!BZ90-1</f>
        <v>0.83009639795611978</v>
      </c>
      <c r="CA104" s="3">
        <f>+'Indice PondENGHO'!CA102/'Indice PondENGHO'!CA90-1</f>
        <v>0.71232523644578105</v>
      </c>
      <c r="CB104" s="11">
        <f>+'Indice PondENGHO'!CB102/'Indice PondENGHO'!CB90-1</f>
        <v>0.40805312116295567</v>
      </c>
      <c r="CC104" s="3">
        <f>+'Indice PondENGHO'!CC102/'Indice PondENGHO'!CC90-1</f>
        <v>0.47392448623489369</v>
      </c>
      <c r="CD104" s="3">
        <f>+'Indice PondENGHO'!CD102/'Indice PondENGHO'!CD90-1</f>
        <v>0.47392448623489369</v>
      </c>
      <c r="CF104" s="3">
        <f t="shared" ref="CF104" si="80">+BL104-BP104</f>
        <v>-1.8090512533979863E-2</v>
      </c>
    </row>
    <row r="105" spans="1:84" x14ac:dyDescent="0.25">
      <c r="A105" s="2">
        <f t="shared" ref="A105" si="81">+DATE(C105,B105,1)</f>
        <v>45778</v>
      </c>
      <c r="B105" s="1">
        <f t="shared" si="4"/>
        <v>5</v>
      </c>
      <c r="C105" s="1">
        <f t="shared" ref="C105" si="82">+IF(B105=1,C104+1,C104)</f>
        <v>2025</v>
      </c>
      <c r="D105" s="10">
        <f>+'Indice PondENGHO'!D103/'Indice PondENGHO'!D91-1</f>
        <v>0.35598712024666646</v>
      </c>
      <c r="E105" s="3">
        <f>+'Indice PondENGHO'!E103/'Indice PondENGHO'!E91-1</f>
        <v>0.34725250983882039</v>
      </c>
      <c r="F105" s="3">
        <f>+'Indice PondENGHO'!F103/'Indice PondENGHO'!F91-1</f>
        <v>0.34450260183222836</v>
      </c>
      <c r="G105" s="3">
        <f>+'Indice PondENGHO'!G103/'Indice PondENGHO'!G91-1</f>
        <v>0.92174286478603307</v>
      </c>
      <c r="H105" s="3">
        <f>+'Indice PondENGHO'!H103/'Indice PondENGHO'!H91-1</f>
        <v>0.26874342716869215</v>
      </c>
      <c r="I105" s="3">
        <f>+'Indice PondENGHO'!I103/'Indice PondENGHO'!I91-1</f>
        <v>0.44677518611119904</v>
      </c>
      <c r="J105" s="3">
        <f>+'Indice PondENGHO'!J103/'Indice PondENGHO'!J91-1</f>
        <v>0.32156801008942537</v>
      </c>
      <c r="K105" s="3">
        <f>+'Indice PondENGHO'!K103/'Indice PondENGHO'!K91-1</f>
        <v>0.47103432057310268</v>
      </c>
      <c r="L105" s="3">
        <f>+'Indice PondENGHO'!L103/'Indice PondENGHO'!L91-1</f>
        <v>0.44206200006970708</v>
      </c>
      <c r="M105" s="3">
        <f>+'Indice PondENGHO'!M103/'Indice PondENGHO'!M91-1</f>
        <v>0.79982925289815476</v>
      </c>
      <c r="N105" s="3">
        <f>+'Indice PondENGHO'!N103/'Indice PondENGHO'!N91-1</f>
        <v>0.6628278140579229</v>
      </c>
      <c r="O105" s="11">
        <f>+'Indice PondENGHO'!O103/'Indice PondENGHO'!O91-1</f>
        <v>0.36884244409292366</v>
      </c>
      <c r="P105" s="10">
        <f>+'Indice PondENGHO'!P103/'Indice PondENGHO'!P91-1</f>
        <v>0.35596269221474386</v>
      </c>
      <c r="Q105" s="3">
        <f>+'Indice PondENGHO'!Q103/'Indice PondENGHO'!Q91-1</f>
        <v>0.35307133385330247</v>
      </c>
      <c r="R105" s="3">
        <f>+'Indice PondENGHO'!R103/'Indice PondENGHO'!R91-1</f>
        <v>0.34011424382284394</v>
      </c>
      <c r="S105" s="3">
        <f>+'Indice PondENGHO'!S103/'Indice PondENGHO'!S91-1</f>
        <v>0.89405935429594785</v>
      </c>
      <c r="T105" s="3">
        <f>+'Indice PondENGHO'!T103/'Indice PondENGHO'!T91-1</f>
        <v>0.26911330947833711</v>
      </c>
      <c r="U105" s="3">
        <f>+'Indice PondENGHO'!U103/'Indice PondENGHO'!U91-1</f>
        <v>0.44872121116084873</v>
      </c>
      <c r="V105" s="3">
        <f>+'Indice PondENGHO'!V103/'Indice PondENGHO'!V91-1</f>
        <v>0.32310335433871695</v>
      </c>
      <c r="W105" s="3">
        <f>+'Indice PondENGHO'!W103/'Indice PondENGHO'!W91-1</f>
        <v>0.47272596659221855</v>
      </c>
      <c r="X105" s="3">
        <f>+'Indice PondENGHO'!X103/'Indice PondENGHO'!X91-1</f>
        <v>0.44071935052142397</v>
      </c>
      <c r="Y105" s="3">
        <f>+'Indice PondENGHO'!Y103/'Indice PondENGHO'!Y91-1</f>
        <v>0.74258497978290761</v>
      </c>
      <c r="Z105" s="3">
        <f>+'Indice PondENGHO'!Z103/'Indice PondENGHO'!Z91-1</f>
        <v>0.66362709554313759</v>
      </c>
      <c r="AA105" s="11">
        <f>+'Indice PondENGHO'!AA103/'Indice PondENGHO'!AA91-1</f>
        <v>0.37766138607229816</v>
      </c>
      <c r="AB105" s="10">
        <f>+'Indice PondENGHO'!AB103/'Indice PondENGHO'!AB91-1</f>
        <v>0.35630510257699521</v>
      </c>
      <c r="AC105" s="3">
        <f>+'Indice PondENGHO'!AC103/'Indice PondENGHO'!AC91-1</f>
        <v>0.35136229958355703</v>
      </c>
      <c r="AD105" s="3">
        <f>+'Indice PondENGHO'!AD103/'Indice PondENGHO'!AD91-1</f>
        <v>0.33775214379228635</v>
      </c>
      <c r="AE105" s="3">
        <f>+'Indice PondENGHO'!AE103/'Indice PondENGHO'!AE91-1</f>
        <v>0.87842381240263911</v>
      </c>
      <c r="AF105" s="3">
        <f>+'Indice PondENGHO'!AF103/'Indice PondENGHO'!AF91-1</f>
        <v>0.27071663922276512</v>
      </c>
      <c r="AG105" s="3">
        <f>+'Indice PondENGHO'!AG103/'Indice PondENGHO'!AG91-1</f>
        <v>0.44959998528095846</v>
      </c>
      <c r="AH105" s="3">
        <f>+'Indice PondENGHO'!AH103/'Indice PondENGHO'!AH91-1</f>
        <v>0.32199705361739372</v>
      </c>
      <c r="AI105" s="3">
        <f>+'Indice PondENGHO'!AI103/'Indice PondENGHO'!AI91-1</f>
        <v>0.47245574778016741</v>
      </c>
      <c r="AJ105" s="3">
        <f>+'Indice PondENGHO'!AJ103/'Indice PondENGHO'!AJ91-1</f>
        <v>0.44111071634391363</v>
      </c>
      <c r="AK105" s="3">
        <f>+'Indice PondENGHO'!AK103/'Indice PondENGHO'!AK91-1</f>
        <v>0.73331780630398846</v>
      </c>
      <c r="AL105" s="3">
        <f>+'Indice PondENGHO'!AL103/'Indice PondENGHO'!AL91-1</f>
        <v>0.66636270212060378</v>
      </c>
      <c r="AM105" s="11">
        <f>+'Indice PondENGHO'!AM103/'Indice PondENGHO'!AM91-1</f>
        <v>0.38055033429544061</v>
      </c>
      <c r="AN105" s="10">
        <f>+'Indice PondENGHO'!AN103/'Indice PondENGHO'!AN91-1</f>
        <v>0.35705138889252286</v>
      </c>
      <c r="AO105" s="3">
        <f>+'Indice PondENGHO'!AO103/'Indice PondENGHO'!AO91-1</f>
        <v>0.35418429752538239</v>
      </c>
      <c r="AP105" s="3">
        <f>+'Indice PondENGHO'!AP103/'Indice PondENGHO'!AP91-1</f>
        <v>0.3367685942610732</v>
      </c>
      <c r="AQ105" s="3">
        <f>+'Indice PondENGHO'!AQ103/'Indice PondENGHO'!AQ91-1</f>
        <v>0.87473588780315747</v>
      </c>
      <c r="AR105" s="3">
        <f>+'Indice PondENGHO'!AR103/'Indice PondENGHO'!AR91-1</f>
        <v>0.27098922584964624</v>
      </c>
      <c r="AS105" s="3">
        <f>+'Indice PondENGHO'!AS103/'Indice PondENGHO'!AS91-1</f>
        <v>0.45612962159150539</v>
      </c>
      <c r="AT105" s="3">
        <f>+'Indice PondENGHO'!AT103/'Indice PondENGHO'!AT91-1</f>
        <v>0.3246166578653098</v>
      </c>
      <c r="AU105" s="3">
        <f>+'Indice PondENGHO'!AU103/'Indice PondENGHO'!AU91-1</f>
        <v>0.47433959329914033</v>
      </c>
      <c r="AV105" s="3">
        <f>+'Indice PondENGHO'!AV103/'Indice PondENGHO'!AV91-1</f>
        <v>0.4364763424620226</v>
      </c>
      <c r="AW105" s="3">
        <f>+'Indice PondENGHO'!AW103/'Indice PondENGHO'!AW91-1</f>
        <v>0.74094516648679387</v>
      </c>
      <c r="AX105" s="3">
        <f>+'Indice PondENGHO'!AX103/'Indice PondENGHO'!AX91-1</f>
        <v>0.6710623409514882</v>
      </c>
      <c r="AY105" s="11">
        <f>+'Indice PondENGHO'!AY103/'Indice PondENGHO'!AY91-1</f>
        <v>0.38429648679416406</v>
      </c>
      <c r="AZ105" s="10">
        <f>+'Indice PondENGHO'!AZ103/'Indice PondENGHO'!AZ91-1</f>
        <v>0.35645082697987607</v>
      </c>
      <c r="BA105" s="3">
        <f>+'Indice PondENGHO'!BA103/'Indice PondENGHO'!BA91-1</f>
        <v>0.35930846562550967</v>
      </c>
      <c r="BB105" s="3">
        <f>+'Indice PondENGHO'!BB103/'Indice PondENGHO'!BB91-1</f>
        <v>0.33459195140555198</v>
      </c>
      <c r="BC105" s="3">
        <f>+'Indice PondENGHO'!BC103/'Indice PondENGHO'!BC91-1</f>
        <v>0.85532182641242804</v>
      </c>
      <c r="BD105" s="3">
        <f>+'Indice PondENGHO'!BD103/'Indice PondENGHO'!BD91-1</f>
        <v>0.27013422225969075</v>
      </c>
      <c r="BE105" s="3">
        <f>+'Indice PondENGHO'!BE103/'Indice PondENGHO'!BE91-1</f>
        <v>0.46169701381864048</v>
      </c>
      <c r="BF105" s="3">
        <f>+'Indice PondENGHO'!BF103/'Indice PondENGHO'!BF91-1</f>
        <v>0.32614037553478314</v>
      </c>
      <c r="BG105" s="3">
        <f>+'Indice PondENGHO'!BG103/'Indice PondENGHO'!BG91-1</f>
        <v>0.47615954561651952</v>
      </c>
      <c r="BH105" s="3">
        <f>+'Indice PondENGHO'!BH103/'Indice PondENGHO'!BH91-1</f>
        <v>0.43241451097770267</v>
      </c>
      <c r="BI105" s="3">
        <f>+'Indice PondENGHO'!BI103/'Indice PondENGHO'!BI91-1</f>
        <v>0.69538411324399574</v>
      </c>
      <c r="BJ105" s="3">
        <f>+'Indice PondENGHO'!BJ103/'Indice PondENGHO'!BJ91-1</f>
        <v>0.67331471515331254</v>
      </c>
      <c r="BK105" s="11">
        <f>+'Indice PondENGHO'!BK103/'Indice PondENGHO'!BK91-1</f>
        <v>0.39414042837429442</v>
      </c>
      <c r="BL105" s="3">
        <f>+'Indice PondENGHO'!BL103/'Indice PondENGHO'!BL91-1</f>
        <v>0.4212521160636562</v>
      </c>
      <c r="BM105" s="3">
        <f>+'Indice PondENGHO'!BM103/'Indice PondENGHO'!BM91-1</f>
        <v>0.42823385337990283</v>
      </c>
      <c r="BN105" s="3">
        <f>+'Indice PondENGHO'!BN103/'Indice PondENGHO'!BN91-1</f>
        <v>0.43233979866163064</v>
      </c>
      <c r="BO105" s="3">
        <f>+'Indice PondENGHO'!BO103/'Indice PondENGHO'!BO91-1</f>
        <v>0.43657955650169789</v>
      </c>
      <c r="BP105" s="3">
        <f>+'Indice PondENGHO'!BP103/'Indice PondENGHO'!BP91-1</f>
        <v>0.44622465755202323</v>
      </c>
      <c r="BQ105" s="10">
        <f>+'Indice PondENGHO'!BQ103/'Indice PondENGHO'!BQ91-1</f>
        <v>0.35637279173103109</v>
      </c>
      <c r="BR105" s="3">
        <f>+'Indice PondENGHO'!BR103/'Indice PondENGHO'!BR91-1</f>
        <v>0.3541230097069743</v>
      </c>
      <c r="BS105" s="3">
        <f>+'Indice PondENGHO'!BS103/'Indice PondENGHO'!BS91-1</f>
        <v>0.33791727310810526</v>
      </c>
      <c r="BT105" s="3">
        <f>+'Indice PondENGHO'!BT103/'Indice PondENGHO'!BT91-1</f>
        <v>0.87761076496911739</v>
      </c>
      <c r="BU105" s="3">
        <f>+'Indice PondENGHO'!BU103/'Indice PondENGHO'!BU91-1</f>
        <v>0.27015500407312909</v>
      </c>
      <c r="BV105" s="3">
        <f>+'Indice PondENGHO'!BV103/'Indice PondENGHO'!BV91-1</f>
        <v>0.45566035307063824</v>
      </c>
      <c r="BW105" s="3">
        <f>+'Indice PondENGHO'!BW103/'Indice PondENGHO'!BW91-1</f>
        <v>0.32424677401007629</v>
      </c>
      <c r="BX105" s="3">
        <f>+'Indice PondENGHO'!BX103/'Indice PondENGHO'!BX91-1</f>
        <v>0.47383926428286194</v>
      </c>
      <c r="BY105" s="3">
        <f>+'Indice PondENGHO'!BY103/'Indice PondENGHO'!BY91-1</f>
        <v>0.43689259717387197</v>
      </c>
      <c r="BZ105" s="3">
        <f>+'Indice PondENGHO'!BZ103/'Indice PondENGHO'!BZ91-1</f>
        <v>0.72479364017074932</v>
      </c>
      <c r="CA105" s="3">
        <f>+'Indice PondENGHO'!CA103/'Indice PondENGHO'!CA91-1</f>
        <v>0.66963850038737527</v>
      </c>
      <c r="CB105" s="11">
        <f>+'Indice PondENGHO'!CB103/'Indice PondENGHO'!CB91-1</f>
        <v>0.38483427134522397</v>
      </c>
      <c r="CC105" s="3">
        <f>+'Indice PondENGHO'!CC103/'Indice PondENGHO'!CC91-1</f>
        <v>0.43571826795007129</v>
      </c>
      <c r="CD105" s="3">
        <f>+'Indice PondENGHO'!CD103/'Indice PondENGHO'!CD91-1</f>
        <v>0.43571826795007129</v>
      </c>
      <c r="CF105" s="3">
        <f t="shared" ref="CF105" si="83">+BL105-BP105</f>
        <v>-2.4972541488367028E-2</v>
      </c>
    </row>
    <row r="106" spans="1:84" x14ac:dyDescent="0.25">
      <c r="A106" s="2">
        <f t="shared" ref="A106" si="84">+DATE(C106,B106,1)</f>
        <v>45809</v>
      </c>
      <c r="B106" s="1">
        <f t="shared" si="4"/>
        <v>6</v>
      </c>
      <c r="C106" s="1">
        <f t="shared" ref="C106" si="85">+IF(B106=1,C105+1,C105)</f>
        <v>2025</v>
      </c>
      <c r="D106" s="10">
        <f>+'Indice PondENGHO'!D104/'Indice PondENGHO'!D92-1</f>
        <v>0.32054694275689943</v>
      </c>
      <c r="E106" s="3">
        <f>+'Indice PondENGHO'!E104/'Indice PondENGHO'!E92-1</f>
        <v>0.35633145733194382</v>
      </c>
      <c r="F106" s="3">
        <f>+'Indice PondENGHO'!F104/'Indice PondENGHO'!F92-1</f>
        <v>0.31437459543311319</v>
      </c>
      <c r="G106" s="3">
        <f>+'Indice PondENGHO'!G104/'Indice PondENGHO'!G92-1</f>
        <v>0.71522861447038744</v>
      </c>
      <c r="H106" s="3">
        <f>+'Indice PondENGHO'!H104/'Indice PondENGHO'!H92-1</f>
        <v>0.26146335304898738</v>
      </c>
      <c r="I106" s="3">
        <f>+'Indice PondENGHO'!I104/'Indice PondENGHO'!I92-1</f>
        <v>0.41115621897603183</v>
      </c>
      <c r="J106" s="3">
        <f>+'Indice PondENGHO'!J104/'Indice PondENGHO'!J92-1</f>
        <v>0.29140848080148651</v>
      </c>
      <c r="K106" s="3">
        <f>+'Indice PondENGHO'!K104/'Indice PondENGHO'!K92-1</f>
        <v>0.4189037619237197</v>
      </c>
      <c r="L106" s="3">
        <f>+'Indice PondENGHO'!L104/'Indice PondENGHO'!L92-1</f>
        <v>0.39744917353408438</v>
      </c>
      <c r="M106" s="3">
        <f>+'Indice PondENGHO'!M104/'Indice PondENGHO'!M92-1</f>
        <v>0.76139697717003418</v>
      </c>
      <c r="N106" s="3">
        <f>+'Indice PondENGHO'!N104/'Indice PondENGHO'!N92-1</f>
        <v>0.60180577711112693</v>
      </c>
      <c r="O106" s="11">
        <f>+'Indice PondENGHO'!O104/'Indice PondENGHO'!O92-1</f>
        <v>0.34802413321436454</v>
      </c>
      <c r="P106" s="10">
        <f>+'Indice PondENGHO'!P104/'Indice PondENGHO'!P92-1</f>
        <v>0.32168764864571608</v>
      </c>
      <c r="Q106" s="3">
        <f>+'Indice PondENGHO'!Q104/'Indice PondENGHO'!Q92-1</f>
        <v>0.36267289660549951</v>
      </c>
      <c r="R106" s="3">
        <f>+'Indice PondENGHO'!R104/'Indice PondENGHO'!R92-1</f>
        <v>0.31003398758014589</v>
      </c>
      <c r="S106" s="3">
        <f>+'Indice PondENGHO'!S104/'Indice PondENGHO'!S92-1</f>
        <v>0.7014203324473951</v>
      </c>
      <c r="T106" s="3">
        <f>+'Indice PondENGHO'!T104/'Indice PondENGHO'!T92-1</f>
        <v>0.2633176065031726</v>
      </c>
      <c r="U106" s="3">
        <f>+'Indice PondENGHO'!U104/'Indice PondENGHO'!U92-1</f>
        <v>0.41291247159156197</v>
      </c>
      <c r="V106" s="3">
        <f>+'Indice PondENGHO'!V104/'Indice PondENGHO'!V92-1</f>
        <v>0.29291560391893401</v>
      </c>
      <c r="W106" s="3">
        <f>+'Indice PondENGHO'!W104/'Indice PondENGHO'!W92-1</f>
        <v>0.42184173045624096</v>
      </c>
      <c r="X106" s="3">
        <f>+'Indice PondENGHO'!X104/'Indice PondENGHO'!X92-1</f>
        <v>0.39629767748872236</v>
      </c>
      <c r="Y106" s="3">
        <f>+'Indice PondENGHO'!Y104/'Indice PondENGHO'!Y92-1</f>
        <v>0.71020476263114607</v>
      </c>
      <c r="Z106" s="3">
        <f>+'Indice PondENGHO'!Z104/'Indice PondENGHO'!Z92-1</f>
        <v>0.60095903146456719</v>
      </c>
      <c r="AA106" s="11">
        <f>+'Indice PondENGHO'!AA104/'Indice PondENGHO'!AA92-1</f>
        <v>0.35470129225160596</v>
      </c>
      <c r="AB106" s="10">
        <f>+'Indice PondENGHO'!AB104/'Indice PondENGHO'!AB92-1</f>
        <v>0.32272268686742356</v>
      </c>
      <c r="AC106" s="3">
        <f>+'Indice PondENGHO'!AC104/'Indice PondENGHO'!AC92-1</f>
        <v>0.36063400153150593</v>
      </c>
      <c r="AD106" s="3">
        <f>+'Indice PondENGHO'!AD104/'Indice PondENGHO'!AD92-1</f>
        <v>0.30771887549167976</v>
      </c>
      <c r="AE106" s="3">
        <f>+'Indice PondENGHO'!AE104/'Indice PondENGHO'!AE92-1</f>
        <v>0.69538194865173097</v>
      </c>
      <c r="AF106" s="3">
        <f>+'Indice PondENGHO'!AF104/'Indice PondENGHO'!AF92-1</f>
        <v>0.26587827481596271</v>
      </c>
      <c r="AG106" s="3">
        <f>+'Indice PondENGHO'!AG104/'Indice PondENGHO'!AG92-1</f>
        <v>0.41405759871561609</v>
      </c>
      <c r="AH106" s="3">
        <f>+'Indice PondENGHO'!AH104/'Indice PondENGHO'!AH92-1</f>
        <v>0.29096571449609931</v>
      </c>
      <c r="AI106" s="3">
        <f>+'Indice PondENGHO'!AI104/'Indice PondENGHO'!AI92-1</f>
        <v>0.42270243132394336</v>
      </c>
      <c r="AJ106" s="3">
        <f>+'Indice PondENGHO'!AJ104/'Indice PondENGHO'!AJ92-1</f>
        <v>0.39582849594481595</v>
      </c>
      <c r="AK106" s="3">
        <f>+'Indice PondENGHO'!AK104/'Indice PondENGHO'!AK92-1</f>
        <v>0.70206026762431262</v>
      </c>
      <c r="AL106" s="3">
        <f>+'Indice PondENGHO'!AL104/'Indice PondENGHO'!AL92-1</f>
        <v>0.60021345015270056</v>
      </c>
      <c r="AM106" s="11">
        <f>+'Indice PondENGHO'!AM104/'Indice PondENGHO'!AM92-1</f>
        <v>0.35700542174937189</v>
      </c>
      <c r="AN106" s="10">
        <f>+'Indice PondENGHO'!AN104/'Indice PondENGHO'!AN92-1</f>
        <v>0.32420837381919143</v>
      </c>
      <c r="AO106" s="3">
        <f>+'Indice PondENGHO'!AO104/'Indice PondENGHO'!AO92-1</f>
        <v>0.36328881789565171</v>
      </c>
      <c r="AP106" s="3">
        <f>+'Indice PondENGHO'!AP104/'Indice PondENGHO'!AP92-1</f>
        <v>0.30759624004136943</v>
      </c>
      <c r="AQ106" s="3">
        <f>+'Indice PondENGHO'!AQ104/'Indice PondENGHO'!AQ92-1</f>
        <v>0.69717024771748637</v>
      </c>
      <c r="AR106" s="3">
        <f>+'Indice PondENGHO'!AR104/'Indice PondENGHO'!AR92-1</f>
        <v>0.26654693629137416</v>
      </c>
      <c r="AS106" s="3">
        <f>+'Indice PondENGHO'!AS104/'Indice PondENGHO'!AS92-1</f>
        <v>0.42001699271776016</v>
      </c>
      <c r="AT106" s="3">
        <f>+'Indice PondENGHO'!AT104/'Indice PondENGHO'!AT92-1</f>
        <v>0.29471026297633118</v>
      </c>
      <c r="AU106" s="3">
        <f>+'Indice PondENGHO'!AU104/'Indice PondENGHO'!AU92-1</f>
        <v>0.42542789183179752</v>
      </c>
      <c r="AV106" s="3">
        <f>+'Indice PondENGHO'!AV104/'Indice PondENGHO'!AV92-1</f>
        <v>0.393977918437171</v>
      </c>
      <c r="AW106" s="3">
        <f>+'Indice PondENGHO'!AW104/'Indice PondENGHO'!AW92-1</f>
        <v>0.70855413143906132</v>
      </c>
      <c r="AX106" s="3">
        <f>+'Indice PondENGHO'!AX104/'Indice PondENGHO'!AX92-1</f>
        <v>0.60394456450767442</v>
      </c>
      <c r="AY106" s="11">
        <f>+'Indice PondENGHO'!AY104/'Indice PondENGHO'!AY92-1</f>
        <v>0.35987597131744131</v>
      </c>
      <c r="AZ106" s="10">
        <f>+'Indice PondENGHO'!AZ104/'Indice PondENGHO'!AZ92-1</f>
        <v>0.32582889883868194</v>
      </c>
      <c r="BA106" s="3">
        <f>+'Indice PondENGHO'!BA104/'Indice PondENGHO'!BA92-1</f>
        <v>0.36873055906768837</v>
      </c>
      <c r="BB106" s="3">
        <f>+'Indice PondENGHO'!BB104/'Indice PondENGHO'!BB92-1</f>
        <v>0.30627919098702616</v>
      </c>
      <c r="BC106" s="3">
        <f>+'Indice PondENGHO'!BC104/'Indice PondENGHO'!BC92-1</f>
        <v>0.69245815403388677</v>
      </c>
      <c r="BD106" s="3">
        <f>+'Indice PondENGHO'!BD104/'Indice PondENGHO'!BD92-1</f>
        <v>0.26681662129137118</v>
      </c>
      <c r="BE106" s="3">
        <f>+'Indice PondENGHO'!BE104/'Indice PondENGHO'!BE92-1</f>
        <v>0.42527847414116926</v>
      </c>
      <c r="BF106" s="3">
        <f>+'Indice PondENGHO'!BF104/'Indice PondENGHO'!BF92-1</f>
        <v>0.29672633116589608</v>
      </c>
      <c r="BG106" s="3">
        <f>+'Indice PondENGHO'!BG104/'Indice PondENGHO'!BG92-1</f>
        <v>0.42870146513222118</v>
      </c>
      <c r="BH106" s="3">
        <f>+'Indice PondENGHO'!BH104/'Indice PondENGHO'!BH92-1</f>
        <v>0.39232706127315109</v>
      </c>
      <c r="BI106" s="3">
        <f>+'Indice PondENGHO'!BI104/'Indice PondENGHO'!BI92-1</f>
        <v>0.66745524508902343</v>
      </c>
      <c r="BJ106" s="3">
        <f>+'Indice PondENGHO'!BJ104/'Indice PondENGHO'!BJ92-1</f>
        <v>0.60264427906199614</v>
      </c>
      <c r="BK106" s="11">
        <f>+'Indice PondENGHO'!BK104/'Indice PondENGHO'!BK92-1</f>
        <v>0.36807704386056739</v>
      </c>
      <c r="BL106" s="3">
        <f>+'Indice PondENGHO'!BL104/'Indice PondENGHO'!BL92-1</f>
        <v>0.37893587993713362</v>
      </c>
      <c r="BM106" s="3">
        <f>+'Indice PondENGHO'!BM104/'Indice PondENGHO'!BM92-1</f>
        <v>0.38658529827168708</v>
      </c>
      <c r="BN106" s="3">
        <f>+'Indice PondENGHO'!BN104/'Indice PondENGHO'!BN92-1</f>
        <v>0.39084568473415726</v>
      </c>
      <c r="BO106" s="3">
        <f>+'Indice PondENGHO'!BO104/'Indice PondENGHO'!BO92-1</f>
        <v>0.39594305742731506</v>
      </c>
      <c r="BP106" s="3">
        <f>+'Indice PondENGHO'!BP104/'Indice PondENGHO'!BP92-1</f>
        <v>0.40644706900141792</v>
      </c>
      <c r="BQ106" s="10">
        <f>+'Indice PondENGHO'!BQ104/'Indice PondENGHO'!BQ92-1</f>
        <v>0.32315373307979511</v>
      </c>
      <c r="BR106" s="3">
        <f>+'Indice PondENGHO'!BR104/'Indice PondENGHO'!BR92-1</f>
        <v>0.36344413289388999</v>
      </c>
      <c r="BS106" s="3">
        <f>+'Indice PondENGHO'!BS104/'Indice PondENGHO'!BS92-1</f>
        <v>0.308558532129517</v>
      </c>
      <c r="BT106" s="3">
        <f>+'Indice PondENGHO'!BT104/'Indice PondENGHO'!BT92-1</f>
        <v>0.69814250711812287</v>
      </c>
      <c r="BU106" s="3">
        <f>+'Indice PondENGHO'!BU104/'Indice PondENGHO'!BU92-1</f>
        <v>0.26569592447197654</v>
      </c>
      <c r="BV106" s="3">
        <f>+'Indice PondENGHO'!BV104/'Indice PondENGHO'!BV92-1</f>
        <v>0.41959690598583044</v>
      </c>
      <c r="BW106" s="3">
        <f>+'Indice PondENGHO'!BW104/'Indice PondENGHO'!BW92-1</f>
        <v>0.2942696752584284</v>
      </c>
      <c r="BX106" s="3">
        <f>+'Indice PondENGHO'!BX104/'Indice PondENGHO'!BX92-1</f>
        <v>0.42447533030540696</v>
      </c>
      <c r="BY106" s="3">
        <f>+'Indice PondENGHO'!BY104/'Indice PondENGHO'!BY92-1</f>
        <v>0.39434978022278044</v>
      </c>
      <c r="BZ106" s="3">
        <f>+'Indice PondENGHO'!BZ104/'Indice PondENGHO'!BZ92-1</f>
        <v>0.69409461475686851</v>
      </c>
      <c r="CA106" s="3">
        <f>+'Indice PondENGHO'!CA104/'Indice PondENGHO'!CA92-1</f>
        <v>0.60227849621192386</v>
      </c>
      <c r="CB106" s="11">
        <f>+'Indice PondENGHO'!CB104/'Indice PondENGHO'!CB92-1</f>
        <v>0.36052298774885316</v>
      </c>
      <c r="CC106" s="3">
        <f>+'Indice PondENGHO'!CC104/'Indice PondENGHO'!CC92-1</f>
        <v>0.39484791714659395</v>
      </c>
      <c r="CD106" s="3">
        <f>+'Indice PondENGHO'!CD104/'Indice PondENGHO'!CD92-1</f>
        <v>0.39484802429042687</v>
      </c>
      <c r="CF106" s="3">
        <f t="shared" ref="CF106" si="86">+BL106-BP106</f>
        <v>-2.7511189064284292E-2</v>
      </c>
    </row>
    <row r="107" spans="1:84" x14ac:dyDescent="0.25">
      <c r="A107" s="2">
        <f t="shared" ref="A107" si="87">+DATE(C107,B107,1)</f>
        <v>45839</v>
      </c>
      <c r="B107" s="1">
        <f t="shared" si="4"/>
        <v>7</v>
      </c>
      <c r="C107" s="1">
        <f t="shared" ref="C107" si="88">+IF(B107=1,C106+1,C106)</f>
        <v>2025</v>
      </c>
      <c r="D107" s="10">
        <f>+'Indice PondENGHO'!D105/'Indice PondENGHO'!D93-1</f>
        <v>0.30616472988184684</v>
      </c>
      <c r="E107" s="3">
        <f>+'Indice PondENGHO'!E105/'Indice PondENGHO'!E93-1</f>
        <v>0.28773552884771791</v>
      </c>
      <c r="F107" s="3">
        <f>+'Indice PondENGHO'!F105/'Indice PondENGHO'!F93-1</f>
        <v>0.27974215700520766</v>
      </c>
      <c r="G107" s="3">
        <f>+'Indice PondENGHO'!G105/'Indice PondENGHO'!G93-1</f>
        <v>0.62647885687605931</v>
      </c>
      <c r="H107" s="3">
        <f>+'Indice PondENGHO'!H105/'Indice PondENGHO'!H93-1</f>
        <v>0.23713264727735428</v>
      </c>
      <c r="I107" s="3">
        <f>+'Indice PondENGHO'!I105/'Indice PondENGHO'!I93-1</f>
        <v>0.34834968177378567</v>
      </c>
      <c r="J107" s="3">
        <f>+'Indice PondENGHO'!J105/'Indice PondENGHO'!J93-1</f>
        <v>0.29076525176041956</v>
      </c>
      <c r="K107" s="3">
        <f>+'Indice PondENGHO'!K105/'Indice PondENGHO'!K93-1</f>
        <v>0.39978997987307108</v>
      </c>
      <c r="L107" s="3">
        <f>+'Indice PondENGHO'!L105/'Indice PondENGHO'!L93-1</f>
        <v>0.38283270042937922</v>
      </c>
      <c r="M107" s="3">
        <f>+'Indice PondENGHO'!M105/'Indice PondENGHO'!M93-1</f>
        <v>0.71616908433359239</v>
      </c>
      <c r="N107" s="3">
        <f>+'Indice PondENGHO'!N105/'Indice PondENGHO'!N93-1</f>
        <v>0.54932330527832662</v>
      </c>
      <c r="O107" s="11">
        <f>+'Indice PondENGHO'!O105/'Indice PondENGHO'!O93-1</f>
        <v>0.32755460629041067</v>
      </c>
      <c r="P107" s="10">
        <f>+'Indice PondENGHO'!P105/'Indice PondENGHO'!P93-1</f>
        <v>0.30636642984129248</v>
      </c>
      <c r="Q107" s="3">
        <f>+'Indice PondENGHO'!Q105/'Indice PondENGHO'!Q93-1</f>
        <v>0.29253165265715664</v>
      </c>
      <c r="R107" s="3">
        <f>+'Indice PondENGHO'!R105/'Indice PondENGHO'!R93-1</f>
        <v>0.27637327810331414</v>
      </c>
      <c r="S107" s="3">
        <f>+'Indice PondENGHO'!S105/'Indice PondENGHO'!S93-1</f>
        <v>0.62387449553803709</v>
      </c>
      <c r="T107" s="3">
        <f>+'Indice PondENGHO'!T105/'Indice PondENGHO'!T93-1</f>
        <v>0.23969517619378911</v>
      </c>
      <c r="U107" s="3">
        <f>+'Indice PondENGHO'!U105/'Indice PondENGHO'!U93-1</f>
        <v>0.3505023262568896</v>
      </c>
      <c r="V107" s="3">
        <f>+'Indice PondENGHO'!V105/'Indice PondENGHO'!V93-1</f>
        <v>0.29264694782644041</v>
      </c>
      <c r="W107" s="3">
        <f>+'Indice PondENGHO'!W105/'Indice PondENGHO'!W93-1</f>
        <v>0.40339974817113822</v>
      </c>
      <c r="X107" s="3">
        <f>+'Indice PondENGHO'!X105/'Indice PondENGHO'!X93-1</f>
        <v>0.38395791777870003</v>
      </c>
      <c r="Y107" s="3">
        <f>+'Indice PondENGHO'!Y105/'Indice PondENGHO'!Y93-1</f>
        <v>0.67384238588408096</v>
      </c>
      <c r="Z107" s="3">
        <f>+'Indice PondENGHO'!Z105/'Indice PondENGHO'!Z93-1</f>
        <v>0.54507005428803224</v>
      </c>
      <c r="AA107" s="11">
        <f>+'Indice PondENGHO'!AA105/'Indice PondENGHO'!AA93-1</f>
        <v>0.33637925704545157</v>
      </c>
      <c r="AB107" s="10">
        <f>+'Indice PondENGHO'!AB105/'Indice PondENGHO'!AB93-1</f>
        <v>0.30660441526032645</v>
      </c>
      <c r="AC107" s="3">
        <f>+'Indice PondENGHO'!AC105/'Indice PondENGHO'!AC93-1</f>
        <v>0.29162405057437191</v>
      </c>
      <c r="AD107" s="3">
        <f>+'Indice PondENGHO'!AD105/'Indice PondENGHO'!AD93-1</f>
        <v>0.27454388535652052</v>
      </c>
      <c r="AE107" s="3">
        <f>+'Indice PondENGHO'!AE105/'Indice PondENGHO'!AE93-1</f>
        <v>0.6252735992860099</v>
      </c>
      <c r="AF107" s="3">
        <f>+'Indice PondENGHO'!AF105/'Indice PondENGHO'!AF93-1</f>
        <v>0.24207672338750186</v>
      </c>
      <c r="AG107" s="3">
        <f>+'Indice PondENGHO'!AG105/'Indice PondENGHO'!AG93-1</f>
        <v>0.35090717878669997</v>
      </c>
      <c r="AH107" s="3">
        <f>+'Indice PondENGHO'!AH105/'Indice PondENGHO'!AH93-1</f>
        <v>0.2900222495155993</v>
      </c>
      <c r="AI107" s="3">
        <f>+'Indice PondENGHO'!AI105/'Indice PondENGHO'!AI93-1</f>
        <v>0.40507919099939849</v>
      </c>
      <c r="AJ107" s="3">
        <f>+'Indice PondENGHO'!AJ105/'Indice PondENGHO'!AJ93-1</f>
        <v>0.38495805170239294</v>
      </c>
      <c r="AK107" s="3">
        <f>+'Indice PondENGHO'!AK105/'Indice PondENGHO'!AK93-1</f>
        <v>0.6679366063637926</v>
      </c>
      <c r="AL107" s="3">
        <f>+'Indice PondENGHO'!AL105/'Indice PondENGHO'!AL93-1</f>
        <v>0.54409293249116986</v>
      </c>
      <c r="AM107" s="11">
        <f>+'Indice PondENGHO'!AM105/'Indice PondENGHO'!AM93-1</f>
        <v>0.33962646708786326</v>
      </c>
      <c r="AN107" s="10">
        <f>+'Indice PondENGHO'!AN105/'Indice PondENGHO'!AN93-1</f>
        <v>0.30722080716496714</v>
      </c>
      <c r="AO107" s="3">
        <f>+'Indice PondENGHO'!AO105/'Indice PondENGHO'!AO93-1</f>
        <v>0.29376949502727556</v>
      </c>
      <c r="AP107" s="3">
        <f>+'Indice PondENGHO'!AP105/'Indice PondENGHO'!AP93-1</f>
        <v>0.2749774815983026</v>
      </c>
      <c r="AQ107" s="3">
        <f>+'Indice PondENGHO'!AQ105/'Indice PondENGHO'!AQ93-1</f>
        <v>0.62754088287819942</v>
      </c>
      <c r="AR107" s="3">
        <f>+'Indice PondENGHO'!AR105/'Indice PondENGHO'!AR93-1</f>
        <v>0.24270819739278293</v>
      </c>
      <c r="AS107" s="3">
        <f>+'Indice PondENGHO'!AS105/'Indice PondENGHO'!AS93-1</f>
        <v>0.35709730788244265</v>
      </c>
      <c r="AT107" s="3">
        <f>+'Indice PondENGHO'!AT105/'Indice PondENGHO'!AT93-1</f>
        <v>0.29639586188454725</v>
      </c>
      <c r="AU107" s="3">
        <f>+'Indice PondENGHO'!AU105/'Indice PondENGHO'!AU93-1</f>
        <v>0.40701149181600571</v>
      </c>
      <c r="AV107" s="3">
        <f>+'Indice PondENGHO'!AV105/'Indice PondENGHO'!AV93-1</f>
        <v>0.38341689977645999</v>
      </c>
      <c r="AW107" s="3">
        <f>+'Indice PondENGHO'!AW105/'Indice PondENGHO'!AW93-1</f>
        <v>0.67499716364990081</v>
      </c>
      <c r="AX107" s="3">
        <f>+'Indice PondENGHO'!AX105/'Indice PondENGHO'!AX93-1</f>
        <v>0.54571534266353972</v>
      </c>
      <c r="AY107" s="11">
        <f>+'Indice PondENGHO'!AY105/'Indice PondENGHO'!AY93-1</f>
        <v>0.34316263868761321</v>
      </c>
      <c r="AZ107" s="10">
        <f>+'Indice PondENGHO'!AZ105/'Indice PondENGHO'!AZ93-1</f>
        <v>0.30770383642332155</v>
      </c>
      <c r="BA107" s="3">
        <f>+'Indice PondENGHO'!BA105/'Indice PondENGHO'!BA93-1</f>
        <v>0.29772893188022409</v>
      </c>
      <c r="BB107" s="3">
        <f>+'Indice PondENGHO'!BB105/'Indice PondENGHO'!BB93-1</f>
        <v>0.27433121744074773</v>
      </c>
      <c r="BC107" s="3">
        <f>+'Indice PondENGHO'!BC105/'Indice PondENGHO'!BC93-1</f>
        <v>0.62557974931798999</v>
      </c>
      <c r="BD107" s="3">
        <f>+'Indice PondENGHO'!BD105/'Indice PondENGHO'!BD93-1</f>
        <v>0.24376190922716834</v>
      </c>
      <c r="BE107" s="3">
        <f>+'Indice PondENGHO'!BE105/'Indice PondENGHO'!BE93-1</f>
        <v>0.36216552897667231</v>
      </c>
      <c r="BF107" s="3">
        <f>+'Indice PondENGHO'!BF105/'Indice PondENGHO'!BF93-1</f>
        <v>0.30123516491383473</v>
      </c>
      <c r="BG107" s="3">
        <f>+'Indice PondENGHO'!BG105/'Indice PondENGHO'!BG93-1</f>
        <v>0.41050033306332145</v>
      </c>
      <c r="BH107" s="3">
        <f>+'Indice PondENGHO'!BH105/'Indice PondENGHO'!BH93-1</f>
        <v>0.38183436341003163</v>
      </c>
      <c r="BI107" s="3">
        <f>+'Indice PondENGHO'!BI105/'Indice PondENGHO'!BI93-1</f>
        <v>0.63950431455738443</v>
      </c>
      <c r="BJ107" s="3">
        <f>+'Indice PondENGHO'!BJ105/'Indice PondENGHO'!BJ93-1</f>
        <v>0.54480572576074593</v>
      </c>
      <c r="BK107" s="11">
        <f>+'Indice PondENGHO'!BK105/'Indice PondENGHO'!BK93-1</f>
        <v>0.35329048888863568</v>
      </c>
      <c r="BL107" s="3">
        <f>+'Indice PondENGHO'!BL105/'Indice PondENGHO'!BL93-1</f>
        <v>0.35183699773476196</v>
      </c>
      <c r="BM107" s="3">
        <f>+'Indice PondENGHO'!BM105/'Indice PondENGHO'!BM93-1</f>
        <v>0.35885887986868803</v>
      </c>
      <c r="BN107" s="3">
        <f>+'Indice PondENGHO'!BN105/'Indice PondENGHO'!BN93-1</f>
        <v>0.36251368033327047</v>
      </c>
      <c r="BO107" s="3">
        <f>+'Indice PondENGHO'!BO105/'Indice PondENGHO'!BO93-1</f>
        <v>0.36734024919806707</v>
      </c>
      <c r="BP107" s="3">
        <f>+'Indice PondENGHO'!BP105/'Indice PondENGHO'!BP93-1</f>
        <v>0.37650865879038475</v>
      </c>
      <c r="BQ107" s="10">
        <f>+'Indice PondENGHO'!BQ105/'Indice PondENGHO'!BQ93-1</f>
        <v>0.30685991920508071</v>
      </c>
      <c r="BR107" s="3">
        <f>+'Indice PondENGHO'!BR105/'Indice PondENGHO'!BR93-1</f>
        <v>0.29356877315362562</v>
      </c>
      <c r="BS107" s="3">
        <f>+'Indice PondENGHO'!BS105/'Indice PondENGHO'!BS93-1</f>
        <v>0.2755883659390308</v>
      </c>
      <c r="BT107" s="3">
        <f>+'Indice PondENGHO'!BT105/'Indice PondENGHO'!BT93-1</f>
        <v>0.6257858319352354</v>
      </c>
      <c r="BU107" s="3">
        <f>+'Indice PondENGHO'!BU105/'Indice PondENGHO'!BU93-1</f>
        <v>0.24217218904714954</v>
      </c>
      <c r="BV107" s="3">
        <f>+'Indice PondENGHO'!BV105/'Indice PondENGHO'!BV93-1</f>
        <v>0.35663100988292729</v>
      </c>
      <c r="BW107" s="3">
        <f>+'Indice PondENGHO'!BW105/'Indice PondENGHO'!BW93-1</f>
        <v>0.29604094163990591</v>
      </c>
      <c r="BX107" s="3">
        <f>+'Indice PondENGHO'!BX105/'Indice PondENGHO'!BX93-1</f>
        <v>0.4061916013110336</v>
      </c>
      <c r="BY107" s="3">
        <f>+'Indice PondENGHO'!BY105/'Indice PondENGHO'!BY93-1</f>
        <v>0.38309273229742313</v>
      </c>
      <c r="BZ107" s="3">
        <f>+'Indice PondENGHO'!BZ105/'Indice PondENGHO'!BZ93-1</f>
        <v>0.66172225792128714</v>
      </c>
      <c r="CA107" s="3">
        <f>+'Indice PondENGHO'!CA105/'Indice PondENGHO'!CA93-1</f>
        <v>0.54529197870416368</v>
      </c>
      <c r="CB107" s="11">
        <f>+'Indice PondENGHO'!CB105/'Indice PondENGHO'!CB93-1</f>
        <v>0.34380876593906295</v>
      </c>
      <c r="CC107" s="3">
        <f>+'Indice PondENGHO'!CC105/'Indice PondENGHO'!CC93-1</f>
        <v>0.36619706040081357</v>
      </c>
      <c r="CD107" s="3">
        <f>+'Indice PondENGHO'!CD105/'Indice PondENGHO'!CD93-1</f>
        <v>0.36619706040081357</v>
      </c>
      <c r="CF107" s="3">
        <f t="shared" ref="CF107" si="89">+BL107-BP107</f>
        <v>-2.4671661055622796E-2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5:BP10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6:BP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7:BP10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5:CB10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6:CB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7:CB10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topLeftCell="C50" zoomScaleNormal="85" workbookViewId="0">
      <selection activeCell="L70" sqref="L70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91" t="s">
        <v>133</v>
      </c>
      <c r="F3" s="91"/>
      <c r="G3" s="91"/>
      <c r="H3" s="91"/>
      <c r="I3" s="59"/>
      <c r="K3" s="91" t="s">
        <v>134</v>
      </c>
      <c r="L3" s="91"/>
      <c r="M3" s="91"/>
      <c r="N3" s="91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45839</v>
      </c>
      <c r="E6" s="59" t="s">
        <v>130</v>
      </c>
      <c r="F6" s="59">
        <v>1</v>
      </c>
      <c r="G6" s="76">
        <f>100*VLOOKUP($D$6,'Infla Mensual PondENGHO'!$A$3:$BP$100000,$C6)</f>
        <v>1.803644664052495</v>
      </c>
      <c r="H6" s="61">
        <f>100*VLOOKUP($D$6,'Infla Interanual PondENGHO'!$A$3:$BP$100000,$C6)</f>
        <v>35.183699773476192</v>
      </c>
      <c r="I6" s="59"/>
      <c r="K6" s="66">
        <f>+DATE(P6,Q6,1)</f>
        <v>45474</v>
      </c>
      <c r="L6" s="38" t="s">
        <v>137</v>
      </c>
      <c r="M6" s="87">
        <f>100*VLOOKUP($K6,'Infla Mensual PondENGHO'!$A$3:'Infla Mensual PondENGHO'!$A$3:$BP$1000000,COLUMN($BL$1),FALSE)</f>
        <v>3.844397342922834</v>
      </c>
      <c r="P6">
        <f>+YEAR(D6)-1</f>
        <v>2024</v>
      </c>
      <c r="Q6">
        <f>+MONTH(D6)</f>
        <v>7</v>
      </c>
      <c r="S6">
        <v>1</v>
      </c>
    </row>
    <row r="7" spans="1:19" x14ac:dyDescent="0.25">
      <c r="A7" s="59"/>
      <c r="B7" s="64">
        <f>+MAX('Infla Mensual PondENGHO'!A4:A100000)</f>
        <v>45839</v>
      </c>
      <c r="C7" s="59">
        <f>+C6+1</f>
        <v>65</v>
      </c>
      <c r="D7" s="64">
        <f t="shared" ref="D7:D10" si="0">+$B$7</f>
        <v>45839</v>
      </c>
      <c r="E7" s="59"/>
      <c r="F7" s="59">
        <f>+F6+1</f>
        <v>2</v>
      </c>
      <c r="G7" s="76">
        <f>100*VLOOKUP($D$6,'Infla Mensual PondENGHO'!$A$3:$BP$100000,$C7)</f>
        <v>1.856971382087691</v>
      </c>
      <c r="H7" s="61">
        <f>100*VLOOKUP($D$6,'Infla Interanual PondENGHO'!$A$3:$BP$100000,$C7)</f>
        <v>35.885887986868802</v>
      </c>
      <c r="I7" s="59"/>
      <c r="K7" s="66">
        <f t="shared" ref="K7:K18" si="1">+DATE(P7,Q7,1)</f>
        <v>45505</v>
      </c>
      <c r="L7" s="38" t="s">
        <v>137</v>
      </c>
      <c r="M7" s="87">
        <f>100*VLOOKUP($K7,'Infla Mensual PondENGHO'!$A$3:'Infla Mensual PondENGHO'!$A$3:$BP$1000000,COLUMN($BL$1),FALSE)</f>
        <v>4.1749522628150348</v>
      </c>
      <c r="P7">
        <f>+IF(Q6=12,P6+1,P6)</f>
        <v>2024</v>
      </c>
      <c r="Q7">
        <f>+IF(Q6=12,1,Q6+1)</f>
        <v>8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45839</v>
      </c>
      <c r="E8" s="59"/>
      <c r="F8" s="59">
        <f t="shared" ref="F8:F9" si="3">+F7+1</f>
        <v>3</v>
      </c>
      <c r="G8" s="76">
        <f>100*VLOOKUP($D$6,'Infla Mensual PondENGHO'!$A$3:$BP$100000,$C8)</f>
        <v>1.8732068346340558</v>
      </c>
      <c r="H8" s="61">
        <f>100*VLOOKUP($D$6,'Infla Interanual PondENGHO'!$A$3:$BP$100000,$C8)</f>
        <v>36.251368033327047</v>
      </c>
      <c r="I8" s="59"/>
      <c r="K8" s="66">
        <f t="shared" si="1"/>
        <v>45536</v>
      </c>
      <c r="L8" s="38" t="s">
        <v>137</v>
      </c>
      <c r="M8" s="87">
        <f>100*VLOOKUP($K8,'Infla Mensual PondENGHO'!$A$3:'Infla Mensual PondENGHO'!$A$3:$BP$1000000,COLUMN($BL$1),FALSE)</f>
        <v>3.3081080291061937</v>
      </c>
      <c r="P8">
        <f t="shared" ref="P8:P17" si="4">+IF(Q7=12,P7+1,P7)</f>
        <v>2024</v>
      </c>
      <c r="Q8">
        <f t="shared" ref="Q8:Q17" si="5">+IF(Q7=12,1,Q7+1)</f>
        <v>9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45839</v>
      </c>
      <c r="E9" s="59"/>
      <c r="F9" s="59">
        <f t="shared" si="3"/>
        <v>4</v>
      </c>
      <c r="G9" s="76">
        <f>100*VLOOKUP($D$6,'Infla Mensual PondENGHO'!$A$3:$BP$100000,$C9)</f>
        <v>1.9287987231903614</v>
      </c>
      <c r="H9" s="61">
        <f>100*VLOOKUP($D$6,'Infla Interanual PondENGHO'!$A$3:$BP$100000,$C9)</f>
        <v>36.734024919806707</v>
      </c>
      <c r="I9" s="59"/>
      <c r="K9" s="66">
        <f t="shared" si="1"/>
        <v>45566</v>
      </c>
      <c r="L9" s="38" t="s">
        <v>137</v>
      </c>
      <c r="M9" s="87">
        <f>100*VLOOKUP($K9,'Infla Mensual PondENGHO'!$A$3:'Infla Mensual PondENGHO'!$A$3:$BP$1000000,COLUMN($BL$1),FALSE)</f>
        <v>2.4505648939364022</v>
      </c>
      <c r="P9">
        <f t="shared" si="4"/>
        <v>2024</v>
      </c>
      <c r="Q9">
        <f t="shared" si="5"/>
        <v>10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45839</v>
      </c>
      <c r="E10" s="59" t="s">
        <v>131</v>
      </c>
      <c r="F10" s="59">
        <v>5</v>
      </c>
      <c r="G10" s="76">
        <f>100*VLOOKUP($D$6,'Infla Mensual PondENGHO'!$A$3:$BP$100000,$C10)</f>
        <v>1.9805482283514531</v>
      </c>
      <c r="H10" s="61">
        <f>100*VLOOKUP($D$6,'Infla Interanual PondENGHO'!$A$3:$BP$100000,$C10)</f>
        <v>37.650865879038477</v>
      </c>
      <c r="I10" s="59"/>
      <c r="K10" s="66">
        <f t="shared" si="1"/>
        <v>45597</v>
      </c>
      <c r="L10" s="38" t="s">
        <v>137</v>
      </c>
      <c r="M10" s="87">
        <f>100*VLOOKUP($K10,'Infla Mensual PondENGHO'!$A$3:'Infla Mensual PondENGHO'!$A$3:$BP$1000000,COLUMN($BL$1),FALSE)</f>
        <v>2.0319002611617121</v>
      </c>
      <c r="P10">
        <f t="shared" si="4"/>
        <v>2024</v>
      </c>
      <c r="Q10">
        <f t="shared" si="5"/>
        <v>11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45627</v>
      </c>
      <c r="L11" s="38" t="s">
        <v>137</v>
      </c>
      <c r="M11" s="87">
        <f>100*VLOOKUP($K11,'Infla Mensual PondENGHO'!$A$3:'Infla Mensual PondENGHO'!$A$3:$BP$1000000,COLUMN($BL$1),FALSE)</f>
        <v>2.6325876581951402</v>
      </c>
      <c r="P11">
        <f t="shared" si="4"/>
        <v>2024</v>
      </c>
      <c r="Q11">
        <f t="shared" si="5"/>
        <v>12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91" t="s">
        <v>132</v>
      </c>
      <c r="F12" s="91"/>
      <c r="G12" s="77">
        <f>+G6-G10</f>
        <v>-0.17690356429895804</v>
      </c>
      <c r="H12" s="77">
        <f t="shared" ref="H12" si="7">+H6-H10</f>
        <v>-2.4671661055622849</v>
      </c>
      <c r="I12" s="59"/>
      <c r="K12" s="66">
        <f t="shared" si="1"/>
        <v>45658</v>
      </c>
      <c r="L12" s="38" t="s">
        <v>137</v>
      </c>
      <c r="M12" s="87">
        <f>100*VLOOKUP($K12,'Infla Mensual PondENGHO'!$A$3:'Infla Mensual PondENGHO'!$A$3:$BP$1000000,COLUMN($BL$1),FALSE)</f>
        <v>2.1683087926834599</v>
      </c>
      <c r="P12">
        <f t="shared" si="4"/>
        <v>2025</v>
      </c>
      <c r="Q12">
        <f t="shared" si="5"/>
        <v>1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45689</v>
      </c>
      <c r="L13" s="38" t="s">
        <v>137</v>
      </c>
      <c r="M13" s="87">
        <f>100*VLOOKUP($K13,'Infla Mensual PondENGHO'!$A$3:'Infla Mensual PondENGHO'!$A$3:$BP$1000000,COLUMN($BL$1),FALSE)</f>
        <v>2.5431625266019386</v>
      </c>
      <c r="P13">
        <f t="shared" si="4"/>
        <v>2025</v>
      </c>
      <c r="Q13">
        <f t="shared" si="5"/>
        <v>2</v>
      </c>
      <c r="S13">
        <f t="shared" si="6"/>
        <v>8</v>
      </c>
    </row>
    <row r="14" spans="1:19" x14ac:dyDescent="0.25">
      <c r="K14" s="66">
        <f t="shared" si="1"/>
        <v>45717</v>
      </c>
      <c r="L14" s="38" t="s">
        <v>137</v>
      </c>
      <c r="M14" s="87">
        <f>100*VLOOKUP($K14,'Infla Mensual PondENGHO'!$A$3:'Infla Mensual PondENGHO'!$A$3:$BP$1000000,COLUMN($BL$1),FALSE)</f>
        <v>4.0417766602393046</v>
      </c>
      <c r="P14">
        <f t="shared" si="4"/>
        <v>2025</v>
      </c>
      <c r="Q14">
        <f t="shared" si="5"/>
        <v>3</v>
      </c>
      <c r="S14">
        <f t="shared" si="6"/>
        <v>9</v>
      </c>
    </row>
    <row r="15" spans="1:19" x14ac:dyDescent="0.25">
      <c r="K15" s="66">
        <f t="shared" si="1"/>
        <v>45748</v>
      </c>
      <c r="L15" s="38" t="s">
        <v>137</v>
      </c>
      <c r="M15" s="87">
        <f>100*VLOOKUP($K15,'Infla Mensual PondENGHO'!$A$3:'Infla Mensual PondENGHO'!$A$3:$BP$1000000,COLUMN($BL$1),FALSE)</f>
        <v>2.8504308700224357</v>
      </c>
      <c r="P15">
        <f t="shared" si="4"/>
        <v>2025</v>
      </c>
      <c r="Q15">
        <f t="shared" si="5"/>
        <v>4</v>
      </c>
      <c r="S15">
        <f t="shared" si="6"/>
        <v>10</v>
      </c>
    </row>
    <row r="16" spans="1:19" x14ac:dyDescent="0.25">
      <c r="K16" s="66">
        <f t="shared" si="1"/>
        <v>45778</v>
      </c>
      <c r="L16" s="38" t="s">
        <v>137</v>
      </c>
      <c r="M16" s="87">
        <f>100*VLOOKUP($K16,'Infla Mensual PondENGHO'!$A$3:'Infla Mensual PondENGHO'!$A$3:$BP$1000000,COLUMN($BL$1),FALSE)</f>
        <v>1.2751313421927479</v>
      </c>
      <c r="P16">
        <f t="shared" si="4"/>
        <v>2025</v>
      </c>
      <c r="Q16">
        <f t="shared" si="5"/>
        <v>5</v>
      </c>
      <c r="S16">
        <f t="shared" si="6"/>
        <v>11</v>
      </c>
    </row>
    <row r="17" spans="8:19" x14ac:dyDescent="0.25">
      <c r="K17" s="66">
        <f t="shared" si="1"/>
        <v>45809</v>
      </c>
      <c r="L17" s="38" t="s">
        <v>137</v>
      </c>
      <c r="M17" s="87">
        <f>100*VLOOKUP($K17,'Infla Mensual PondENGHO'!$A$3:'Infla Mensual PondENGHO'!$A$3:$BP$1000000,COLUMN($BL$1),FALSE)</f>
        <v>1.2950143399720782</v>
      </c>
      <c r="P17">
        <f t="shared" si="4"/>
        <v>2025</v>
      </c>
      <c r="Q17">
        <f t="shared" si="5"/>
        <v>6</v>
      </c>
      <c r="S17">
        <f t="shared" si="6"/>
        <v>12</v>
      </c>
    </row>
    <row r="18" spans="8:19" x14ac:dyDescent="0.25">
      <c r="K18" s="66">
        <f t="shared" si="1"/>
        <v>45839</v>
      </c>
      <c r="L18" s="38" t="s">
        <v>137</v>
      </c>
      <c r="M18" s="87">
        <f>100*VLOOKUP($K18,'Infla Mensual PondENGHO'!$A$3:'Infla Mensual PondENGHO'!$A$3:$BP$1000000,COLUMN($BL$1),FALSE)</f>
        <v>1.803644664052495</v>
      </c>
      <c r="P18">
        <f t="shared" ref="P18" si="8">+IF(Q17=12,P17+1,P17)</f>
        <v>2025</v>
      </c>
      <c r="Q18">
        <f t="shared" ref="Q18" si="9">+IF(Q17=12,1,Q17+1)</f>
        <v>7</v>
      </c>
      <c r="S18">
        <f t="shared" ref="S18" si="10">+S17+1</f>
        <v>13</v>
      </c>
    </row>
    <row r="19" spans="8:19" x14ac:dyDescent="0.25">
      <c r="K19" s="66">
        <f>+K6</f>
        <v>45474</v>
      </c>
      <c r="L19" s="38" t="s">
        <v>138</v>
      </c>
      <c r="M19" s="87">
        <f>100*VLOOKUP($K19,'Infla Mensual PondENGHO'!$A$3:'Infla Mensual PondENGHO'!$A$3:$BP$1000000,COLUMN($BM$1),FALSE)</f>
        <v>3.9352806514615368</v>
      </c>
    </row>
    <row r="20" spans="8:19" x14ac:dyDescent="0.25">
      <c r="K20" s="66">
        <f t="shared" ref="K20:K70" si="11">+K7</f>
        <v>45505</v>
      </c>
      <c r="L20" s="38" t="s">
        <v>138</v>
      </c>
      <c r="M20" s="87">
        <f>100*VLOOKUP($K20,'Infla Mensual PondENGHO'!$A$3:'Infla Mensual PondENGHO'!$A$3:$BP$1000000,COLUMN($BM$1),FALSE)</f>
        <v>4.1693074529161933</v>
      </c>
    </row>
    <row r="21" spans="8:19" x14ac:dyDescent="0.25">
      <c r="K21" s="66">
        <f t="shared" si="11"/>
        <v>45536</v>
      </c>
      <c r="L21" s="38" t="s">
        <v>138</v>
      </c>
      <c r="M21" s="87">
        <f>100*VLOOKUP($K21,'Infla Mensual PondENGHO'!$A$3:'Infla Mensual PondENGHO'!$A$3:$BP$1000000,COLUMN($BM$1),FALSE)</f>
        <v>3.3946058175184479</v>
      </c>
    </row>
    <row r="22" spans="8:19" x14ac:dyDescent="0.25">
      <c r="H22" s="58"/>
      <c r="K22" s="66">
        <f t="shared" si="11"/>
        <v>45566</v>
      </c>
      <c r="L22" s="38" t="s">
        <v>138</v>
      </c>
      <c r="M22" s="87">
        <f>100*VLOOKUP($K22,'Infla Mensual PondENGHO'!$A$3:'Infla Mensual PondENGHO'!$A$3:$BP$1000000,COLUMN($BM$1),FALSE)</f>
        <v>2.5636935336685429</v>
      </c>
    </row>
    <row r="23" spans="8:19" x14ac:dyDescent="0.25">
      <c r="K23" s="66">
        <f t="shared" si="11"/>
        <v>45597</v>
      </c>
      <c r="L23" s="38" t="s">
        <v>138</v>
      </c>
      <c r="M23" s="87">
        <f>100*VLOOKUP($K23,'Infla Mensual PondENGHO'!$A$3:'Infla Mensual PondENGHO'!$A$3:$BP$1000000,COLUMN($BM$1),FALSE)</f>
        <v>2.2584761104629258</v>
      </c>
    </row>
    <row r="24" spans="8:19" x14ac:dyDescent="0.25">
      <c r="K24" s="66">
        <f t="shared" si="11"/>
        <v>45627</v>
      </c>
      <c r="L24" s="38" t="s">
        <v>138</v>
      </c>
      <c r="M24" s="87">
        <f>100*VLOOKUP($K24,'Infla Mensual PondENGHO'!$A$3:'Infla Mensual PondENGHO'!$A$3:$BP$1000000,COLUMN($BM$1),FALSE)</f>
        <v>2.6725733965583087</v>
      </c>
    </row>
    <row r="25" spans="8:19" x14ac:dyDescent="0.25">
      <c r="K25" s="66">
        <f t="shared" si="11"/>
        <v>45658</v>
      </c>
      <c r="L25" s="38" t="s">
        <v>138</v>
      </c>
      <c r="M25" s="87">
        <f>100*VLOOKUP($K25,'Infla Mensual PondENGHO'!$A$3:'Infla Mensual PondENGHO'!$A$3:$BP$1000000,COLUMN($BM$1),FALSE)</f>
        <v>2.1830068820724913</v>
      </c>
    </row>
    <row r="26" spans="8:19" x14ac:dyDescent="0.25">
      <c r="K26" s="66">
        <f t="shared" si="11"/>
        <v>45689</v>
      </c>
      <c r="L26" s="38" t="s">
        <v>138</v>
      </c>
      <c r="M26" s="87">
        <f>100*VLOOKUP($K26,'Infla Mensual PondENGHO'!$A$3:'Infla Mensual PondENGHO'!$A$3:$BP$1000000,COLUMN($BM$1),FALSE)</f>
        <v>2.4840247490863998</v>
      </c>
    </row>
    <row r="27" spans="8:19" x14ac:dyDescent="0.25">
      <c r="K27" s="66">
        <f t="shared" si="11"/>
        <v>45717</v>
      </c>
      <c r="L27" s="38" t="s">
        <v>138</v>
      </c>
      <c r="M27" s="87">
        <f>100*VLOOKUP($K27,'Infla Mensual PondENGHO'!$A$3:'Infla Mensual PondENGHO'!$A$3:$BP$1000000,COLUMN($BM$1),FALSE)</f>
        <v>3.8886727251923991</v>
      </c>
    </row>
    <row r="28" spans="8:19" x14ac:dyDescent="0.25">
      <c r="K28" s="66">
        <f t="shared" si="11"/>
        <v>45748</v>
      </c>
      <c r="L28" s="38" t="s">
        <v>138</v>
      </c>
      <c r="M28" s="87">
        <f>100*VLOOKUP($K28,'Infla Mensual PondENGHO'!$A$3:'Infla Mensual PondENGHO'!$A$3:$BP$1000000,COLUMN($BM$1),FALSE)</f>
        <v>2.8020849967455463</v>
      </c>
    </row>
    <row r="29" spans="8:19" x14ac:dyDescent="0.25">
      <c r="K29" s="66">
        <f t="shared" si="11"/>
        <v>45778</v>
      </c>
      <c r="L29" s="38" t="s">
        <v>138</v>
      </c>
      <c r="M29" s="87">
        <f>100*VLOOKUP($K29,'Infla Mensual PondENGHO'!$A$3:'Infla Mensual PondENGHO'!$A$3:$BP$1000000,COLUMN($BM$1),FALSE)</f>
        <v>1.3733404112175052</v>
      </c>
    </row>
    <row r="30" spans="8:19" x14ac:dyDescent="0.25">
      <c r="K30" s="66">
        <f t="shared" si="11"/>
        <v>45809</v>
      </c>
      <c r="L30" s="38" t="s">
        <v>138</v>
      </c>
      <c r="M30" s="87">
        <f>100*VLOOKUP($K30,'Infla Mensual PondENGHO'!$A$3:'Infla Mensual PondENGHO'!$A$3:$BP$1000000,COLUMN($BM$1),FALSE)</f>
        <v>1.4541447415141295</v>
      </c>
    </row>
    <row r="31" spans="8:19" x14ac:dyDescent="0.25">
      <c r="K31" s="66">
        <f t="shared" si="11"/>
        <v>45839</v>
      </c>
      <c r="L31" s="38" t="s">
        <v>138</v>
      </c>
      <c r="M31" s="87">
        <f>100*VLOOKUP($K31,'Infla Mensual PondENGHO'!$A$3:'Infla Mensual PondENGHO'!$A$3:$BP$1000000,COLUMN($BM$1),FALSE)</f>
        <v>1.856971382087691</v>
      </c>
    </row>
    <row r="32" spans="8:19" x14ac:dyDescent="0.25">
      <c r="K32" s="66">
        <f t="shared" si="11"/>
        <v>45474</v>
      </c>
      <c r="L32" s="38" t="s">
        <v>139</v>
      </c>
      <c r="M32" s="87">
        <f>100*VLOOKUP($K32,'Infla Mensual PondENGHO'!$A$3:'Infla Mensual PondENGHO'!$A$3:$BP$1000000,COLUMN($BN$1),FALSE)</f>
        <v>3.9915504417715075</v>
      </c>
    </row>
    <row r="33" spans="11:13" x14ac:dyDescent="0.25">
      <c r="K33" s="66">
        <f t="shared" si="11"/>
        <v>45505</v>
      </c>
      <c r="L33" s="38" t="s">
        <v>139</v>
      </c>
      <c r="M33" s="87">
        <f>100*VLOOKUP($K33,'Infla Mensual PondENGHO'!$A$3:'Infla Mensual PondENGHO'!$A$3:$BP$1000000,COLUMN($BN$1),FALSE)</f>
        <v>4.1227228864620491</v>
      </c>
    </row>
    <row r="34" spans="11:13" x14ac:dyDescent="0.25">
      <c r="K34" s="66">
        <f t="shared" si="11"/>
        <v>45536</v>
      </c>
      <c r="L34" s="38" t="s">
        <v>139</v>
      </c>
      <c r="M34" s="87">
        <f>100*VLOOKUP($K34,'Infla Mensual PondENGHO'!$A$3:'Infla Mensual PondENGHO'!$A$3:$BP$1000000,COLUMN($BN$1),FALSE)</f>
        <v>3.4227982073778307</v>
      </c>
    </row>
    <row r="35" spans="11:13" x14ac:dyDescent="0.25">
      <c r="K35" s="66">
        <f t="shared" si="11"/>
        <v>45566</v>
      </c>
      <c r="L35" s="38" t="s">
        <v>139</v>
      </c>
      <c r="M35" s="87">
        <f>100*VLOOKUP($K35,'Infla Mensual PondENGHO'!$A$3:'Infla Mensual PondENGHO'!$A$3:$BP$1000000,COLUMN($BN$1),FALSE)</f>
        <v>2.6295301213072886</v>
      </c>
    </row>
    <row r="36" spans="11:13" x14ac:dyDescent="0.25">
      <c r="K36" s="66">
        <f t="shared" si="11"/>
        <v>45597</v>
      </c>
      <c r="L36" s="38" t="s">
        <v>139</v>
      </c>
      <c r="M36" s="87">
        <f>100*VLOOKUP($K36,'Infla Mensual PondENGHO'!$A$3:'Infla Mensual PondENGHO'!$A$3:$BP$1000000,COLUMN($BN$1),FALSE)</f>
        <v>2.3372309365687682</v>
      </c>
    </row>
    <row r="37" spans="11:13" x14ac:dyDescent="0.25">
      <c r="K37" s="66">
        <f t="shared" si="11"/>
        <v>45627</v>
      </c>
      <c r="L37" s="38" t="s">
        <v>139</v>
      </c>
      <c r="M37" s="87">
        <f>100*VLOOKUP($K37,'Infla Mensual PondENGHO'!$A$3:'Infla Mensual PondENGHO'!$A$3:$BP$1000000,COLUMN($BN$1),FALSE)</f>
        <v>2.6753996324876184</v>
      </c>
    </row>
    <row r="38" spans="11:13" x14ac:dyDescent="0.25">
      <c r="K38" s="66">
        <f t="shared" si="11"/>
        <v>45658</v>
      </c>
      <c r="L38" s="38" t="s">
        <v>139</v>
      </c>
      <c r="M38" s="87">
        <f>100*VLOOKUP($K38,'Infla Mensual PondENGHO'!$A$3:'Infla Mensual PondENGHO'!$A$3:$BP$1000000,COLUMN($BN$1),FALSE)</f>
        <v>2.2057149321017544</v>
      </c>
    </row>
    <row r="39" spans="11:13" x14ac:dyDescent="0.25">
      <c r="K39" s="66">
        <f t="shared" si="11"/>
        <v>45689</v>
      </c>
      <c r="L39" s="38" t="s">
        <v>139</v>
      </c>
      <c r="M39" s="87">
        <f>100*VLOOKUP($K39,'Infla Mensual PondENGHO'!$A$3:'Infla Mensual PondENGHO'!$A$3:$BP$1000000,COLUMN($BN$1),FALSE)</f>
        <v>2.4691478137405909</v>
      </c>
    </row>
    <row r="40" spans="11:13" x14ac:dyDescent="0.25">
      <c r="K40" s="66">
        <f t="shared" si="11"/>
        <v>45717</v>
      </c>
      <c r="L40" s="38" t="s">
        <v>139</v>
      </c>
      <c r="M40" s="87">
        <f>100*VLOOKUP($K40,'Infla Mensual PondENGHO'!$A$3:'Infla Mensual PondENGHO'!$A$3:$BP$1000000,COLUMN($BN$1),FALSE)</f>
        <v>3.8639102225477062</v>
      </c>
    </row>
    <row r="41" spans="11:13" x14ac:dyDescent="0.25">
      <c r="K41" s="66">
        <f t="shared" si="11"/>
        <v>45748</v>
      </c>
      <c r="L41" s="38" t="s">
        <v>139</v>
      </c>
      <c r="M41" s="87">
        <f>100*VLOOKUP($K41,'Infla Mensual PondENGHO'!$A$3:'Infla Mensual PondENGHO'!$A$3:$BP$1000000,COLUMN($BN$1),FALSE)</f>
        <v>2.7920156390233597</v>
      </c>
    </row>
    <row r="42" spans="11:13" x14ac:dyDescent="0.25">
      <c r="K42" s="66">
        <f t="shared" si="11"/>
        <v>45778</v>
      </c>
      <c r="L42" s="38" t="s">
        <v>139</v>
      </c>
      <c r="M42" s="87">
        <f>100*VLOOKUP($K42,'Infla Mensual PondENGHO'!$A$3:'Infla Mensual PondENGHO'!$A$3:$BP$1000000,COLUMN($BN$1),FALSE)</f>
        <v>1.4599080955532528</v>
      </c>
    </row>
    <row r="43" spans="11:13" x14ac:dyDescent="0.25">
      <c r="K43" s="66">
        <f t="shared" si="11"/>
        <v>45809</v>
      </c>
      <c r="L43" s="38" t="s">
        <v>139</v>
      </c>
      <c r="M43" s="87">
        <f>100*VLOOKUP($K43,'Infla Mensual PondENGHO'!$A$3:'Infla Mensual PondENGHO'!$A$3:$BP$1000000,COLUMN($BN$1),FALSE)</f>
        <v>1.5219308921756269</v>
      </c>
    </row>
    <row r="44" spans="11:13" x14ac:dyDescent="0.25">
      <c r="K44" s="66">
        <f t="shared" si="11"/>
        <v>45839</v>
      </c>
      <c r="L44" s="38" t="s">
        <v>139</v>
      </c>
      <c r="M44" s="87">
        <f>100*VLOOKUP($K44,'Infla Mensual PondENGHO'!$A$3:'Infla Mensual PondENGHO'!$A$3:$BP$1000000,COLUMN($BN$1),FALSE)</f>
        <v>1.8732068346340558</v>
      </c>
    </row>
    <row r="45" spans="11:13" x14ac:dyDescent="0.25">
      <c r="K45" s="66">
        <f t="shared" si="11"/>
        <v>45474</v>
      </c>
      <c r="L45" s="38" t="s">
        <v>140</v>
      </c>
      <c r="M45" s="87">
        <f>100*VLOOKUP($K45,'Infla Mensual PondENGHO'!$A$3:'Infla Mensual PondENGHO'!$A$3:$BP$1000000,COLUMN($BO$1),FALSE)</f>
        <v>4.0610038452343566</v>
      </c>
    </row>
    <row r="46" spans="11:13" x14ac:dyDescent="0.25">
      <c r="K46" s="66">
        <f t="shared" si="11"/>
        <v>45505</v>
      </c>
      <c r="L46" s="38" t="s">
        <v>140</v>
      </c>
      <c r="M46" s="87">
        <f>100*VLOOKUP($K46,'Infla Mensual PondENGHO'!$A$3:'Infla Mensual PondENGHO'!$A$3:$BP$1000000,COLUMN($BO$1),FALSE)</f>
        <v>4.1786310742923494</v>
      </c>
    </row>
    <row r="47" spans="11:13" x14ac:dyDescent="0.25">
      <c r="K47" s="66">
        <f t="shared" si="11"/>
        <v>45536</v>
      </c>
      <c r="L47" s="38" t="s">
        <v>140</v>
      </c>
      <c r="M47" s="87">
        <f>100*VLOOKUP($K47,'Infla Mensual PondENGHO'!$A$3:'Infla Mensual PondENGHO'!$A$3:$BP$1000000,COLUMN($BO$1),FALSE)</f>
        <v>3.4823097142526072</v>
      </c>
    </row>
    <row r="48" spans="11:13" x14ac:dyDescent="0.25">
      <c r="K48" s="66">
        <f t="shared" si="11"/>
        <v>45566</v>
      </c>
      <c r="L48" s="38" t="s">
        <v>140</v>
      </c>
      <c r="M48" s="87">
        <f>100*VLOOKUP($K48,'Infla Mensual PondENGHO'!$A$3:'Infla Mensual PondENGHO'!$A$3:$BP$1000000,COLUMN($BO$1),FALSE)</f>
        <v>2.7194345138702669</v>
      </c>
    </row>
    <row r="49" spans="11:13" x14ac:dyDescent="0.25">
      <c r="K49" s="66">
        <f t="shared" si="11"/>
        <v>45597</v>
      </c>
      <c r="L49" s="38" t="s">
        <v>140</v>
      </c>
      <c r="M49" s="87">
        <f>100*VLOOKUP($K49,'Infla Mensual PondENGHO'!$A$3:'Infla Mensual PondENGHO'!$A$3:$BP$1000000,COLUMN($BO$1),FALSE)</f>
        <v>2.4943339210105941</v>
      </c>
    </row>
    <row r="50" spans="11:13" x14ac:dyDescent="0.25">
      <c r="K50" s="66">
        <f t="shared" si="11"/>
        <v>45627</v>
      </c>
      <c r="L50" s="38" t="s">
        <v>140</v>
      </c>
      <c r="M50" s="87">
        <f>100*VLOOKUP($K50,'Infla Mensual PondENGHO'!$A$3:'Infla Mensual PondENGHO'!$A$3:$BP$1000000,COLUMN($BO$1),FALSE)</f>
        <v>2.6929402287534376</v>
      </c>
    </row>
    <row r="51" spans="11:13" x14ac:dyDescent="0.25">
      <c r="K51" s="66">
        <f t="shared" si="11"/>
        <v>45658</v>
      </c>
      <c r="L51" s="38" t="s">
        <v>140</v>
      </c>
      <c r="M51" s="87">
        <f>100*VLOOKUP($K51,'Infla Mensual PondENGHO'!$A$3:'Infla Mensual PondENGHO'!$A$3:$BP$1000000,COLUMN($BO$1),FALSE)</f>
        <v>2.2236804360479923</v>
      </c>
    </row>
    <row r="52" spans="11:13" x14ac:dyDescent="0.25">
      <c r="K52" s="66">
        <f t="shared" si="11"/>
        <v>45689</v>
      </c>
      <c r="L52" s="38" t="s">
        <v>140</v>
      </c>
      <c r="M52" s="87">
        <f>100*VLOOKUP($K52,'Infla Mensual PondENGHO'!$A$3:'Infla Mensual PondENGHO'!$A$3:$BP$1000000,COLUMN($BO$1),FALSE)</f>
        <v>2.41015151821935</v>
      </c>
    </row>
    <row r="53" spans="11:13" x14ac:dyDescent="0.25">
      <c r="K53" s="66">
        <f t="shared" si="11"/>
        <v>45717</v>
      </c>
      <c r="L53" s="38" t="s">
        <v>140</v>
      </c>
      <c r="M53" s="87">
        <f>100*VLOOKUP($K53,'Infla Mensual PondENGHO'!$A$3:'Infla Mensual PondENGHO'!$A$3:$BP$1000000,COLUMN($BO$1),FALSE)</f>
        <v>3.6876381454772567</v>
      </c>
    </row>
    <row r="54" spans="11:13" x14ac:dyDescent="0.25">
      <c r="K54" s="66">
        <f t="shared" si="11"/>
        <v>45748</v>
      </c>
      <c r="L54" s="38" t="s">
        <v>140</v>
      </c>
      <c r="M54" s="87">
        <f>100*VLOOKUP($K54,'Infla Mensual PondENGHO'!$A$3:'Infla Mensual PondENGHO'!$A$3:$BP$1000000,COLUMN($BO$1),FALSE)</f>
        <v>2.7676350255949611</v>
      </c>
    </row>
    <row r="55" spans="11:13" x14ac:dyDescent="0.25">
      <c r="K55" s="66">
        <f t="shared" si="11"/>
        <v>45778</v>
      </c>
      <c r="L55" s="38" t="s">
        <v>140</v>
      </c>
      <c r="M55" s="87">
        <f>100*VLOOKUP($K55,'Infla Mensual PondENGHO'!$A$3:'Infla Mensual PondENGHO'!$A$3:$BP$1000000,COLUMN($BO$1),FALSE)</f>
        <v>1.5163439517204891</v>
      </c>
    </row>
    <row r="56" spans="11:13" x14ac:dyDescent="0.25">
      <c r="K56" s="66">
        <f t="shared" si="11"/>
        <v>45809</v>
      </c>
      <c r="L56" s="38" t="s">
        <v>140</v>
      </c>
      <c r="M56" s="87">
        <f>100*VLOOKUP($K56,'Infla Mensual PondENGHO'!$A$3:'Infla Mensual PondENGHO'!$A$3:$BP$1000000,COLUMN($BO$1),FALSE)</f>
        <v>1.6314289096683643</v>
      </c>
    </row>
    <row r="57" spans="11:13" x14ac:dyDescent="0.25">
      <c r="K57" s="66">
        <f t="shared" si="11"/>
        <v>45839</v>
      </c>
      <c r="L57" s="38" t="s">
        <v>140</v>
      </c>
      <c r="M57" s="87">
        <f>100*VLOOKUP($K57,'Infla Mensual PondENGHO'!$A$3:'Infla Mensual PondENGHO'!$A$3:$BP$1000000,COLUMN($BO$1),FALSE)</f>
        <v>1.9287987231903614</v>
      </c>
    </row>
    <row r="58" spans="11:13" x14ac:dyDescent="0.25">
      <c r="K58" s="66">
        <f t="shared" si="11"/>
        <v>45474</v>
      </c>
      <c r="L58" s="38" t="s">
        <v>141</v>
      </c>
      <c r="M58" s="87">
        <f>100*VLOOKUP($K58,'Infla Mensual PondENGHO'!$A$3:'Infla Mensual PondENGHO'!$A$3:$BP$1000000,COLUMN($BP$1),FALSE)</f>
        <v>4.1985767651929073</v>
      </c>
    </row>
    <row r="59" spans="11:13" x14ac:dyDescent="0.25">
      <c r="K59" s="66">
        <f t="shared" si="11"/>
        <v>45505</v>
      </c>
      <c r="L59" s="38" t="s">
        <v>141</v>
      </c>
      <c r="M59" s="87">
        <f>100*VLOOKUP($K59,'Infla Mensual PondENGHO'!$A$3:'Infla Mensual PondENGHO'!$A$3:$BP$1000000,COLUMN($BP$1),FALSE)</f>
        <v>4.218126193482119</v>
      </c>
    </row>
    <row r="60" spans="11:13" x14ac:dyDescent="0.25">
      <c r="K60" s="66">
        <f t="shared" si="11"/>
        <v>45536</v>
      </c>
      <c r="L60" s="38" t="s">
        <v>141</v>
      </c>
      <c r="M60" s="87">
        <f>100*VLOOKUP($K60,'Infla Mensual PondENGHO'!$A$3:'Infla Mensual PondENGHO'!$A$3:$BP$1000000,COLUMN($BP$1),FALSE)</f>
        <v>3.5558823600745804</v>
      </c>
    </row>
    <row r="61" spans="11:13" x14ac:dyDescent="0.25">
      <c r="K61" s="66">
        <f t="shared" si="11"/>
        <v>45566</v>
      </c>
      <c r="L61" s="38" t="s">
        <v>141</v>
      </c>
      <c r="M61" s="87">
        <f>100*VLOOKUP($K61,'Infla Mensual PondENGHO'!$A$3:'Infla Mensual PondENGHO'!$A$3:$BP$1000000,COLUMN($BP$1),FALSE)</f>
        <v>2.8869072507666571</v>
      </c>
    </row>
    <row r="62" spans="11:13" x14ac:dyDescent="0.25">
      <c r="K62" s="66">
        <f t="shared" si="11"/>
        <v>45597</v>
      </c>
      <c r="L62" s="38" t="s">
        <v>141</v>
      </c>
      <c r="M62" s="87">
        <f>100*VLOOKUP($K62,'Infla Mensual PondENGHO'!$A$3:'Infla Mensual PondENGHO'!$A$3:$BP$1000000,COLUMN($BP$1),FALSE)</f>
        <v>2.6662958438023354</v>
      </c>
    </row>
    <row r="63" spans="11:13" x14ac:dyDescent="0.25">
      <c r="K63" s="66">
        <f t="shared" si="11"/>
        <v>45627</v>
      </c>
      <c r="L63" s="38" t="s">
        <v>141</v>
      </c>
      <c r="M63" s="87">
        <f>100*VLOOKUP($K63,'Infla Mensual PondENGHO'!$A$3:'Infla Mensual PondENGHO'!$A$3:$BP$1000000,COLUMN($BP$1),FALSE)</f>
        <v>2.7491859150091003</v>
      </c>
    </row>
    <row r="64" spans="11:13" x14ac:dyDescent="0.25">
      <c r="K64" s="66">
        <f t="shared" si="11"/>
        <v>45658</v>
      </c>
      <c r="L64" s="38" t="s">
        <v>141</v>
      </c>
      <c r="M64" s="87">
        <f>100*VLOOKUP($K64,'Infla Mensual PondENGHO'!$A$3:'Infla Mensual PondENGHO'!$A$3:$BP$1000000,COLUMN($BP$1),FALSE)</f>
        <v>2.3088842860465864</v>
      </c>
    </row>
    <row r="65" spans="11:13" x14ac:dyDescent="0.25">
      <c r="K65" s="66">
        <f t="shared" si="11"/>
        <v>45689</v>
      </c>
      <c r="L65" s="38" t="s">
        <v>141</v>
      </c>
      <c r="M65" s="87">
        <f>100*VLOOKUP($K65,'Infla Mensual PondENGHO'!$A$3:'Infla Mensual PondENGHO'!$A$3:$BP$1000000,COLUMN($BP$1),FALSE)</f>
        <v>2.3463202163408026</v>
      </c>
    </row>
    <row r="66" spans="11:13" x14ac:dyDescent="0.25">
      <c r="K66" s="66">
        <f t="shared" si="11"/>
        <v>45717</v>
      </c>
      <c r="L66" s="38" t="s">
        <v>141</v>
      </c>
      <c r="M66" s="87">
        <f>100*VLOOKUP($K66,'Infla Mensual PondENGHO'!$A$3:'Infla Mensual PondENGHO'!$A$3:$BP$1000000,COLUMN($BP$1),FALSE)</f>
        <v>3.4934655305836726</v>
      </c>
    </row>
    <row r="67" spans="11:13" x14ac:dyDescent="0.25">
      <c r="K67" s="66">
        <f t="shared" si="11"/>
        <v>45748</v>
      </c>
      <c r="L67" s="38" t="s">
        <v>141</v>
      </c>
      <c r="M67" s="87">
        <f>100*VLOOKUP($K67,'Infla Mensual PondENGHO'!$A$3:'Infla Mensual PondENGHO'!$A$3:$BP$1000000,COLUMN($BP$1),FALSE)</f>
        <v>2.7452917023244927</v>
      </c>
    </row>
    <row r="68" spans="11:13" x14ac:dyDescent="0.25">
      <c r="K68" s="66">
        <f t="shared" si="11"/>
        <v>45778</v>
      </c>
      <c r="L68" s="38" t="s">
        <v>141</v>
      </c>
      <c r="M68" s="87">
        <f>100*VLOOKUP($K68,'Infla Mensual PondENGHO'!$A$3:'Infla Mensual PondENGHO'!$A$3:$BP$1000000,COLUMN($BP$1),FALSE)</f>
        <v>1.6435099364626282</v>
      </c>
    </row>
    <row r="69" spans="11:13" x14ac:dyDescent="0.25">
      <c r="K69" s="66">
        <f t="shared" si="11"/>
        <v>45809</v>
      </c>
      <c r="L69" s="38" t="s">
        <v>141</v>
      </c>
      <c r="M69" s="87">
        <f>100*VLOOKUP($K69,'Infla Mensual PondENGHO'!$A$3:'Infla Mensual PondENGHO'!$A$3:$BP$1000000,COLUMN($BP$1),FALSE)</f>
        <v>1.8209352879243301</v>
      </c>
    </row>
    <row r="70" spans="11:13" x14ac:dyDescent="0.25">
      <c r="K70" s="66">
        <f t="shared" si="11"/>
        <v>45839</v>
      </c>
      <c r="L70" s="38" t="s">
        <v>141</v>
      </c>
      <c r="M70" s="87">
        <f>100*VLOOKUP($K70,'Infla Mensual PondENGHO'!$A$3:'Infla Mensual PondENGHO'!$A$3:$BP$1000000,COLUMN($BP$1),FALSE)</f>
        <v>1.9805482283514531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40" sqref="B40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Iara Lening</cp:lastModifiedBy>
  <cp:lastPrinted>2023-03-02T00:01:06Z</cp:lastPrinted>
  <dcterms:created xsi:type="dcterms:W3CDTF">2015-06-05T18:19:34Z</dcterms:created>
  <dcterms:modified xsi:type="dcterms:W3CDTF">2025-08-13T22:04:40Z</dcterms:modified>
</cp:coreProperties>
</file>