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rp21\Dropbox\R\IDCF_Analysis\Data\Indo fish analysis\"/>
    </mc:Choice>
  </mc:AlternateContent>
  <xr:revisionPtr revIDLastSave="0" documentId="13_ncr:1_{A347EAB7-8C44-4F2C-A9F7-B4EB9F465E5C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pid assessment" sheetId="4" r:id="rId1"/>
    <sheet name="Carnivores" sheetId="1" r:id="rId2"/>
    <sheet name="Herbivores" sheetId="2" r:id="rId3"/>
    <sheet name="Coralivor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4" l="1"/>
  <c r="L11" i="4"/>
  <c r="M11" i="4"/>
  <c r="N11" i="4"/>
  <c r="O11" i="4"/>
  <c r="P11" i="4"/>
  <c r="Q11" i="4"/>
  <c r="R11" i="4"/>
  <c r="S11" i="4"/>
  <c r="T11" i="4"/>
  <c r="U11" i="4"/>
  <c r="F11" i="4"/>
  <c r="G11" i="4"/>
  <c r="H11" i="4"/>
  <c r="I11" i="4"/>
  <c r="J11" i="4"/>
  <c r="C11" i="4"/>
  <c r="D11" i="4"/>
  <c r="E11" i="4"/>
  <c r="B11" i="4"/>
  <c r="U36" i="1" l="1"/>
  <c r="U37" i="1"/>
  <c r="B29" i="4"/>
  <c r="C29" i="4"/>
  <c r="D29" i="4"/>
  <c r="E29" i="4"/>
  <c r="F29" i="4"/>
  <c r="G29" i="4"/>
  <c r="H29" i="4"/>
  <c r="I29" i="4"/>
  <c r="J29" i="4"/>
  <c r="K29" i="4"/>
  <c r="B21" i="4"/>
  <c r="B15" i="4"/>
  <c r="L29" i="4"/>
  <c r="M29" i="4"/>
  <c r="O29" i="4"/>
  <c r="P29" i="4"/>
  <c r="Q29" i="4"/>
  <c r="R29" i="4"/>
  <c r="S29" i="4"/>
  <c r="T29" i="4"/>
  <c r="U29" i="4"/>
  <c r="N29" i="4"/>
  <c r="D27" i="4"/>
  <c r="E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7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5" i="4"/>
  <c r="J6" i="4" l="1"/>
  <c r="K6" i="4"/>
  <c r="L6" i="4"/>
  <c r="M6" i="4"/>
  <c r="N6" i="4"/>
  <c r="O6" i="4"/>
  <c r="P6" i="4" l="1"/>
  <c r="I6" i="4"/>
  <c r="F25" i="4"/>
  <c r="F27" i="4" s="1"/>
  <c r="C25" i="4"/>
  <c r="C27" i="4" s="1"/>
  <c r="R37" i="1" l="1"/>
  <c r="S37" i="1"/>
  <c r="T37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U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K27" i="3"/>
  <c r="K26" i="3"/>
  <c r="G27" i="3"/>
  <c r="H27" i="3"/>
  <c r="I27" i="3"/>
  <c r="J27" i="3"/>
  <c r="L27" i="3"/>
  <c r="M27" i="3"/>
  <c r="N27" i="3"/>
  <c r="O27" i="3"/>
  <c r="P27" i="3"/>
  <c r="Q27" i="3"/>
  <c r="R27" i="3"/>
  <c r="S27" i="3"/>
  <c r="T27" i="3"/>
  <c r="U27" i="3"/>
  <c r="E26" i="3"/>
  <c r="G26" i="3"/>
  <c r="U26" i="3"/>
  <c r="H26" i="3"/>
  <c r="I26" i="3"/>
  <c r="J26" i="3"/>
  <c r="L26" i="3"/>
  <c r="M26" i="3"/>
  <c r="N26" i="3"/>
  <c r="O26" i="3"/>
  <c r="P26" i="3"/>
  <c r="Q26" i="3"/>
  <c r="R26" i="3"/>
  <c r="S26" i="3"/>
  <c r="T26" i="3"/>
  <c r="C27" i="3" l="1"/>
  <c r="D27" i="3"/>
  <c r="E27" i="3"/>
  <c r="F27" i="3"/>
  <c r="C26" i="3"/>
  <c r="D26" i="3"/>
  <c r="F26" i="3"/>
  <c r="B27" i="3" l="1"/>
  <c r="B26" i="3"/>
  <c r="B49" i="2"/>
  <c r="B48" i="2"/>
  <c r="B36" i="1"/>
  <c r="B37" i="1"/>
</calcChain>
</file>

<file path=xl/sharedStrings.xml><?xml version="1.0" encoding="utf-8"?>
<sst xmlns="http://schemas.openxmlformats.org/spreadsheetml/2006/main" count="235" uniqueCount="185">
  <si>
    <t>Anyperodon</t>
  </si>
  <si>
    <t>Scaridae</t>
  </si>
  <si>
    <t>Acanthuridae</t>
  </si>
  <si>
    <t>Herbivores</t>
  </si>
  <si>
    <t>Coralivores</t>
  </si>
  <si>
    <t xml:space="preserve">Chaetodon bennetti </t>
  </si>
  <si>
    <t xml:space="preserve">Chaetodon falcula </t>
  </si>
  <si>
    <t xml:space="preserve">Chaetodon guttatissimus </t>
  </si>
  <si>
    <t>Chaetodon kleiini</t>
  </si>
  <si>
    <t>Chaetodon lineolatus</t>
  </si>
  <si>
    <t xml:space="preserve">Chaetodon rafflesi </t>
  </si>
  <si>
    <t>Chaetodon trifascialis</t>
  </si>
  <si>
    <t xml:space="preserve">Chaetodon trifasciatus </t>
  </si>
  <si>
    <t xml:space="preserve">Chaetodon triangulum </t>
  </si>
  <si>
    <t xml:space="preserve">Hemitaurichtys zoster </t>
  </si>
  <si>
    <t xml:space="preserve">Total Species </t>
  </si>
  <si>
    <t>Total Abundance</t>
  </si>
  <si>
    <t>Abundance</t>
  </si>
  <si>
    <t xml:space="preserve">Cetoscarus bicolor </t>
  </si>
  <si>
    <t xml:space="preserve">Chlorurus bleekeri </t>
  </si>
  <si>
    <t>Chlorurus microrhinos</t>
  </si>
  <si>
    <t xml:space="preserve">Chlorurus sordidus </t>
  </si>
  <si>
    <t xml:space="preserve">Chlorurus troschelii </t>
  </si>
  <si>
    <t>Scarus dimidiatus</t>
  </si>
  <si>
    <t>Scarus niger</t>
  </si>
  <si>
    <t>Scarus rivulatus</t>
  </si>
  <si>
    <t xml:space="preserve">Ctenochaetus striatus </t>
  </si>
  <si>
    <t>Ctenochaetus cyanochellus</t>
  </si>
  <si>
    <t xml:space="preserve">Zebrasoma scopas </t>
  </si>
  <si>
    <t xml:space="preserve">Zebrasoma desjardinii </t>
  </si>
  <si>
    <t>Acanthurus mata</t>
  </si>
  <si>
    <t xml:space="preserve">Naso lituratus </t>
  </si>
  <si>
    <t xml:space="preserve">Naso hexacanthus </t>
  </si>
  <si>
    <t>Naso thynioides</t>
  </si>
  <si>
    <t>Siganidae</t>
  </si>
  <si>
    <t xml:space="preserve">Siganus magnificus </t>
  </si>
  <si>
    <t xml:space="preserve">Siganus stellatus </t>
  </si>
  <si>
    <t>Siganus virgatus</t>
  </si>
  <si>
    <t>Species Diversity</t>
  </si>
  <si>
    <t>Coral health</t>
  </si>
  <si>
    <t xml:space="preserve">Fishing Pressure </t>
  </si>
  <si>
    <t>Algal Control</t>
  </si>
  <si>
    <t>Protected Species</t>
  </si>
  <si>
    <t>Carnivores (Fishing Pressure)</t>
  </si>
  <si>
    <t>Plectorhinchus vittatus</t>
  </si>
  <si>
    <t>Gnathodentex aureolineatus</t>
  </si>
  <si>
    <t>Lethrinus harak</t>
  </si>
  <si>
    <t>Lethrinus olivaceus</t>
  </si>
  <si>
    <t xml:space="preserve">Monotaxis grandoculis </t>
  </si>
  <si>
    <t>Lutjanus bohar</t>
  </si>
  <si>
    <t>Lutjanus fulviflamma</t>
  </si>
  <si>
    <t>Lutjanus decussates</t>
  </si>
  <si>
    <t>Lutjanus fulvus</t>
  </si>
  <si>
    <t>Macolor macularis</t>
  </si>
  <si>
    <t>Macolor niger</t>
  </si>
  <si>
    <t>Aethaloperca rogaa</t>
  </si>
  <si>
    <t>Leucogrammicus</t>
  </si>
  <si>
    <t>Cephalopholis boenak</t>
  </si>
  <si>
    <t>Cephalopholis argus</t>
  </si>
  <si>
    <t>Cephalopholis leopardus</t>
  </si>
  <si>
    <t>Cephalopholis micropion</t>
  </si>
  <si>
    <t>Cephalopholis spiloparaea</t>
  </si>
  <si>
    <t>Diploprion bifasciatum</t>
  </si>
  <si>
    <t>Epinephelus fasciatus</t>
  </si>
  <si>
    <t>Epinephelus merra</t>
  </si>
  <si>
    <t>Gracila albomarginatus</t>
  </si>
  <si>
    <t>Plectropomus maculates</t>
  </si>
  <si>
    <t>Haemulidae (Grunts)</t>
  </si>
  <si>
    <t>Lutjanidae(Snappers)</t>
  </si>
  <si>
    <t>Serranidae (Groupers)</t>
  </si>
  <si>
    <t>Lutjanidae (Snapper)</t>
  </si>
  <si>
    <t>Scaridae (Parrotfish)</t>
  </si>
  <si>
    <t>Acanthuridae (surgeonfishes, tangs, unicornfish)</t>
  </si>
  <si>
    <t>Siganidae (Rabbitfish)</t>
  </si>
  <si>
    <t>Chaetodontidae (Butterflyfish)</t>
  </si>
  <si>
    <t>Fish Abundance</t>
  </si>
  <si>
    <t>Stage 2</t>
  </si>
  <si>
    <t>Stage 1*</t>
  </si>
  <si>
    <t>Forcipiger flavissimus (Yellow longnose butterflyfish)</t>
  </si>
  <si>
    <t>Chaetodon ornatissimus (Ornate butterflyfish)</t>
  </si>
  <si>
    <t>Chaetodon vagabundus (Vagabond butterflyfish)</t>
  </si>
  <si>
    <t>Lethrinidae(Emperors)</t>
  </si>
  <si>
    <t>Lethrinidae (Emperors)</t>
  </si>
  <si>
    <t>Fish Diversity Analysis Video R4</t>
  </si>
  <si>
    <t>210919_SR_01_FISH.wav</t>
  </si>
  <si>
    <t>210919_SR_02_FISH.wav</t>
  </si>
  <si>
    <t>210919_SR_03_FISH.wav</t>
  </si>
  <si>
    <t>210919_SR_04_FISH.wav</t>
  </si>
  <si>
    <t>230919_BL_01.wav</t>
  </si>
  <si>
    <t>230919_BL_02.wav</t>
  </si>
  <si>
    <t>230919_HS_01.wav</t>
  </si>
  <si>
    <t>260919_MS_01_FISH.wav</t>
  </si>
  <si>
    <t>260919_MS_02_FISH.wav</t>
  </si>
  <si>
    <t>260919_MS_03_FISH.wav</t>
  </si>
  <si>
    <t>260919_MS_04_FISH.wav</t>
  </si>
  <si>
    <t>260919_MS_05_FISH.wav</t>
  </si>
  <si>
    <t>260919_MS_06_FISH.wav</t>
  </si>
  <si>
    <t>260919_MS_07_FISH.wav</t>
  </si>
  <si>
    <t>260919_MS_08_FISH.wav</t>
  </si>
  <si>
    <t>270919_YK_01.wav</t>
  </si>
  <si>
    <t>270919_YK_02.wav</t>
  </si>
  <si>
    <t>270919_YK_03.wav</t>
  </si>
  <si>
    <t>270919_YK_04.wav</t>
  </si>
  <si>
    <t>270919_YK_05.wav</t>
  </si>
  <si>
    <t>Chaetodon baronessa</t>
  </si>
  <si>
    <t>Naso vlamingii</t>
  </si>
  <si>
    <t>Chaetodon speculum</t>
  </si>
  <si>
    <t>Chaetodon unimaculatus</t>
  </si>
  <si>
    <t>Siganus vulpinus</t>
  </si>
  <si>
    <t>Plectropomus areolatus</t>
  </si>
  <si>
    <t>Chlorurus stronglyocephalus</t>
  </si>
  <si>
    <t>Plectorhinchus lineatus</t>
  </si>
  <si>
    <t>Chlorurus spilurus</t>
  </si>
  <si>
    <t>Hipposcarus longiceps</t>
  </si>
  <si>
    <t>Naso brachycenntron</t>
  </si>
  <si>
    <t>Scarus flavipectoralis</t>
  </si>
  <si>
    <t>Siganus spinus</t>
  </si>
  <si>
    <t>SR_01</t>
  </si>
  <si>
    <t>SR_02</t>
  </si>
  <si>
    <t>SR_03</t>
  </si>
  <si>
    <t>SR_04</t>
  </si>
  <si>
    <t>BL_01</t>
  </si>
  <si>
    <t>BL_02</t>
  </si>
  <si>
    <t>HS_01</t>
  </si>
  <si>
    <t>MS_01</t>
  </si>
  <si>
    <t>MS_02</t>
  </si>
  <si>
    <t>MS_03</t>
  </si>
  <si>
    <t>MS_04</t>
  </si>
  <si>
    <t>MS_05</t>
  </si>
  <si>
    <t>MS_06</t>
  </si>
  <si>
    <t>MS_07</t>
  </si>
  <si>
    <t>MS_08</t>
  </si>
  <si>
    <t>YK_01</t>
  </si>
  <si>
    <t>YK_02</t>
  </si>
  <si>
    <t>YK_03</t>
  </si>
  <si>
    <t>YK_04</t>
  </si>
  <si>
    <t>YK_05</t>
  </si>
  <si>
    <t xml:space="preserve">Scarus schlegelii </t>
  </si>
  <si>
    <t>Motors (boats) heard? 1=yes, 0=no</t>
  </si>
  <si>
    <t>Fish &lt; 30cm</t>
  </si>
  <si>
    <t>Fish &gt; 30cm</t>
  </si>
  <si>
    <t>Acanthurus auranticavus</t>
  </si>
  <si>
    <t xml:space="preserve">Acanthurus tristis </t>
  </si>
  <si>
    <t xml:space="preserve">Acanthurus leucosternon </t>
  </si>
  <si>
    <t xml:space="preserve">Acanthurus lineatus </t>
  </si>
  <si>
    <t xml:space="preserve">Acanthurus nigricans </t>
  </si>
  <si>
    <t>Acanthurus nigrofuscus</t>
  </si>
  <si>
    <t xml:space="preserve">Scarus ghobban </t>
  </si>
  <si>
    <t>Not shooting the reefs</t>
  </si>
  <si>
    <t xml:space="preserve">Interuption from snorkeler :) </t>
  </si>
  <si>
    <t xml:space="preserve">Before min 5, there are Chlorus capistatoides, Scarus sordidus, Chaetodon kleiini, Zebrasoma scopas, Ctenochaetus striatus </t>
  </si>
  <si>
    <t>Camera taken at 7.07</t>
  </si>
  <si>
    <t>Plectropomus laevis</t>
  </si>
  <si>
    <t>Naso elegans</t>
  </si>
  <si>
    <t>Siganus corallinus</t>
  </si>
  <si>
    <t>Before min 5, there are Siganus peullus, Chaetodon triangulum</t>
  </si>
  <si>
    <t>Before min 5, there are Heniocus varius, Chaetodon triangulum</t>
  </si>
  <si>
    <t>Chlorurus capistratoides</t>
  </si>
  <si>
    <t>Before min 5, there are Lutjanus monostigma, Chaetodon trifascialis, Siganus margaritiferus</t>
  </si>
  <si>
    <t>Naso caeruleacaudus</t>
  </si>
  <si>
    <t>Before min 5, there are Chaetodon triangulum, Chaetodon fascialis, Acanthurus auraticavus</t>
  </si>
  <si>
    <t>Chaetodon oxycephalus</t>
  </si>
  <si>
    <t>Before min 5, There are Plectorhincus polytaenia, Acanthurus guttatus, Plectropomus gibbosus</t>
  </si>
  <si>
    <t>Lutjanus semicinctus</t>
  </si>
  <si>
    <t>Siganus puellus</t>
  </si>
  <si>
    <t>not shooting the reefs</t>
  </si>
  <si>
    <t>acanthurus nigricaudus</t>
  </si>
  <si>
    <t>Before min 5, Ctenochaetus sriatus, Chaetodon kleiini</t>
  </si>
  <si>
    <t>Chaetodon ulietensis</t>
  </si>
  <si>
    <t>Before min5, Chaetodon wiebeli, Scarus schlegelii</t>
  </si>
  <si>
    <t>NEW ENTRY</t>
  </si>
  <si>
    <t>ID not clear. But can see the shape that determines the group</t>
  </si>
  <si>
    <t>Chaetodon lunulatus</t>
  </si>
  <si>
    <t>Chaetodon lunula</t>
  </si>
  <si>
    <t xml:space="preserve">Chaetodon meyeri </t>
  </si>
  <si>
    <t>Before min 5, Scarus quoyi, Scarus scaber, Chaetodon lunulatus, Chaetodon vagabundus, Chaetodon ornatissimus</t>
  </si>
  <si>
    <t>before min 5, Chlorurus microrhinos, Scarus schlegelii, Barracuda, Variola louti</t>
  </si>
  <si>
    <t>Beforemin 5, Lutjanus bohar, Hipposcarus longiceps, Chlorurus microrhinos, Chaetodon lunula, Zebrasoma scopas, Scarus niger, Plectorhincus vittatus</t>
  </si>
  <si>
    <t>Before min 5, Plectorhincus politaenia, Plectorhincus vittatus, Zebrasoma scopas, Variola louti, Lutjanus monostigma, Chaetodon lunulatus, Scarus niger</t>
  </si>
  <si>
    <t>Vermiculate angelfish/ Chaetodontoplus mesoleucus</t>
  </si>
  <si>
    <t xml:space="preserve">Heniochus pleurotaenia </t>
  </si>
  <si>
    <t>Heniochus singularius</t>
  </si>
  <si>
    <t>Chlorurus oedema</t>
  </si>
  <si>
    <t>SUM</t>
  </si>
  <si>
    <t>SPECIES 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</si>
</sst>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Alignment="1">
      <alignment vertical="top"/>
    </xf>
    <xf numFmtId="1" fontId="5" fillId="0" borderId="5" xfId="0" applyNumberFormat="1" applyFont="1" applyBorder="1"/>
    <xf numFmtId="0" fontId="4" fillId="0" borderId="0" xfId="0" applyFont="1"/>
    <xf numFmtId="0" fontId="11" fillId="0" borderId="0" xfId="0" applyFont="1"/>
    <xf numFmtId="0" fontId="5" fillId="0" borderId="0" xfId="0" applyFont="1" applyBorder="1"/>
    <xf numFmtId="0" fontId="13" fillId="0" borderId="0" xfId="0" applyFont="1"/>
    <xf numFmtId="0" fontId="14" fillId="0" borderId="0" xfId="0" applyFont="1"/>
    <xf numFmtId="0" fontId="8" fillId="0" borderId="0" xfId="0" applyFont="1" applyBorder="1"/>
    <xf numFmtId="0" fontId="3" fillId="0" borderId="0" xfId="0" applyFont="1"/>
    <xf numFmtId="0" fontId="15" fillId="0" borderId="4" xfId="0" applyFont="1" applyBorder="1"/>
    <xf numFmtId="0" fontId="16" fillId="0" borderId="0" xfId="0" applyFont="1"/>
    <xf numFmtId="0" fontId="0" fillId="0" borderId="0" xfId="0" applyAlignment="1">
      <alignment wrapText="1"/>
    </xf>
    <xf numFmtId="0" fontId="17" fillId="0" borderId="4" xfId="0" applyFont="1" applyBorder="1"/>
    <xf numFmtId="0" fontId="0" fillId="2" borderId="0" xfId="0" applyFill="1"/>
    <xf numFmtId="1" fontId="5" fillId="0" borderId="6" xfId="0" applyNumberFormat="1" applyFont="1" applyBorder="1"/>
    <xf numFmtId="0" fontId="2" fillId="0" borderId="0" xfId="0" applyFont="1"/>
    <xf numFmtId="0" fontId="2" fillId="3" borderId="0" xfId="0" applyFont="1" applyFill="1"/>
    <xf numFmtId="0" fontId="18" fillId="0" borderId="4" xfId="0" applyFont="1" applyBorder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0" fillId="0" borderId="2" xfId="0" applyFont="1" applyBorder="1"/>
    <xf numFmtId="0" fontId="19" fillId="0" borderId="5" xfId="0" applyFont="1" applyBorder="1"/>
    <xf numFmtId="0" fontId="19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82" workbookViewId="0">
      <pane xSplit="1" ySplit="3" topLeftCell="R4" activePane="bottomRight" state="frozen"/>
      <selection pane="topRight" activeCell="B1" sqref="B1"/>
      <selection pane="bottomLeft" activeCell="A4" sqref="A4"/>
      <selection pane="bottomRight" activeCell="U15" sqref="U15"/>
    </sheetView>
  </sheetViews>
  <sheetFormatPr defaultColWidth="8.81640625" defaultRowHeight="18.5" x14ac:dyDescent="0.45"/>
  <cols>
    <col min="1" max="1" width="56.36328125" style="3" bestFit="1" customWidth="1"/>
    <col min="2" max="4" width="30.453125" bestFit="1" customWidth="1"/>
    <col min="5" max="12" width="23" bestFit="1" customWidth="1"/>
    <col min="13" max="13" width="27.453125" customWidth="1"/>
    <col min="14" max="22" width="26.36328125" bestFit="1" customWidth="1"/>
  </cols>
  <sheetData>
    <row r="1" spans="1:22" ht="23.5" x14ac:dyDescent="0.35">
      <c r="A1" s="15" t="s">
        <v>83</v>
      </c>
    </row>
    <row r="2" spans="1:22" ht="23.5" x14ac:dyDescent="0.35">
      <c r="A2" s="15"/>
      <c r="D2" s="25" t="s">
        <v>148</v>
      </c>
      <c r="G2" s="17" t="s">
        <v>151</v>
      </c>
      <c r="M2" s="25" t="s">
        <v>165</v>
      </c>
    </row>
    <row r="3" spans="1:22" s="3" customFormat="1" x14ac:dyDescent="0.45">
      <c r="B3" s="10" t="s">
        <v>84</v>
      </c>
      <c r="C3" s="10" t="s">
        <v>85</v>
      </c>
      <c r="D3" s="24" t="s">
        <v>86</v>
      </c>
      <c r="E3" s="10" t="s">
        <v>87</v>
      </c>
      <c r="F3" s="10" t="s">
        <v>88</v>
      </c>
      <c r="G3" s="27" t="s">
        <v>89</v>
      </c>
      <c r="H3" s="10" t="s">
        <v>90</v>
      </c>
      <c r="I3" s="10" t="s">
        <v>91</v>
      </c>
      <c r="J3" s="10" t="s">
        <v>92</v>
      </c>
      <c r="K3" s="10" t="s">
        <v>93</v>
      </c>
      <c r="L3" s="10" t="s">
        <v>94</v>
      </c>
      <c r="M3" s="32" t="s">
        <v>95</v>
      </c>
      <c r="N3" s="10" t="s">
        <v>96</v>
      </c>
      <c r="O3" s="10" t="s">
        <v>97</v>
      </c>
      <c r="P3" s="10" t="s">
        <v>98</v>
      </c>
      <c r="Q3" s="10" t="s">
        <v>99</v>
      </c>
      <c r="R3" s="10" t="s">
        <v>100</v>
      </c>
      <c r="S3" s="10" t="s">
        <v>101</v>
      </c>
      <c r="T3" s="10" t="s">
        <v>102</v>
      </c>
      <c r="U3" s="10" t="s">
        <v>103</v>
      </c>
      <c r="V3" s="10"/>
    </row>
    <row r="4" spans="1:22" s="3" customFormat="1" x14ac:dyDescent="0.45">
      <c r="A4" s="6" t="s">
        <v>77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s="3" customFormat="1" x14ac:dyDescent="0.45">
      <c r="A5" s="7" t="s">
        <v>75</v>
      </c>
      <c r="B5" s="16">
        <v>4</v>
      </c>
      <c r="C5" s="16">
        <v>17</v>
      </c>
      <c r="D5" s="16">
        <v>0</v>
      </c>
      <c r="E5" s="16">
        <v>43</v>
      </c>
      <c r="F5" s="16">
        <v>66</v>
      </c>
      <c r="G5" s="16">
        <v>34</v>
      </c>
      <c r="H5" s="16">
        <v>184</v>
      </c>
      <c r="I5" s="16">
        <v>378</v>
      </c>
      <c r="J5" s="16">
        <v>394</v>
      </c>
      <c r="K5" s="16">
        <v>636</v>
      </c>
      <c r="L5" s="16">
        <v>477</v>
      </c>
      <c r="M5" s="16">
        <v>87</v>
      </c>
      <c r="N5" s="16">
        <v>538</v>
      </c>
      <c r="O5" s="16">
        <v>467</v>
      </c>
      <c r="P5" s="16">
        <v>337</v>
      </c>
      <c r="Q5" s="16">
        <v>76</v>
      </c>
      <c r="R5" s="16">
        <v>52</v>
      </c>
      <c r="S5" s="16">
        <v>11</v>
      </c>
      <c r="T5" s="16">
        <v>15</v>
      </c>
      <c r="U5" s="16">
        <v>46</v>
      </c>
      <c r="V5" s="16"/>
    </row>
    <row r="6" spans="1:22" s="3" customFormat="1" x14ac:dyDescent="0.45">
      <c r="A6" s="7" t="s">
        <v>139</v>
      </c>
      <c r="B6" s="12">
        <v>4</v>
      </c>
      <c r="C6" s="12">
        <v>17</v>
      </c>
      <c r="D6" s="12">
        <v>0</v>
      </c>
      <c r="E6" s="12">
        <v>43</v>
      </c>
      <c r="F6" s="12">
        <v>64</v>
      </c>
      <c r="G6" s="12">
        <v>34</v>
      </c>
      <c r="H6" s="12">
        <v>180</v>
      </c>
      <c r="I6" s="29">
        <f t="shared" ref="I6:P6" si="0">I5-I7</f>
        <v>344</v>
      </c>
      <c r="J6" s="29">
        <f t="shared" si="0"/>
        <v>362</v>
      </c>
      <c r="K6" s="29">
        <f t="shared" si="0"/>
        <v>631</v>
      </c>
      <c r="L6" s="29">
        <f t="shared" si="0"/>
        <v>428</v>
      </c>
      <c r="M6" s="29">
        <f t="shared" si="0"/>
        <v>59</v>
      </c>
      <c r="N6" s="16">
        <f t="shared" si="0"/>
        <v>485</v>
      </c>
      <c r="O6" s="16">
        <f t="shared" si="0"/>
        <v>439</v>
      </c>
      <c r="P6" s="16">
        <f t="shared" si="0"/>
        <v>328</v>
      </c>
      <c r="Q6" s="11">
        <v>69</v>
      </c>
      <c r="R6" s="11">
        <v>51</v>
      </c>
      <c r="S6" s="11">
        <v>11</v>
      </c>
      <c r="T6" s="11">
        <v>15</v>
      </c>
      <c r="U6" s="11">
        <v>43</v>
      </c>
      <c r="V6" s="11"/>
    </row>
    <row r="7" spans="1:22" s="3" customFormat="1" x14ac:dyDescent="0.45">
      <c r="A7" s="8" t="s">
        <v>140</v>
      </c>
      <c r="B7" s="12">
        <v>0</v>
      </c>
      <c r="C7" s="12">
        <v>0</v>
      </c>
      <c r="D7" s="12">
        <v>0</v>
      </c>
      <c r="E7" s="12">
        <v>0</v>
      </c>
      <c r="F7" s="12">
        <v>2</v>
      </c>
      <c r="G7" s="12">
        <v>0</v>
      </c>
      <c r="H7" s="12">
        <v>4</v>
      </c>
      <c r="I7" s="12">
        <v>34</v>
      </c>
      <c r="J7" s="12">
        <v>32</v>
      </c>
      <c r="K7" s="12">
        <v>5</v>
      </c>
      <c r="L7" s="12">
        <v>49</v>
      </c>
      <c r="M7" s="12">
        <v>28</v>
      </c>
      <c r="N7" s="12">
        <v>53</v>
      </c>
      <c r="O7" s="12">
        <v>28</v>
      </c>
      <c r="P7" s="12">
        <v>9</v>
      </c>
      <c r="Q7" s="12">
        <v>7</v>
      </c>
      <c r="R7" s="12">
        <v>1</v>
      </c>
      <c r="S7" s="12">
        <v>0</v>
      </c>
      <c r="T7" s="12">
        <v>0</v>
      </c>
      <c r="U7" s="12">
        <v>3</v>
      </c>
      <c r="V7" s="12"/>
    </row>
    <row r="8" spans="1:22" s="3" customFormat="1" x14ac:dyDescent="0.45">
      <c r="A8" s="7" t="s">
        <v>138</v>
      </c>
      <c r="B8" s="11">
        <v>1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11">
        <v>0</v>
      </c>
      <c r="M8" s="11">
        <v>0</v>
      </c>
      <c r="N8" s="11">
        <v>1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/>
    </row>
    <row r="9" spans="1:22" s="3" customFormat="1" x14ac:dyDescent="0.45">
      <c r="A9" s="6" t="s">
        <v>76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s="3" customFormat="1" x14ac:dyDescent="0.4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s="3" customFormat="1" x14ac:dyDescent="0.45">
      <c r="A11" s="9" t="s">
        <v>184</v>
      </c>
      <c r="B11" s="11">
        <f>Carnivores!B36+Herbivores!B48+Coralivores!B26</f>
        <v>0</v>
      </c>
      <c r="C11" s="11">
        <f>Carnivores!C36+Herbivores!C48+Coralivores!C26</f>
        <v>1</v>
      </c>
      <c r="D11" s="11">
        <f>Carnivores!D36+Herbivores!D48+Coralivores!D26</f>
        <v>0</v>
      </c>
      <c r="E11" s="11">
        <f>Carnivores!E36+Herbivores!E48+Coralivores!E26</f>
        <v>0</v>
      </c>
      <c r="F11" s="11">
        <f>Carnivores!F36+Herbivores!F48+Coralivores!F26</f>
        <v>3</v>
      </c>
      <c r="G11" s="11">
        <f>Carnivores!G36+Herbivores!G48+Coralivores!G26</f>
        <v>3</v>
      </c>
      <c r="H11" s="11">
        <f>Carnivores!H36+Herbivores!H48+Coralivores!H26</f>
        <v>2</v>
      </c>
      <c r="I11" s="11">
        <f>Carnivores!I36+Herbivores!I48+Coralivores!I26</f>
        <v>11</v>
      </c>
      <c r="J11" s="11">
        <f>Carnivores!J36+Herbivores!J48+Coralivores!J26</f>
        <v>8</v>
      </c>
      <c r="K11" s="11">
        <f>Carnivores!K36+Herbivores!K48+Coralivores!K26</f>
        <v>10</v>
      </c>
      <c r="L11" s="11">
        <f>Carnivores!L36+Herbivores!L48+Coralivores!L26</f>
        <v>7</v>
      </c>
      <c r="M11" s="11">
        <f>Carnivores!M36+Herbivores!M48+Coralivores!M26</f>
        <v>5</v>
      </c>
      <c r="N11" s="11">
        <f>Carnivores!N36+Herbivores!N48+Coralivores!N26</f>
        <v>9</v>
      </c>
      <c r="O11" s="11">
        <f>Carnivores!O36+Herbivores!O48+Coralivores!O26</f>
        <v>7</v>
      </c>
      <c r="P11" s="11">
        <f>Carnivores!P36+Herbivores!P48+Coralivores!P26</f>
        <v>2</v>
      </c>
      <c r="Q11" s="11">
        <f>Carnivores!Q36+Herbivores!Q48+Coralivores!Q26</f>
        <v>4</v>
      </c>
      <c r="R11" s="11">
        <f>Carnivores!R36+Herbivores!R48+Coralivores!R26</f>
        <v>2</v>
      </c>
      <c r="S11" s="11">
        <f>Carnivores!S36+Herbivores!S48+Coralivores!S26</f>
        <v>0</v>
      </c>
      <c r="T11" s="11">
        <f>Carnivores!T36+Herbivores!T48+Coralivores!T26</f>
        <v>0</v>
      </c>
      <c r="U11" s="11">
        <f>Carnivores!U36+Herbivores!U48+Coralivores!U26</f>
        <v>3</v>
      </c>
      <c r="V11" s="11"/>
    </row>
    <row r="12" spans="1:22" s="3" customFormat="1" x14ac:dyDescent="0.4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45">
      <c r="A13" s="9" t="s">
        <v>39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x14ac:dyDescent="0.45">
      <c r="A14" s="7" t="s">
        <v>74</v>
      </c>
      <c r="B14" s="13"/>
      <c r="C14" s="13"/>
      <c r="D14" s="13"/>
      <c r="E14" s="13"/>
      <c r="F14" s="13">
        <v>1</v>
      </c>
      <c r="G14" s="13"/>
      <c r="H14" s="13"/>
      <c r="I14" s="13">
        <v>2</v>
      </c>
      <c r="J14" s="13">
        <v>3</v>
      </c>
      <c r="K14" s="13">
        <v>2</v>
      </c>
      <c r="L14" s="13"/>
      <c r="M14" s="13">
        <v>1</v>
      </c>
      <c r="N14" s="13">
        <v>2</v>
      </c>
      <c r="O14" s="13">
        <v>1</v>
      </c>
      <c r="P14" s="13"/>
      <c r="Q14" s="13"/>
      <c r="R14" s="13"/>
      <c r="S14" s="13"/>
      <c r="T14" s="13"/>
      <c r="U14" s="13">
        <v>2</v>
      </c>
      <c r="V14" s="13"/>
    </row>
    <row r="15" spans="1:22" x14ac:dyDescent="0.45">
      <c r="A15" s="36" t="s">
        <v>183</v>
      </c>
      <c r="B15" s="37">
        <f>SUM(B14)</f>
        <v>0</v>
      </c>
      <c r="C15" s="37">
        <f>SUM(C14)</f>
        <v>0</v>
      </c>
      <c r="D15" s="37">
        <f t="shared" ref="D15:U15" si="1">SUM(D14)</f>
        <v>0</v>
      </c>
      <c r="E15" s="37">
        <f t="shared" si="1"/>
        <v>0</v>
      </c>
      <c r="F15" s="37">
        <f t="shared" si="1"/>
        <v>1</v>
      </c>
      <c r="G15" s="37">
        <f t="shared" si="1"/>
        <v>0</v>
      </c>
      <c r="H15" s="37">
        <f t="shared" si="1"/>
        <v>0</v>
      </c>
      <c r="I15" s="37">
        <f t="shared" si="1"/>
        <v>2</v>
      </c>
      <c r="J15" s="37">
        <f t="shared" si="1"/>
        <v>3</v>
      </c>
      <c r="K15" s="37">
        <f t="shared" si="1"/>
        <v>2</v>
      </c>
      <c r="L15" s="37">
        <f t="shared" si="1"/>
        <v>0</v>
      </c>
      <c r="M15" s="37">
        <f t="shared" si="1"/>
        <v>1</v>
      </c>
      <c r="N15" s="37">
        <f t="shared" si="1"/>
        <v>2</v>
      </c>
      <c r="O15" s="37">
        <f t="shared" si="1"/>
        <v>1</v>
      </c>
      <c r="P15" s="37">
        <f t="shared" si="1"/>
        <v>0</v>
      </c>
      <c r="Q15" s="37">
        <f t="shared" si="1"/>
        <v>0</v>
      </c>
      <c r="R15" s="37">
        <f t="shared" si="1"/>
        <v>0</v>
      </c>
      <c r="S15" s="37">
        <f t="shared" si="1"/>
        <v>0</v>
      </c>
      <c r="T15" s="37">
        <f t="shared" si="1"/>
        <v>0</v>
      </c>
      <c r="U15" s="37">
        <f t="shared" si="1"/>
        <v>2</v>
      </c>
      <c r="V15" s="13"/>
    </row>
    <row r="16" spans="1:22" x14ac:dyDescent="0.45">
      <c r="A16" s="9" t="s">
        <v>40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x14ac:dyDescent="0.45">
      <c r="A17" s="7" t="s">
        <v>69</v>
      </c>
      <c r="B17" s="13"/>
      <c r="C17" s="13"/>
      <c r="D17" s="13"/>
      <c r="E17" s="13"/>
      <c r="F17" s="13"/>
      <c r="G17" s="13"/>
      <c r="H17" s="13"/>
      <c r="I17" s="13">
        <v>1</v>
      </c>
      <c r="J17" s="13">
        <v>1</v>
      </c>
      <c r="K17" s="13"/>
      <c r="L17" s="13">
        <v>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x14ac:dyDescent="0.45">
      <c r="A18" s="7" t="s">
        <v>70</v>
      </c>
      <c r="B18" s="13"/>
      <c r="C18" s="13"/>
      <c r="D18" s="13"/>
      <c r="E18" s="13"/>
      <c r="F18" s="13"/>
      <c r="G18" s="13"/>
      <c r="H18" s="13"/>
      <c r="I18" s="13">
        <v>11</v>
      </c>
      <c r="J18" s="13">
        <v>5</v>
      </c>
      <c r="K18" s="13">
        <v>1</v>
      </c>
      <c r="L18" s="13">
        <v>3</v>
      </c>
      <c r="M18" s="13"/>
      <c r="N18" s="13">
        <v>1</v>
      </c>
      <c r="O18" s="13">
        <v>5</v>
      </c>
      <c r="P18" s="13"/>
      <c r="Q18" s="13"/>
      <c r="R18" s="13"/>
      <c r="S18" s="13"/>
      <c r="T18" s="13"/>
      <c r="U18" s="13"/>
      <c r="V18" s="13"/>
    </row>
    <row r="19" spans="1:22" x14ac:dyDescent="0.45">
      <c r="A19" s="7" t="s">
        <v>82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x14ac:dyDescent="0.45">
      <c r="A20" s="7" t="s">
        <v>67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x14ac:dyDescent="0.45">
      <c r="A21" s="36" t="s">
        <v>183</v>
      </c>
      <c r="B21" s="37">
        <f>SUM(B17:B20)</f>
        <v>0</v>
      </c>
      <c r="C21" s="37">
        <f t="shared" ref="C21:T21" si="2">SUM(C17:C20)</f>
        <v>0</v>
      </c>
      <c r="D21" s="37">
        <f t="shared" si="2"/>
        <v>0</v>
      </c>
      <c r="E21" s="37">
        <f t="shared" si="2"/>
        <v>0</v>
      </c>
      <c r="F21" s="37">
        <f t="shared" si="2"/>
        <v>0</v>
      </c>
      <c r="G21" s="37">
        <f t="shared" si="2"/>
        <v>0</v>
      </c>
      <c r="H21" s="37">
        <f t="shared" si="2"/>
        <v>0</v>
      </c>
      <c r="I21" s="37">
        <f t="shared" si="2"/>
        <v>12</v>
      </c>
      <c r="J21" s="37">
        <f t="shared" si="2"/>
        <v>6</v>
      </c>
      <c r="K21" s="37">
        <f t="shared" si="2"/>
        <v>1</v>
      </c>
      <c r="L21" s="37">
        <f t="shared" si="2"/>
        <v>5</v>
      </c>
      <c r="M21" s="37">
        <f t="shared" si="2"/>
        <v>0</v>
      </c>
      <c r="N21" s="37">
        <f t="shared" si="2"/>
        <v>1</v>
      </c>
      <c r="O21" s="37">
        <f t="shared" si="2"/>
        <v>5</v>
      </c>
      <c r="P21" s="37">
        <f t="shared" si="2"/>
        <v>0</v>
      </c>
      <c r="Q21" s="37">
        <f t="shared" si="2"/>
        <v>0</v>
      </c>
      <c r="R21" s="37">
        <f t="shared" si="2"/>
        <v>0</v>
      </c>
      <c r="S21" s="37">
        <f t="shared" si="2"/>
        <v>0</v>
      </c>
      <c r="T21" s="37">
        <f t="shared" si="2"/>
        <v>0</v>
      </c>
      <c r="U21" s="37">
        <f>SUM(U17:U20)</f>
        <v>0</v>
      </c>
      <c r="V21" s="13"/>
    </row>
    <row r="22" spans="1:22" x14ac:dyDescent="0.45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x14ac:dyDescent="0.45">
      <c r="A23" s="9" t="s">
        <v>41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45">
      <c r="A24" s="7" t="s">
        <v>71</v>
      </c>
      <c r="B24" s="13"/>
      <c r="C24" s="13"/>
      <c r="D24" s="13"/>
      <c r="E24" s="13"/>
      <c r="F24" s="13"/>
      <c r="G24" s="13">
        <v>1</v>
      </c>
      <c r="H24" s="13">
        <v>3</v>
      </c>
      <c r="I24" s="13">
        <v>5</v>
      </c>
      <c r="J24" s="13">
        <v>1</v>
      </c>
      <c r="K24" s="13">
        <v>5</v>
      </c>
      <c r="L24" s="13"/>
      <c r="M24" s="13"/>
      <c r="N24" s="13">
        <v>2</v>
      </c>
      <c r="O24" s="13">
        <v>2</v>
      </c>
      <c r="P24" s="13"/>
      <c r="Q24" s="13">
        <v>1</v>
      </c>
      <c r="R24" s="13">
        <v>2</v>
      </c>
      <c r="S24" s="13"/>
      <c r="T24" s="13"/>
      <c r="U24" s="13"/>
      <c r="V24" s="13"/>
    </row>
    <row r="25" spans="1:22" x14ac:dyDescent="0.45">
      <c r="A25" s="7" t="s">
        <v>72</v>
      </c>
      <c r="B25" s="13"/>
      <c r="C25" s="13">
        <f>SUM(Herbivores!C19:C38)</f>
        <v>1</v>
      </c>
      <c r="D25" s="13"/>
      <c r="E25" s="13"/>
      <c r="F25" s="13">
        <f>SUM(Herbivores!F19:F38)</f>
        <v>5</v>
      </c>
      <c r="G25" s="13">
        <v>3</v>
      </c>
      <c r="H25" s="13">
        <v>1</v>
      </c>
      <c r="I25" s="13">
        <v>12</v>
      </c>
      <c r="J25" s="13">
        <v>20</v>
      </c>
      <c r="K25" s="13">
        <v>7</v>
      </c>
      <c r="L25" s="13">
        <v>5</v>
      </c>
      <c r="M25" s="13">
        <v>8</v>
      </c>
      <c r="N25" s="13">
        <v>33</v>
      </c>
      <c r="O25" s="13">
        <v>17</v>
      </c>
      <c r="P25" s="13">
        <v>6</v>
      </c>
      <c r="Q25" s="13">
        <v>13</v>
      </c>
      <c r="R25" s="13"/>
      <c r="S25" s="13"/>
      <c r="T25" s="13"/>
      <c r="U25" s="13">
        <v>2</v>
      </c>
      <c r="V25" s="13"/>
    </row>
    <row r="26" spans="1:22" x14ac:dyDescent="0.45">
      <c r="A26" s="7" t="s">
        <v>73</v>
      </c>
      <c r="B26" s="13"/>
      <c r="C26" s="13"/>
      <c r="D26" s="13"/>
      <c r="E26" s="13"/>
      <c r="F26" s="13"/>
      <c r="G26" s="13"/>
      <c r="H26" s="13"/>
      <c r="I26" s="13"/>
      <c r="J26" s="13"/>
      <c r="K26" s="13">
        <v>4</v>
      </c>
      <c r="L26" s="13"/>
      <c r="M26" s="13">
        <v>1</v>
      </c>
      <c r="N26" s="13">
        <v>2</v>
      </c>
      <c r="O26" s="13">
        <v>1</v>
      </c>
      <c r="P26" s="13"/>
      <c r="Q26" s="13"/>
      <c r="R26" s="13"/>
      <c r="S26" s="13"/>
      <c r="T26" s="13"/>
      <c r="U26" s="13">
        <v>1</v>
      </c>
      <c r="V26" s="13"/>
    </row>
    <row r="27" spans="1:22" x14ac:dyDescent="0.45">
      <c r="A27" s="36" t="s">
        <v>183</v>
      </c>
      <c r="B27" s="37">
        <f>SUM(B24:B26)</f>
        <v>0</v>
      </c>
      <c r="C27" s="37">
        <f t="shared" ref="C27:U27" si="3">SUM(C24:C26)</f>
        <v>1</v>
      </c>
      <c r="D27" s="37">
        <f t="shared" si="3"/>
        <v>0</v>
      </c>
      <c r="E27" s="37">
        <f t="shared" si="3"/>
        <v>0</v>
      </c>
      <c r="F27" s="37">
        <f t="shared" si="3"/>
        <v>5</v>
      </c>
      <c r="G27" s="37">
        <f t="shared" si="3"/>
        <v>4</v>
      </c>
      <c r="H27" s="37">
        <f t="shared" si="3"/>
        <v>4</v>
      </c>
      <c r="I27" s="37">
        <f t="shared" si="3"/>
        <v>17</v>
      </c>
      <c r="J27" s="37">
        <f t="shared" si="3"/>
        <v>21</v>
      </c>
      <c r="K27" s="37">
        <f t="shared" si="3"/>
        <v>16</v>
      </c>
      <c r="L27" s="37">
        <f t="shared" si="3"/>
        <v>5</v>
      </c>
      <c r="M27" s="37">
        <f t="shared" si="3"/>
        <v>9</v>
      </c>
      <c r="N27" s="37">
        <f t="shared" si="3"/>
        <v>37</v>
      </c>
      <c r="O27" s="37">
        <f t="shared" si="3"/>
        <v>20</v>
      </c>
      <c r="P27" s="37">
        <f t="shared" si="3"/>
        <v>6</v>
      </c>
      <c r="Q27" s="37">
        <f t="shared" si="3"/>
        <v>14</v>
      </c>
      <c r="R27" s="37">
        <f t="shared" si="3"/>
        <v>2</v>
      </c>
      <c r="S27" s="37">
        <f t="shared" si="3"/>
        <v>0</v>
      </c>
      <c r="T27" s="37">
        <f t="shared" si="3"/>
        <v>0</v>
      </c>
      <c r="U27" s="37">
        <f t="shared" si="3"/>
        <v>3</v>
      </c>
      <c r="V27" s="13"/>
    </row>
    <row r="28" spans="1:22" x14ac:dyDescent="0.45">
      <c r="A28" s="9" t="s">
        <v>42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x14ac:dyDescent="0.45">
      <c r="A29" s="36" t="s">
        <v>183</v>
      </c>
      <c r="B29" s="38">
        <f t="shared" ref="B29" si="4">SUM(B28)</f>
        <v>0</v>
      </c>
      <c r="C29" s="38">
        <f t="shared" ref="C29" si="5">SUM(C28)</f>
        <v>0</v>
      </c>
      <c r="D29" s="38">
        <f t="shared" ref="D29" si="6">SUM(D28)</f>
        <v>0</v>
      </c>
      <c r="E29" s="38">
        <f t="shared" ref="E29" si="7">SUM(E28)</f>
        <v>0</v>
      </c>
      <c r="F29" s="38">
        <f t="shared" ref="F29" si="8">SUM(F28)</f>
        <v>0</v>
      </c>
      <c r="G29" s="38">
        <f t="shared" ref="G29" si="9">SUM(G28)</f>
        <v>0</v>
      </c>
      <c r="H29" s="38">
        <f t="shared" ref="H29" si="10">SUM(H28)</f>
        <v>0</v>
      </c>
      <c r="I29" s="38">
        <f t="shared" ref="I29" si="11">SUM(I28)</f>
        <v>0</v>
      </c>
      <c r="J29" s="38">
        <f t="shared" ref="J29" si="12">SUM(J28)</f>
        <v>0</v>
      </c>
      <c r="K29" s="38">
        <f t="shared" ref="K29" si="13">SUM(K28)</f>
        <v>0</v>
      </c>
      <c r="L29" s="38">
        <f t="shared" ref="L29:M29" si="14">SUM(L28)</f>
        <v>0</v>
      </c>
      <c r="M29" s="38">
        <f t="shared" si="14"/>
        <v>0</v>
      </c>
      <c r="N29" s="38">
        <f>SUM(N28)</f>
        <v>0</v>
      </c>
      <c r="O29" s="38">
        <f t="shared" ref="O29:U29" si="15">SUM(O28)</f>
        <v>0</v>
      </c>
      <c r="P29" s="38">
        <f t="shared" si="15"/>
        <v>0</v>
      </c>
      <c r="Q29" s="38">
        <f t="shared" si="15"/>
        <v>0</v>
      </c>
      <c r="R29" s="38">
        <f t="shared" si="15"/>
        <v>0</v>
      </c>
      <c r="S29" s="38">
        <f t="shared" si="15"/>
        <v>0</v>
      </c>
      <c r="T29" s="38">
        <f t="shared" si="15"/>
        <v>0</v>
      </c>
      <c r="U29" s="38">
        <f t="shared" si="15"/>
        <v>0</v>
      </c>
      <c r="V29" s="14"/>
    </row>
    <row r="31" spans="1:22" ht="88" x14ac:dyDescent="0.45">
      <c r="D31" s="25"/>
      <c r="E31" s="26" t="s">
        <v>179</v>
      </c>
      <c r="F31" s="17" t="s">
        <v>149</v>
      </c>
      <c r="I31" s="26" t="s">
        <v>175</v>
      </c>
      <c r="J31" s="26" t="s">
        <v>169</v>
      </c>
      <c r="K31" s="26" t="s">
        <v>167</v>
      </c>
      <c r="L31" s="26" t="s">
        <v>176</v>
      </c>
      <c r="M31" s="26" t="s">
        <v>177</v>
      </c>
      <c r="N31" s="26" t="s">
        <v>178</v>
      </c>
      <c r="O31" s="26" t="s">
        <v>162</v>
      </c>
      <c r="P31" s="26" t="s">
        <v>160</v>
      </c>
      <c r="Q31" s="26" t="s">
        <v>158</v>
      </c>
      <c r="R31" s="26" t="s">
        <v>156</v>
      </c>
      <c r="S31" s="26" t="s">
        <v>155</v>
      </c>
    </row>
    <row r="33" spans="6:6" ht="88" x14ac:dyDescent="0.45">
      <c r="F33" s="26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U36" sqref="B36:U37"/>
    </sheetView>
  </sheetViews>
  <sheetFormatPr defaultColWidth="8.81640625" defaultRowHeight="14.5" x14ac:dyDescent="0.35"/>
  <cols>
    <col min="1" max="1" width="43.81640625" bestFit="1" customWidth="1"/>
  </cols>
  <sheetData>
    <row r="1" spans="1:21" ht="21" x14ac:dyDescent="0.5">
      <c r="A1" s="18" t="s">
        <v>43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ht="18.5" x14ac:dyDescent="0.45">
      <c r="A2" s="5" t="s">
        <v>67</v>
      </c>
    </row>
    <row r="3" spans="1:21" ht="15.5" x14ac:dyDescent="0.35">
      <c r="A3" s="20" t="s">
        <v>111</v>
      </c>
    </row>
    <row r="4" spans="1:21" ht="15.5" x14ac:dyDescent="0.35">
      <c r="A4" s="2" t="s">
        <v>44</v>
      </c>
    </row>
    <row r="5" spans="1:21" ht="18.5" x14ac:dyDescent="0.45">
      <c r="A5" s="5" t="s">
        <v>81</v>
      </c>
    </row>
    <row r="6" spans="1:21" ht="15.5" x14ac:dyDescent="0.35">
      <c r="A6" s="2" t="s">
        <v>45</v>
      </c>
    </row>
    <row r="7" spans="1:21" ht="15.5" x14ac:dyDescent="0.35">
      <c r="A7" s="2" t="s">
        <v>46</v>
      </c>
    </row>
    <row r="8" spans="1:21" ht="15.5" x14ac:dyDescent="0.35">
      <c r="A8" s="2" t="s">
        <v>47</v>
      </c>
    </row>
    <row r="9" spans="1:21" ht="15.5" x14ac:dyDescent="0.35">
      <c r="A9" s="2" t="s">
        <v>48</v>
      </c>
    </row>
    <row r="10" spans="1:21" ht="18.5" x14ac:dyDescent="0.45">
      <c r="A10" s="5" t="s">
        <v>68</v>
      </c>
    </row>
    <row r="11" spans="1:21" ht="15.5" x14ac:dyDescent="0.35">
      <c r="A11" s="2" t="s">
        <v>49</v>
      </c>
      <c r="I11">
        <v>11</v>
      </c>
      <c r="J11">
        <v>5</v>
      </c>
      <c r="L11">
        <v>3</v>
      </c>
      <c r="O11">
        <v>5</v>
      </c>
    </row>
    <row r="12" spans="1:21" ht="15.5" x14ac:dyDescent="0.35">
      <c r="A12" s="2" t="s">
        <v>50</v>
      </c>
    </row>
    <row r="13" spans="1:21" ht="15.5" x14ac:dyDescent="0.35">
      <c r="A13" s="2" t="s">
        <v>51</v>
      </c>
    </row>
    <row r="14" spans="1:21" ht="15.5" x14ac:dyDescent="0.35">
      <c r="A14" s="2" t="s">
        <v>52</v>
      </c>
    </row>
    <row r="15" spans="1:21" ht="15.5" x14ac:dyDescent="0.35">
      <c r="A15" s="31" t="s">
        <v>163</v>
      </c>
      <c r="K15">
        <v>1</v>
      </c>
      <c r="N15">
        <v>1</v>
      </c>
    </row>
    <row r="16" spans="1:21" ht="15.5" x14ac:dyDescent="0.35">
      <c r="A16" s="2" t="s">
        <v>53</v>
      </c>
    </row>
    <row r="17" spans="1:12" ht="15.5" x14ac:dyDescent="0.35">
      <c r="A17" s="2" t="s">
        <v>54</v>
      </c>
    </row>
    <row r="18" spans="1:12" ht="18.5" x14ac:dyDescent="0.45">
      <c r="A18" s="5" t="s">
        <v>69</v>
      </c>
      <c r="J18" s="28">
        <v>1</v>
      </c>
      <c r="L18" s="28">
        <v>1</v>
      </c>
    </row>
    <row r="19" spans="1:12" ht="15.5" x14ac:dyDescent="0.35">
      <c r="A19" s="2" t="s">
        <v>55</v>
      </c>
    </row>
    <row r="20" spans="1:12" ht="15.5" x14ac:dyDescent="0.35">
      <c r="A20" s="2" t="s">
        <v>0</v>
      </c>
    </row>
    <row r="21" spans="1:12" ht="15.5" x14ac:dyDescent="0.35">
      <c r="A21" s="2" t="s">
        <v>56</v>
      </c>
    </row>
    <row r="22" spans="1:12" ht="15.5" x14ac:dyDescent="0.35">
      <c r="A22" s="2" t="s">
        <v>57</v>
      </c>
    </row>
    <row r="23" spans="1:12" ht="15.5" x14ac:dyDescent="0.35">
      <c r="A23" s="2" t="s">
        <v>58</v>
      </c>
    </row>
    <row r="24" spans="1:12" ht="15.5" x14ac:dyDescent="0.35">
      <c r="A24" s="2" t="s">
        <v>59</v>
      </c>
    </row>
    <row r="25" spans="1:12" ht="15.5" x14ac:dyDescent="0.35">
      <c r="A25" s="2" t="s">
        <v>60</v>
      </c>
    </row>
    <row r="26" spans="1:12" ht="15.5" x14ac:dyDescent="0.35">
      <c r="A26" s="2" t="s">
        <v>61</v>
      </c>
    </row>
    <row r="27" spans="1:12" ht="15.5" x14ac:dyDescent="0.35">
      <c r="A27" s="2" t="s">
        <v>62</v>
      </c>
    </row>
    <row r="28" spans="1:12" ht="15.5" x14ac:dyDescent="0.35">
      <c r="A28" s="2" t="s">
        <v>63</v>
      </c>
    </row>
    <row r="29" spans="1:12" ht="15.5" x14ac:dyDescent="0.35">
      <c r="A29" s="2" t="s">
        <v>64</v>
      </c>
    </row>
    <row r="30" spans="1:12" ht="15.5" x14ac:dyDescent="0.35">
      <c r="A30" s="2" t="s">
        <v>65</v>
      </c>
    </row>
    <row r="31" spans="1:12" ht="15.5" x14ac:dyDescent="0.35">
      <c r="A31" s="31" t="s">
        <v>152</v>
      </c>
      <c r="I31">
        <v>1</v>
      </c>
    </row>
    <row r="32" spans="1:12" ht="15.5" x14ac:dyDescent="0.35">
      <c r="A32" s="2" t="s">
        <v>109</v>
      </c>
      <c r="L32">
        <v>1</v>
      </c>
    </row>
    <row r="33" spans="1:21" ht="15.5" x14ac:dyDescent="0.35">
      <c r="A33" s="2" t="s">
        <v>66</v>
      </c>
    </row>
    <row r="36" spans="1:21" ht="15.5" x14ac:dyDescent="0.35">
      <c r="A36" s="4" t="s">
        <v>38</v>
      </c>
      <c r="B36">
        <f>COUNT(B2:B35)</f>
        <v>0</v>
      </c>
      <c r="C36">
        <f t="shared" ref="C36:Q36" si="0">COUNT(C2:C35)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2</v>
      </c>
      <c r="J36">
        <f t="shared" si="0"/>
        <v>2</v>
      </c>
      <c r="K36">
        <f t="shared" si="0"/>
        <v>1</v>
      </c>
      <c r="L36">
        <f t="shared" si="0"/>
        <v>3</v>
      </c>
      <c r="M36">
        <f t="shared" si="0"/>
        <v>0</v>
      </c>
      <c r="N36">
        <f t="shared" si="0"/>
        <v>1</v>
      </c>
      <c r="O36">
        <f t="shared" si="0"/>
        <v>1</v>
      </c>
      <c r="P36">
        <f t="shared" si="0"/>
        <v>0</v>
      </c>
      <c r="Q36">
        <f t="shared" si="0"/>
        <v>0</v>
      </c>
      <c r="R36">
        <f t="shared" ref="R36" si="1">COUNT(R2:R35)</f>
        <v>0</v>
      </c>
      <c r="S36">
        <f t="shared" ref="S36" si="2">COUNT(S2:S35)</f>
        <v>0</v>
      </c>
      <c r="T36">
        <f t="shared" ref="T36:U36" si="3">COUNT(T2:T35)</f>
        <v>0</v>
      </c>
      <c r="U36">
        <f t="shared" si="3"/>
        <v>0</v>
      </c>
    </row>
    <row r="37" spans="1:21" ht="15.5" x14ac:dyDescent="0.35">
      <c r="A37" s="4" t="s">
        <v>17</v>
      </c>
      <c r="B37">
        <f>SUM(B2:B35)</f>
        <v>0</v>
      </c>
      <c r="C37">
        <f t="shared" ref="C37:T37" si="4">SUM(C2:C35)</f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12</v>
      </c>
      <c r="J37">
        <f t="shared" si="4"/>
        <v>6</v>
      </c>
      <c r="K37">
        <f t="shared" si="4"/>
        <v>1</v>
      </c>
      <c r="L37">
        <f t="shared" si="4"/>
        <v>5</v>
      </c>
      <c r="M37">
        <f t="shared" si="4"/>
        <v>0</v>
      </c>
      <c r="N37">
        <f t="shared" si="4"/>
        <v>1</v>
      </c>
      <c r="O37">
        <f t="shared" si="4"/>
        <v>5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ref="U37" si="5">SUM(U2:U35)</f>
        <v>0</v>
      </c>
    </row>
    <row r="40" spans="1:21" x14ac:dyDescent="0.35">
      <c r="A40" s="33" t="s">
        <v>170</v>
      </c>
    </row>
    <row r="41" spans="1:21" x14ac:dyDescent="0.35">
      <c r="A41" s="28" t="s">
        <v>171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3"/>
  <sheetViews>
    <sheetView zoomScaleNormal="78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U49" sqref="B48:U49"/>
    </sheetView>
  </sheetViews>
  <sheetFormatPr defaultColWidth="8.81640625" defaultRowHeight="14.5" x14ac:dyDescent="0.35"/>
  <cols>
    <col min="1" max="1" width="45.36328125" bestFit="1" customWidth="1"/>
    <col min="2" max="2" width="11.453125" customWidth="1"/>
  </cols>
  <sheetData>
    <row r="1" spans="1:21" ht="21" x14ac:dyDescent="0.5">
      <c r="A1" s="18" t="s">
        <v>3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ht="18.5" x14ac:dyDescent="0.45">
      <c r="A2" s="5" t="s">
        <v>1</v>
      </c>
      <c r="H2" s="28">
        <v>3</v>
      </c>
      <c r="I2" s="28">
        <v>3</v>
      </c>
    </row>
    <row r="3" spans="1:21" ht="15.5" x14ac:dyDescent="0.35">
      <c r="A3" s="2" t="s">
        <v>18</v>
      </c>
    </row>
    <row r="4" spans="1:21" ht="15.5" x14ac:dyDescent="0.35">
      <c r="A4" s="2" t="s">
        <v>19</v>
      </c>
      <c r="K4">
        <v>1</v>
      </c>
    </row>
    <row r="5" spans="1:21" ht="15.5" x14ac:dyDescent="0.35">
      <c r="A5" s="2" t="s">
        <v>20</v>
      </c>
      <c r="J5">
        <v>1</v>
      </c>
    </row>
    <row r="6" spans="1:21" ht="15.5" x14ac:dyDescent="0.35">
      <c r="A6" s="35" t="s">
        <v>182</v>
      </c>
    </row>
    <row r="7" spans="1:21" ht="15.5" x14ac:dyDescent="0.35">
      <c r="A7" s="30" t="s">
        <v>137</v>
      </c>
      <c r="I7">
        <v>1</v>
      </c>
      <c r="K7">
        <v>2</v>
      </c>
      <c r="R7">
        <v>1</v>
      </c>
    </row>
    <row r="8" spans="1:21" ht="15.5" x14ac:dyDescent="0.35">
      <c r="A8" s="2" t="s">
        <v>112</v>
      </c>
    </row>
    <row r="9" spans="1:21" ht="15.5" x14ac:dyDescent="0.35">
      <c r="A9" s="2" t="s">
        <v>110</v>
      </c>
    </row>
    <row r="10" spans="1:21" ht="15.5" x14ac:dyDescent="0.35">
      <c r="A10" s="2" t="s">
        <v>21</v>
      </c>
      <c r="K10">
        <v>1</v>
      </c>
      <c r="O10">
        <v>1</v>
      </c>
    </row>
    <row r="11" spans="1:21" ht="15.5" x14ac:dyDescent="0.35">
      <c r="A11" s="2" t="s">
        <v>22</v>
      </c>
    </row>
    <row r="12" spans="1:21" ht="15.5" x14ac:dyDescent="0.35">
      <c r="A12" s="31" t="s">
        <v>157</v>
      </c>
      <c r="N12">
        <v>1</v>
      </c>
      <c r="Q12">
        <v>1</v>
      </c>
    </row>
    <row r="13" spans="1:21" ht="15.5" x14ac:dyDescent="0.35">
      <c r="A13" s="2" t="s">
        <v>113</v>
      </c>
      <c r="N13">
        <v>1</v>
      </c>
    </row>
    <row r="14" spans="1:21" ht="15.5" x14ac:dyDescent="0.35">
      <c r="A14" s="2" t="s">
        <v>23</v>
      </c>
    </row>
    <row r="15" spans="1:21" ht="15.5" x14ac:dyDescent="0.35">
      <c r="A15" s="2" t="s">
        <v>115</v>
      </c>
    </row>
    <row r="16" spans="1:21" ht="15.5" x14ac:dyDescent="0.35">
      <c r="A16" s="23" t="s">
        <v>147</v>
      </c>
    </row>
    <row r="17" spans="1:21" ht="15.5" x14ac:dyDescent="0.35">
      <c r="A17" s="2" t="s">
        <v>24</v>
      </c>
      <c r="G17">
        <v>1</v>
      </c>
      <c r="I17">
        <v>1</v>
      </c>
      <c r="O17">
        <v>1</v>
      </c>
      <c r="R17">
        <v>1</v>
      </c>
    </row>
    <row r="18" spans="1:21" ht="15.5" x14ac:dyDescent="0.35">
      <c r="A18" s="2" t="s">
        <v>25</v>
      </c>
    </row>
    <row r="19" spans="1:21" ht="18.5" x14ac:dyDescent="0.45">
      <c r="A19" s="5" t="s">
        <v>2</v>
      </c>
    </row>
    <row r="20" spans="1:21" ht="15.5" x14ac:dyDescent="0.35">
      <c r="A20" s="23" t="s">
        <v>141</v>
      </c>
    </row>
    <row r="21" spans="1:21" ht="15.5" x14ac:dyDescent="0.35">
      <c r="A21" s="23" t="s">
        <v>142</v>
      </c>
      <c r="I21">
        <v>2</v>
      </c>
      <c r="J21">
        <v>14</v>
      </c>
      <c r="K21">
        <v>2</v>
      </c>
    </row>
    <row r="22" spans="1:21" ht="15.5" x14ac:dyDescent="0.35">
      <c r="A22" s="23" t="s">
        <v>143</v>
      </c>
    </row>
    <row r="23" spans="1:21" ht="15.5" x14ac:dyDescent="0.35">
      <c r="A23" s="23" t="s">
        <v>144</v>
      </c>
      <c r="Q23">
        <v>5</v>
      </c>
    </row>
    <row r="24" spans="1:21" ht="15.5" x14ac:dyDescent="0.35">
      <c r="A24" s="23" t="s">
        <v>145</v>
      </c>
    </row>
    <row r="25" spans="1:21" ht="15.5" x14ac:dyDescent="0.35">
      <c r="A25" s="23" t="s">
        <v>146</v>
      </c>
    </row>
    <row r="26" spans="1:21" ht="15.5" x14ac:dyDescent="0.35">
      <c r="A26" s="30" t="s">
        <v>166</v>
      </c>
      <c r="L26">
        <v>1</v>
      </c>
    </row>
    <row r="27" spans="1:21" ht="15.5" x14ac:dyDescent="0.35">
      <c r="A27" s="2" t="s">
        <v>26</v>
      </c>
      <c r="C27">
        <v>1</v>
      </c>
      <c r="F27">
        <v>3</v>
      </c>
      <c r="G27">
        <v>2</v>
      </c>
      <c r="H27">
        <v>1</v>
      </c>
      <c r="I27">
        <v>6</v>
      </c>
      <c r="L27">
        <v>1</v>
      </c>
      <c r="M27">
        <v>1</v>
      </c>
      <c r="Q27">
        <v>3</v>
      </c>
      <c r="U27">
        <v>2</v>
      </c>
    </row>
    <row r="28" spans="1:21" ht="15.5" x14ac:dyDescent="0.35">
      <c r="A28" s="2" t="s">
        <v>27</v>
      </c>
    </row>
    <row r="29" spans="1:21" ht="15.5" x14ac:dyDescent="0.35">
      <c r="A29" s="2" t="s">
        <v>28</v>
      </c>
      <c r="F29">
        <v>2</v>
      </c>
      <c r="G29">
        <v>1</v>
      </c>
      <c r="I29">
        <v>1</v>
      </c>
      <c r="L29">
        <v>1</v>
      </c>
      <c r="Q29">
        <v>5</v>
      </c>
    </row>
    <row r="30" spans="1:21" ht="15.5" x14ac:dyDescent="0.35">
      <c r="A30" s="2" t="s">
        <v>29</v>
      </c>
    </row>
    <row r="31" spans="1:21" ht="15.5" x14ac:dyDescent="0.35">
      <c r="A31" s="2" t="s">
        <v>30</v>
      </c>
    </row>
    <row r="32" spans="1:21" ht="15.5" x14ac:dyDescent="0.35">
      <c r="A32" s="31" t="s">
        <v>159</v>
      </c>
      <c r="N32">
        <v>16</v>
      </c>
      <c r="O32">
        <v>3</v>
      </c>
      <c r="P32">
        <v>5</v>
      </c>
    </row>
    <row r="33" spans="1:21" ht="15.5" x14ac:dyDescent="0.35">
      <c r="A33" s="31" t="s">
        <v>153</v>
      </c>
      <c r="I33">
        <v>1</v>
      </c>
      <c r="M33">
        <v>3</v>
      </c>
      <c r="N33">
        <v>3</v>
      </c>
    </row>
    <row r="34" spans="1:21" ht="15.5" x14ac:dyDescent="0.35">
      <c r="A34" s="2" t="s">
        <v>114</v>
      </c>
    </row>
    <row r="35" spans="1:21" ht="15.5" x14ac:dyDescent="0.35">
      <c r="A35" s="2" t="s">
        <v>31</v>
      </c>
    </row>
    <row r="36" spans="1:21" ht="15.5" x14ac:dyDescent="0.35">
      <c r="A36" s="2" t="s">
        <v>32</v>
      </c>
      <c r="N36">
        <v>11</v>
      </c>
      <c r="O36">
        <v>14</v>
      </c>
    </row>
    <row r="37" spans="1:21" ht="15.5" x14ac:dyDescent="0.35">
      <c r="A37" s="2" t="s">
        <v>33</v>
      </c>
    </row>
    <row r="38" spans="1:21" ht="15.5" x14ac:dyDescent="0.35">
      <c r="A38" s="2" t="s">
        <v>105</v>
      </c>
      <c r="I38">
        <v>2</v>
      </c>
      <c r="J38">
        <v>6</v>
      </c>
      <c r="K38">
        <v>5</v>
      </c>
      <c r="L38">
        <v>2</v>
      </c>
      <c r="M38">
        <v>4</v>
      </c>
      <c r="N38">
        <v>3</v>
      </c>
      <c r="P38">
        <v>1</v>
      </c>
    </row>
    <row r="39" spans="1:21" ht="18.5" x14ac:dyDescent="0.45">
      <c r="A39" s="5" t="s">
        <v>34</v>
      </c>
    </row>
    <row r="40" spans="1:21" ht="15.5" x14ac:dyDescent="0.35">
      <c r="A40" s="2" t="s">
        <v>35</v>
      </c>
    </row>
    <row r="41" spans="1:21" ht="15.5" x14ac:dyDescent="0.35">
      <c r="A41" s="2" t="s">
        <v>36</v>
      </c>
    </row>
    <row r="42" spans="1:21" ht="15.5" x14ac:dyDescent="0.35">
      <c r="A42" s="2" t="s">
        <v>116</v>
      </c>
    </row>
    <row r="43" spans="1:21" ht="15.5" x14ac:dyDescent="0.35">
      <c r="A43" s="2" t="s">
        <v>37</v>
      </c>
    </row>
    <row r="44" spans="1:21" ht="15.5" x14ac:dyDescent="0.35">
      <c r="A44" s="31" t="s">
        <v>154</v>
      </c>
      <c r="U44">
        <v>1</v>
      </c>
    </row>
    <row r="45" spans="1:21" ht="15.5" x14ac:dyDescent="0.35">
      <c r="A45" s="31" t="s">
        <v>164</v>
      </c>
      <c r="K45">
        <v>2</v>
      </c>
      <c r="M45">
        <v>1</v>
      </c>
      <c r="N45">
        <v>2</v>
      </c>
    </row>
    <row r="46" spans="1:21" ht="15.5" x14ac:dyDescent="0.35">
      <c r="A46" s="2" t="s">
        <v>108</v>
      </c>
      <c r="K46">
        <v>2</v>
      </c>
      <c r="O46">
        <v>1</v>
      </c>
    </row>
    <row r="48" spans="1:21" ht="15.5" x14ac:dyDescent="0.35">
      <c r="A48" s="4" t="s">
        <v>38</v>
      </c>
      <c r="B48">
        <f t="shared" ref="B48:U48" si="0">COUNT(B2:B46)</f>
        <v>0</v>
      </c>
      <c r="C48">
        <f t="shared" si="0"/>
        <v>1</v>
      </c>
      <c r="D48">
        <f t="shared" si="0"/>
        <v>0</v>
      </c>
      <c r="E48">
        <f t="shared" si="0"/>
        <v>0</v>
      </c>
      <c r="F48">
        <f t="shared" si="0"/>
        <v>2</v>
      </c>
      <c r="G48">
        <f t="shared" si="0"/>
        <v>3</v>
      </c>
      <c r="H48">
        <f t="shared" si="0"/>
        <v>2</v>
      </c>
      <c r="I48">
        <f t="shared" si="0"/>
        <v>8</v>
      </c>
      <c r="J48">
        <f t="shared" si="0"/>
        <v>3</v>
      </c>
      <c r="K48">
        <f t="shared" si="0"/>
        <v>7</v>
      </c>
      <c r="L48">
        <f t="shared" si="0"/>
        <v>4</v>
      </c>
      <c r="M48">
        <f t="shared" si="0"/>
        <v>4</v>
      </c>
      <c r="N48">
        <f t="shared" si="0"/>
        <v>7</v>
      </c>
      <c r="O48">
        <f t="shared" si="0"/>
        <v>5</v>
      </c>
      <c r="P48">
        <f t="shared" si="0"/>
        <v>2</v>
      </c>
      <c r="Q48">
        <f t="shared" si="0"/>
        <v>4</v>
      </c>
      <c r="R48">
        <f t="shared" si="0"/>
        <v>2</v>
      </c>
      <c r="S48">
        <f t="shared" si="0"/>
        <v>0</v>
      </c>
      <c r="T48">
        <f t="shared" si="0"/>
        <v>0</v>
      </c>
      <c r="U48">
        <f t="shared" si="0"/>
        <v>2</v>
      </c>
    </row>
    <row r="49" spans="1:21" ht="15.5" x14ac:dyDescent="0.35">
      <c r="A49" s="4" t="s">
        <v>17</v>
      </c>
      <c r="B49">
        <f>SUM(B2:B46)</f>
        <v>0</v>
      </c>
      <c r="C49">
        <f t="shared" ref="C49:U49" si="1">SUM(C2:C46)</f>
        <v>1</v>
      </c>
      <c r="D49">
        <f t="shared" si="1"/>
        <v>0</v>
      </c>
      <c r="E49">
        <f t="shared" si="1"/>
        <v>0</v>
      </c>
      <c r="F49">
        <f t="shared" si="1"/>
        <v>5</v>
      </c>
      <c r="G49">
        <f t="shared" si="1"/>
        <v>4</v>
      </c>
      <c r="H49">
        <f t="shared" si="1"/>
        <v>4</v>
      </c>
      <c r="I49">
        <f t="shared" si="1"/>
        <v>17</v>
      </c>
      <c r="J49">
        <f t="shared" si="1"/>
        <v>21</v>
      </c>
      <c r="K49">
        <f t="shared" si="1"/>
        <v>15</v>
      </c>
      <c r="L49">
        <f t="shared" si="1"/>
        <v>5</v>
      </c>
      <c r="M49">
        <f t="shared" si="1"/>
        <v>9</v>
      </c>
      <c r="N49">
        <f t="shared" si="1"/>
        <v>37</v>
      </c>
      <c r="O49">
        <f t="shared" si="1"/>
        <v>20</v>
      </c>
      <c r="P49">
        <f t="shared" si="1"/>
        <v>6</v>
      </c>
      <c r="Q49">
        <f t="shared" si="1"/>
        <v>14</v>
      </c>
      <c r="R49">
        <f t="shared" si="1"/>
        <v>2</v>
      </c>
      <c r="S49">
        <f t="shared" si="1"/>
        <v>0</v>
      </c>
      <c r="T49">
        <f t="shared" si="1"/>
        <v>0</v>
      </c>
      <c r="U49">
        <f t="shared" si="1"/>
        <v>3</v>
      </c>
    </row>
    <row r="52" spans="1:21" x14ac:dyDescent="0.35">
      <c r="A52" s="33" t="s">
        <v>170</v>
      </c>
    </row>
    <row r="53" spans="1:21" x14ac:dyDescent="0.35">
      <c r="A53" s="28" t="s">
        <v>171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zoomScale="111" zoomScaleNormal="7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26" sqref="B26:U27"/>
    </sheetView>
  </sheetViews>
  <sheetFormatPr defaultColWidth="8.81640625" defaultRowHeight="14.5" x14ac:dyDescent="0.35"/>
  <cols>
    <col min="1" max="1" width="46.6328125" customWidth="1"/>
    <col min="2" max="3" width="10.453125" customWidth="1"/>
    <col min="4" max="5" width="9.36328125" customWidth="1"/>
    <col min="6" max="6" width="8.1796875" customWidth="1"/>
    <col min="7" max="7" width="8.453125" customWidth="1"/>
    <col min="8" max="8" width="10.1796875" customWidth="1"/>
  </cols>
  <sheetData>
    <row r="1" spans="1:21" ht="15.5" x14ac:dyDescent="0.35">
      <c r="A1" s="21" t="s">
        <v>4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</row>
    <row r="2" spans="1:21" ht="18.5" x14ac:dyDescent="0.45">
      <c r="A2" s="2" t="s">
        <v>104</v>
      </c>
      <c r="B2" s="19"/>
      <c r="C2" s="19"/>
      <c r="D2" s="19"/>
      <c r="E2" s="22"/>
      <c r="F2" s="19"/>
      <c r="G2" s="19"/>
      <c r="H2" s="19"/>
    </row>
    <row r="3" spans="1:21" ht="15.5" x14ac:dyDescent="0.35">
      <c r="A3" s="2" t="s">
        <v>5</v>
      </c>
    </row>
    <row r="4" spans="1:21" ht="15.5" x14ac:dyDescent="0.35">
      <c r="A4" s="2" t="s">
        <v>6</v>
      </c>
    </row>
    <row r="5" spans="1:21" ht="15.5" x14ac:dyDescent="0.35">
      <c r="A5" s="2" t="s">
        <v>7</v>
      </c>
    </row>
    <row r="6" spans="1:21" ht="15.5" x14ac:dyDescent="0.35">
      <c r="A6" s="2" t="s">
        <v>8</v>
      </c>
    </row>
    <row r="7" spans="1:21" ht="15.5" x14ac:dyDescent="0.35">
      <c r="A7" s="2" t="s">
        <v>9</v>
      </c>
      <c r="J7">
        <v>1</v>
      </c>
    </row>
    <row r="8" spans="1:21" ht="15.5" x14ac:dyDescent="0.35">
      <c r="A8" s="35" t="s">
        <v>173</v>
      </c>
    </row>
    <row r="9" spans="1:21" ht="15.5" x14ac:dyDescent="0.35">
      <c r="A9" s="35" t="s">
        <v>174</v>
      </c>
    </row>
    <row r="10" spans="1:21" ht="15.5" x14ac:dyDescent="0.35">
      <c r="A10" s="2" t="s">
        <v>79</v>
      </c>
    </row>
    <row r="11" spans="1:21" ht="15.5" x14ac:dyDescent="0.35">
      <c r="A11" s="2" t="s">
        <v>10</v>
      </c>
    </row>
    <row r="12" spans="1:21" ht="15.5" x14ac:dyDescent="0.35">
      <c r="A12" s="2" t="s">
        <v>106</v>
      </c>
      <c r="K12">
        <v>1</v>
      </c>
    </row>
    <row r="13" spans="1:21" ht="15.5" x14ac:dyDescent="0.35">
      <c r="A13" s="2" t="s">
        <v>11</v>
      </c>
    </row>
    <row r="14" spans="1:21" ht="15.5" x14ac:dyDescent="0.35">
      <c r="A14" s="2" t="s">
        <v>12</v>
      </c>
    </row>
    <row r="15" spans="1:21" ht="15.5" x14ac:dyDescent="0.35">
      <c r="A15" s="2" t="s">
        <v>13</v>
      </c>
      <c r="J15">
        <v>1</v>
      </c>
      <c r="N15">
        <v>2</v>
      </c>
    </row>
    <row r="16" spans="1:21" ht="15.5" x14ac:dyDescent="0.35">
      <c r="A16" s="2" t="s">
        <v>107</v>
      </c>
    </row>
    <row r="17" spans="1:21" ht="15.5" x14ac:dyDescent="0.35">
      <c r="A17" s="2" t="s">
        <v>80</v>
      </c>
      <c r="F17">
        <v>1</v>
      </c>
    </row>
    <row r="18" spans="1:21" ht="15.5" x14ac:dyDescent="0.35">
      <c r="A18" s="34" t="s">
        <v>172</v>
      </c>
      <c r="U18">
        <v>2</v>
      </c>
    </row>
    <row r="19" spans="1:21" ht="15.5" x14ac:dyDescent="0.35">
      <c r="A19" s="31" t="s">
        <v>168</v>
      </c>
      <c r="J19">
        <v>1</v>
      </c>
    </row>
    <row r="20" spans="1:21" ht="15.5" x14ac:dyDescent="0.35">
      <c r="A20" s="31" t="s">
        <v>161</v>
      </c>
      <c r="I20">
        <v>2</v>
      </c>
      <c r="K20">
        <v>1</v>
      </c>
      <c r="M20">
        <v>1</v>
      </c>
      <c r="O20">
        <v>1</v>
      </c>
    </row>
    <row r="21" spans="1:21" ht="15.5" x14ac:dyDescent="0.35">
      <c r="A21" s="2" t="s">
        <v>78</v>
      </c>
    </row>
    <row r="22" spans="1:21" ht="15.5" x14ac:dyDescent="0.35">
      <c r="A22" s="35" t="s">
        <v>181</v>
      </c>
    </row>
    <row r="23" spans="1:21" ht="15.5" x14ac:dyDescent="0.35">
      <c r="A23" s="35" t="s">
        <v>180</v>
      </c>
    </row>
    <row r="24" spans="1:21" ht="15.5" x14ac:dyDescent="0.35">
      <c r="A24" s="2" t="s">
        <v>14</v>
      </c>
    </row>
    <row r="25" spans="1:21" ht="18.5" x14ac:dyDescent="0.45">
      <c r="A25" s="3"/>
    </row>
    <row r="26" spans="1:21" ht="18.5" x14ac:dyDescent="0.45">
      <c r="A26" s="1" t="s">
        <v>15</v>
      </c>
      <c r="B26">
        <f>COUNT(B3:B24)</f>
        <v>0</v>
      </c>
      <c r="C26">
        <f t="shared" ref="C26:U26" si="0">COUNT(C3:C24)</f>
        <v>0</v>
      </c>
      <c r="D26">
        <f t="shared" si="0"/>
        <v>0</v>
      </c>
      <c r="E26">
        <f>COUNT(E2:E24)</f>
        <v>0</v>
      </c>
      <c r="F26">
        <f t="shared" si="0"/>
        <v>1</v>
      </c>
      <c r="G26">
        <f>COUNT(G2:G24)</f>
        <v>0</v>
      </c>
      <c r="H26">
        <f t="shared" si="0"/>
        <v>0</v>
      </c>
      <c r="I26">
        <f t="shared" si="0"/>
        <v>1</v>
      </c>
      <c r="J26">
        <f t="shared" si="0"/>
        <v>3</v>
      </c>
      <c r="K26">
        <f>COUNT(K2:K25)</f>
        <v>2</v>
      </c>
      <c r="L26">
        <f t="shared" si="0"/>
        <v>0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1</v>
      </c>
    </row>
    <row r="27" spans="1:21" ht="18.5" x14ac:dyDescent="0.45">
      <c r="A27" s="1" t="s">
        <v>16</v>
      </c>
      <c r="B27">
        <f>SUM(B3:B24)</f>
        <v>0</v>
      </c>
      <c r="C27">
        <f t="shared" ref="C27:U27" si="1">SUM(C3:C24)</f>
        <v>0</v>
      </c>
      <c r="D27">
        <f t="shared" si="1"/>
        <v>0</v>
      </c>
      <c r="E27">
        <f t="shared" si="1"/>
        <v>0</v>
      </c>
      <c r="F27">
        <f t="shared" si="1"/>
        <v>1</v>
      </c>
      <c r="G27">
        <f t="shared" si="1"/>
        <v>0</v>
      </c>
      <c r="H27">
        <f t="shared" si="1"/>
        <v>0</v>
      </c>
      <c r="I27">
        <f t="shared" si="1"/>
        <v>2</v>
      </c>
      <c r="J27">
        <f t="shared" si="1"/>
        <v>3</v>
      </c>
      <c r="K27">
        <f>SUM(K2:K25)</f>
        <v>2</v>
      </c>
      <c r="L27">
        <f t="shared" si="1"/>
        <v>0</v>
      </c>
      <c r="M27">
        <f t="shared" si="1"/>
        <v>1</v>
      </c>
      <c r="N27">
        <f t="shared" si="1"/>
        <v>2</v>
      </c>
      <c r="O27">
        <f t="shared" si="1"/>
        <v>1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2</v>
      </c>
    </row>
    <row r="29" spans="1:21" x14ac:dyDescent="0.35">
      <c r="A29" s="33" t="s">
        <v>170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Rapid assessment</vt:lpstr>
      <vt:lpstr>Carnivores</vt:lpstr>
      <vt:lpstr>Herbivores</vt:lpstr>
      <vt:lpstr>Coralivores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MyLaptop</dc:creator>
  <cp:lastModifiedBy>mrp21</cp:lastModifiedBy>
  <dcterms:created xsi:type="dcterms:W3CDTF">2020-01-03T15:58:49Z</dcterms:created>
  <dcterms:modified xsi:type="dcterms:W3CDTF">2020-07-22T14:05:32Z</dcterms:modified>
</cp:coreProperties>
</file>