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232d321a1d03ae0/Documents/"/>
    </mc:Choice>
  </mc:AlternateContent>
  <xr:revisionPtr revIDLastSave="50" documentId="8_{7458FF64-9A80-42CF-A6BF-8150D4374605}" xr6:coauthVersionLast="45" xr6:coauthVersionMax="45" xr10:uidLastSave="{A512E8AC-A0FD-4F63-A0DD-25DC7D32C8AA}"/>
  <bookViews>
    <workbookView xWindow="-28920" yWindow="-120" windowWidth="29040" windowHeight="15840" xr2:uid="{C9180C89-FB28-41F5-8E72-807D19FD458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7" i="1" l="1"/>
  <c r="J15" i="1"/>
  <c r="I15" i="1"/>
  <c r="J14" i="1"/>
  <c r="J13" i="1"/>
  <c r="I14" i="1"/>
  <c r="I13" i="1"/>
  <c r="C22" i="1"/>
  <c r="C23" i="1"/>
  <c r="B23" i="1"/>
  <c r="B22" i="1"/>
  <c r="B21" i="1"/>
  <c r="C15" i="1"/>
  <c r="C14" i="1"/>
  <c r="C13" i="1"/>
  <c r="D13" i="1"/>
  <c r="B15" i="1"/>
  <c r="B14" i="1"/>
  <c r="B13" i="1"/>
  <c r="D6" i="1"/>
  <c r="D7" i="1"/>
  <c r="C21" i="1"/>
  <c r="D3" i="1"/>
  <c r="D4" i="1"/>
  <c r="D23" i="1" s="1"/>
  <c r="D5" i="1"/>
  <c r="D8" i="1"/>
  <c r="D9" i="1"/>
  <c r="D2" i="1"/>
  <c r="D15" i="1" l="1"/>
  <c r="D14" i="1"/>
  <c r="D22" i="1"/>
  <c r="D21" i="1"/>
</calcChain>
</file>

<file path=xl/sharedStrings.xml><?xml version="1.0" encoding="utf-8"?>
<sst xmlns="http://schemas.openxmlformats.org/spreadsheetml/2006/main" count="19" uniqueCount="18">
  <si>
    <t>a856375</t>
  </si>
  <si>
    <t>a183245</t>
  </si>
  <si>
    <t>a356431</t>
  </si>
  <si>
    <t>a107219</t>
  </si>
  <si>
    <t>a154905</t>
  </si>
  <si>
    <t>a767026</t>
  </si>
  <si>
    <t>a914249</t>
  </si>
  <si>
    <t>a574012</t>
  </si>
  <si>
    <t>token</t>
  </si>
  <si>
    <t>Smart Units Time</t>
  </si>
  <si>
    <t>Non Smart Units Tim</t>
  </si>
  <si>
    <t>Diffrence</t>
  </si>
  <si>
    <t>Avg</t>
  </si>
  <si>
    <t>median</t>
  </si>
  <si>
    <t>standard deviation</t>
  </si>
  <si>
    <t>excluding outliers</t>
  </si>
  <si>
    <t>avg</t>
  </si>
  <si>
    <t>stand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</si>
</sst>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1" formatCode="0.00000%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rgb="FF1D1C1D"/>
      <name val="Slack-Lato"/>
    </font>
    <font>
      <sz val="10"/>
      <color rgb="FF1D1C1D"/>
      <name val="Slack-Lato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8F8F8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2" fillId="0" borderId="1" xfId="0" applyFont="1" applyBorder="1" applyAlignment="1">
      <alignment wrapText="1"/>
    </xf>
    <xf numFmtId="0" fontId="3" fillId="2" borderId="1" xfId="0" applyFont="1" applyFill="1" applyBorder="1" applyAlignment="1">
      <alignment wrapText="1"/>
    </xf>
    <xf numFmtId="0" fontId="4" fillId="3" borderId="1" xfId="0" applyFont="1" applyFill="1" applyBorder="1" applyAlignment="1">
      <alignment wrapText="1"/>
    </xf>
    <xf numFmtId="0" fontId="3" fillId="3" borderId="1" xfId="0" applyFont="1" applyFill="1" applyBorder="1" applyAlignment="1">
      <alignment wrapText="1"/>
    </xf>
    <xf numFmtId="0" fontId="2" fillId="0" borderId="1" xfId="0" applyFont="1" applyBorder="1" applyAlignment="1">
      <alignment horizontal="right" wrapText="1"/>
    </xf>
    <xf numFmtId="0" fontId="2" fillId="0" borderId="2" xfId="0" applyFont="1" applyFill="1" applyBorder="1" applyAlignment="1">
      <alignment wrapText="1"/>
    </xf>
    <xf numFmtId="0" fontId="2" fillId="0" borderId="0" xfId="0" applyFont="1" applyFill="1" applyBorder="1" applyAlignment="1">
      <alignment wrapText="1"/>
    </xf>
    <xf numFmtId="0" fontId="2" fillId="4" borderId="1" xfId="0" applyFont="1" applyFill="1" applyBorder="1" applyAlignment="1">
      <alignment wrapText="1"/>
    </xf>
    <xf numFmtId="0" fontId="2" fillId="4" borderId="1" xfId="0" applyFont="1" applyFill="1" applyBorder="1" applyAlignment="1">
      <alignment horizontal="right" wrapText="1"/>
    </xf>
    <xf numFmtId="0" fontId="0" fillId="4" borderId="0" xfId="0" applyFill="1"/>
    <xf numFmtId="171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383F6-4DAC-4D27-A2DC-49ED728822D8}">
  <dimension ref="A1:O23"/>
  <sheetViews>
    <sheetView tabSelected="1" workbookViewId="0">
      <selection activeCell="K20" sqref="K20"/>
    </sheetView>
  </sheetViews>
  <sheetFormatPr defaultRowHeight="15"/>
  <cols>
    <col min="2" max="2" width="20.42578125" customWidth="1"/>
    <col min="3" max="3" width="21.28515625" customWidth="1"/>
    <col min="4" max="4" width="22.85546875" customWidth="1"/>
    <col min="10" max="10" width="21.28515625" customWidth="1"/>
  </cols>
  <sheetData>
    <row r="1" spans="1:15" ht="15.75" thickBot="1">
      <c r="A1" t="s">
        <v>8</v>
      </c>
      <c r="B1" t="s">
        <v>9</v>
      </c>
      <c r="C1" t="s">
        <v>10</v>
      </c>
      <c r="D1" t="s">
        <v>11</v>
      </c>
    </row>
    <row r="2" spans="1:15" ht="15.75" thickBot="1">
      <c r="A2" s="1" t="s">
        <v>0</v>
      </c>
      <c r="B2" s="5">
        <v>227</v>
      </c>
      <c r="C2" s="5">
        <v>557</v>
      </c>
      <c r="D2">
        <f>C2-B2</f>
        <v>330</v>
      </c>
    </row>
    <row r="3" spans="1:15" ht="15.75" thickBot="1">
      <c r="A3" s="2" t="s">
        <v>1</v>
      </c>
      <c r="B3" s="5">
        <v>273</v>
      </c>
      <c r="C3" s="5">
        <v>491</v>
      </c>
      <c r="D3">
        <f t="shared" ref="D3:D11" si="0">C3-B3</f>
        <v>218</v>
      </c>
    </row>
    <row r="4" spans="1:15" ht="15.75" thickBot="1">
      <c r="A4" s="1" t="s">
        <v>2</v>
      </c>
      <c r="B4" s="5">
        <v>200</v>
      </c>
      <c r="C4" s="5">
        <v>458</v>
      </c>
      <c r="D4">
        <f t="shared" si="0"/>
        <v>258</v>
      </c>
    </row>
    <row r="5" spans="1:15" ht="15.75" thickBot="1">
      <c r="A5" s="1" t="s">
        <v>3</v>
      </c>
      <c r="B5" s="5">
        <v>190</v>
      </c>
      <c r="C5" s="5">
        <v>248</v>
      </c>
      <c r="D5">
        <f t="shared" si="0"/>
        <v>58</v>
      </c>
    </row>
    <row r="6" spans="1:15" ht="15.75" thickBot="1">
      <c r="A6" s="3" t="s">
        <v>4</v>
      </c>
      <c r="B6" s="5">
        <v>226</v>
      </c>
      <c r="C6" s="8">
        <v>203</v>
      </c>
      <c r="D6">
        <f t="shared" si="0"/>
        <v>-23</v>
      </c>
      <c r="I6" s="5">
        <v>227</v>
      </c>
      <c r="J6" s="5">
        <v>557</v>
      </c>
      <c r="N6" s="5">
        <v>18</v>
      </c>
      <c r="O6" s="5">
        <v>21</v>
      </c>
    </row>
    <row r="7" spans="1:15" ht="15.75" thickBot="1">
      <c r="A7" s="4" t="s">
        <v>5</v>
      </c>
      <c r="B7" s="5">
        <v>212</v>
      </c>
      <c r="C7" s="8">
        <v>140</v>
      </c>
      <c r="D7">
        <f t="shared" si="0"/>
        <v>-72</v>
      </c>
      <c r="I7" s="5">
        <v>273</v>
      </c>
      <c r="J7" s="5">
        <v>491</v>
      </c>
      <c r="N7" s="5">
        <v>23</v>
      </c>
      <c r="O7" s="5">
        <v>21</v>
      </c>
    </row>
    <row r="8" spans="1:15" ht="15.75" thickBot="1">
      <c r="A8" s="1" t="s">
        <v>6</v>
      </c>
      <c r="B8" s="5">
        <v>228</v>
      </c>
      <c r="C8" s="5">
        <v>330</v>
      </c>
      <c r="D8">
        <f t="shared" si="0"/>
        <v>102</v>
      </c>
      <c r="I8" s="5">
        <v>200</v>
      </c>
      <c r="J8" s="5">
        <v>458</v>
      </c>
      <c r="N8" s="5">
        <v>20</v>
      </c>
      <c r="O8" s="5">
        <v>21</v>
      </c>
    </row>
    <row r="9" spans="1:15" ht="15.75" thickBot="1">
      <c r="A9" s="1" t="s">
        <v>7</v>
      </c>
      <c r="B9" s="9">
        <v>598</v>
      </c>
      <c r="C9" s="5">
        <v>286</v>
      </c>
      <c r="D9">
        <f t="shared" si="0"/>
        <v>-312</v>
      </c>
      <c r="I9" s="5">
        <v>190</v>
      </c>
      <c r="J9" s="5">
        <v>248</v>
      </c>
      <c r="N9" s="5">
        <v>21</v>
      </c>
      <c r="O9" s="5">
        <v>21</v>
      </c>
    </row>
    <row r="10" spans="1:15" ht="15.75" thickBot="1">
      <c r="B10" s="5">
        <v>235</v>
      </c>
      <c r="C10" s="10"/>
      <c r="D10" s="10"/>
      <c r="I10" s="5">
        <v>228</v>
      </c>
      <c r="J10" s="5">
        <v>330</v>
      </c>
      <c r="N10" s="5">
        <v>20</v>
      </c>
      <c r="O10" s="5">
        <v>21</v>
      </c>
    </row>
    <row r="11" spans="1:15" ht="15.75" thickBot="1">
      <c r="B11" s="5">
        <v>264</v>
      </c>
      <c r="C11" s="10"/>
      <c r="D11" s="10"/>
      <c r="I11" s="5">
        <v>235</v>
      </c>
      <c r="J11" s="5">
        <v>286</v>
      </c>
      <c r="N11" s="5">
        <v>20</v>
      </c>
      <c r="O11" s="5">
        <v>17</v>
      </c>
    </row>
    <row r="12" spans="1:15" ht="15.75" thickBot="1">
      <c r="I12" s="5">
        <v>264</v>
      </c>
      <c r="N12" s="5">
        <v>20</v>
      </c>
      <c r="O12" s="5">
        <v>21</v>
      </c>
    </row>
    <row r="13" spans="1:15" ht="15.75" thickBot="1">
      <c r="A13" s="6" t="s">
        <v>12</v>
      </c>
      <c r="B13">
        <f>AVERAGE(B2:B11)</f>
        <v>265.3</v>
      </c>
      <c r="C13">
        <f>AVERAGE(C2:C11)</f>
        <v>339.125</v>
      </c>
      <c r="D13">
        <f>AVERAGE(D2:D11)</f>
        <v>69.875</v>
      </c>
      <c r="I13">
        <f>_xlfn.T.TEST(I6:I10,J6:J10,1,1)</f>
        <v>9.0799133718651934E-3</v>
      </c>
      <c r="J13" s="11">
        <f>I13</f>
        <v>9.0799133718651934E-3</v>
      </c>
      <c r="N13" s="5">
        <v>21</v>
      </c>
    </row>
    <row r="14" spans="1:15" ht="15.75" thickBot="1">
      <c r="A14" s="6" t="s">
        <v>13</v>
      </c>
      <c r="B14">
        <f>MEDIAN(B2:B11)</f>
        <v>227.5</v>
      </c>
      <c r="C14">
        <f>MEDIAN(C2:C11)</f>
        <v>308</v>
      </c>
      <c r="D14">
        <f>MEDIAN(D2:D11)</f>
        <v>80</v>
      </c>
      <c r="I14">
        <f>_xlfn.T.TEST(I6:I12,J6:J11,1,3)</f>
        <v>1.1048297650451653E-2</v>
      </c>
      <c r="J14" s="11">
        <f>I14</f>
        <v>1.1048297650451653E-2</v>
      </c>
      <c r="N14" s="5">
        <v>21</v>
      </c>
      <c r="O14" s="1"/>
    </row>
    <row r="15" spans="1:15" ht="26.25">
      <c r="A15" s="6" t="s">
        <v>14</v>
      </c>
      <c r="B15">
        <f>_xlfn.STDEV.S(B2:B11)</f>
        <v>119.65046315553204</v>
      </c>
      <c r="C15">
        <f>_xlfn.STDEV.S(C2:C11)</f>
        <v>148.35135658294467</v>
      </c>
      <c r="D15">
        <f>_xlfn.STDEV.S(D2:D11)</f>
        <v>207.2792715844289</v>
      </c>
      <c r="I15">
        <f>_xlfn.T.TEST(I6:I12,J6:J11,1,2)</f>
        <v>2.9639802681931736E-3</v>
      </c>
      <c r="J15" s="11">
        <f>I15</f>
        <v>2.9639802681931736E-3</v>
      </c>
    </row>
    <row r="17" spans="1:14">
      <c r="N17">
        <f>_xlfn.T.TEST(N6:N14,O6:O12,2,2)</f>
        <v>0.98252567148496728</v>
      </c>
    </row>
    <row r="20" spans="1:14" ht="26.25">
      <c r="A20" s="7" t="s">
        <v>15</v>
      </c>
    </row>
    <row r="21" spans="1:14">
      <c r="A21" s="7" t="s">
        <v>16</v>
      </c>
      <c r="B21">
        <f>AVERAGE(B2:B8,B10,B11)</f>
        <v>228.33333333333334</v>
      </c>
      <c r="C21">
        <f>AVERAGE(C8:C9,C5,C4,C3,C2)</f>
        <v>395</v>
      </c>
      <c r="D21">
        <f>AVERAGE(D8,D5,D4,D3,D2)</f>
        <v>193.2</v>
      </c>
    </row>
    <row r="22" spans="1:14">
      <c r="A22" s="7" t="s">
        <v>17</v>
      </c>
      <c r="B22">
        <f>_xlfn.STDEV.S(B2:B8,B10:B11)</f>
        <v>27.060118255469618</v>
      </c>
      <c r="C22">
        <f>_xlfn.STDEV.S(C9,C8,C5,C4,C3,C2)</f>
        <v>124.2127207656285</v>
      </c>
      <c r="D22">
        <f>_xlfn.STDEV.S(D8,D5,D4,D3,D2)</f>
        <v>111.94284255815553</v>
      </c>
    </row>
    <row r="23" spans="1:14">
      <c r="A23" s="7" t="s">
        <v>13</v>
      </c>
      <c r="B23">
        <f>MEDIAN(B2:B8,B10:B11)</f>
        <v>227</v>
      </c>
      <c r="C23">
        <f>MEDIAN(C8:C9,C2:C5)</f>
        <v>394</v>
      </c>
      <c r="D23">
        <f>MEDIAN(D2:D5,D8)</f>
        <v>218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Pudlo</dc:creator>
  <cp:lastModifiedBy>Matthew Pudlo</cp:lastModifiedBy>
  <dcterms:created xsi:type="dcterms:W3CDTF">2020-11-16T17:28:49Z</dcterms:created>
  <dcterms:modified xsi:type="dcterms:W3CDTF">2020-11-17T00:03:59Z</dcterms:modified>
</cp:coreProperties>
</file>