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egis\Downloads\--DELETE--\Service Insights Viz\"/>
    </mc:Choice>
  </mc:AlternateContent>
  <xr:revisionPtr revIDLastSave="0" documentId="13_ncr:1_{275AB7B3-67D9-4AF5-94CD-985DD6095A9E}" xr6:coauthVersionLast="47" xr6:coauthVersionMax="47" xr10:uidLastSave="{00000000-0000-0000-0000-000000000000}"/>
  <bookViews>
    <workbookView xWindow="-120" yWindow="-120" windowWidth="24540" windowHeight="15720" xr2:uid="{FAA20385-BF7E-4F2D-B161-10E35BD4D802}"/>
  </bookViews>
  <sheets>
    <sheet name="Numbers Report" sheetId="1" r:id="rId1"/>
    <sheet name="Narrative Report" sheetId="4" r:id="rId2"/>
    <sheet name="Dashboard" sheetId="5" r:id="rId3"/>
    <sheet name="|" sheetId="6" r:id="rId4"/>
    <sheet name="Agencies" sheetId="2" r:id="rId5"/>
    <sheet name="Network Counts" sheetId="7" r:id="rId6"/>
    <sheet name="Dates" sheetId="8" r:id="rId7"/>
    <sheet name="Agents" sheetId="10" r:id="rId8"/>
    <sheet name="Agency Counts" sheetId="9" r:id="rId9"/>
    <sheet name="Top Agencies by Case" sheetId="11" r:id="rId10"/>
    <sheet name="Top Agencies by Assistance" sheetId="12" r:id="rId11"/>
  </sheets>
  <definedNames>
    <definedName name="Agency" localSheetId="2">Dashboard!#REF!</definedName>
    <definedName name="Agency" localSheetId="1">'Narrative Report'!$B$18</definedName>
    <definedName name="Agency">'Numbers Report'!$B$18</definedName>
    <definedName name="ExternalData_1" localSheetId="4" hidden="1">Agencies!$A$1:$A$12</definedName>
    <definedName name="_xlnm.Print_Area" localSheetId="2">Dashboard!$A$1:$J$45</definedName>
    <definedName name="_xlnm.Print_Area" localSheetId="1">'Narrative Report'!$A$1:$B$30</definedName>
    <definedName name="_xlnm.Print_Area" localSheetId="0">'Numbers Report'!$A$1:$B$29</definedName>
    <definedName name="Slicer_Entry_Agency">#N/A</definedName>
    <definedName name="Timeline_Entry_Date">#N/A</definedName>
  </definedNames>
  <calcPr calcId="191029"/>
  <pivotCaches>
    <pivotCache cacheId="146" r:id="rId12"/>
    <pivotCache cacheId="151" r:id="rId13"/>
    <pivotCache cacheId="154" r:id="rId14"/>
    <pivotCache cacheId="157" r:id="rId15"/>
    <pivotCache cacheId="160" r:id="rId16"/>
    <pivotCache cacheId="163" r:id="rId17"/>
    <pivotCache cacheId="166" r:id="rId18"/>
  </pivotCaches>
  <extLst>
    <ext xmlns:x14="http://schemas.microsoft.com/office/spreadsheetml/2009/9/main" uri="{876F7934-8845-4945-9796-88D515C7AA90}">
      <x14:pivotCaches>
        <pivotCache cacheId="149"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0"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ses_5a62c923-68cc-4084-838a-a7ac833d1225" name="Cases" connection="Query - Cases"/>
          <x15:modelTable id="Agencies_1982fd6c-72ec-4826-a6c3-92b8f46cde2f" name="Agencies" connection="Query - Agencies"/>
        </x15:modelTables>
        <x15:extLst>
          <ext xmlns:x16="http://schemas.microsoft.com/office/spreadsheetml/2014/11/main" uri="{9835A34E-60A6-4A7C-AAB8-D5F71C897F49}">
            <x16:modelTimeGroupings>
              <x16:modelTimeGrouping tableName="Cases" columnName="Entry Date" columnId="Entry Date">
                <x16:calculatedTimeColumn columnName="Entry Date (Year)" columnId="Entry Date (Year)" contentType="years" isSelected="1"/>
                <x16:calculatedTimeColumn columnName="Entry Date (Quarter)" columnId="Entry Date (Quarter)" contentType="quarters" isSelected="1"/>
                <x16:calculatedTimeColumn columnName="Entry Date (Month Index)" columnId="Entry Date (Month Index)" contentType="monthsindex" isSelected="1"/>
                <x16:calculatedTimeColumn columnName="Entry Date (Month)" columnId="Entry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 i="5" l="1"/>
  <c r="E23" i="5"/>
  <c r="E24" i="5"/>
  <c r="E25" i="5"/>
  <c r="E21" i="5"/>
  <c r="A22" i="5"/>
  <c r="A23" i="5"/>
  <c r="A24" i="5"/>
  <c r="A25" i="5"/>
  <c r="A21" i="5"/>
  <c r="G22" i="5"/>
  <c r="G23" i="5"/>
  <c r="G21" i="5"/>
  <c r="C23" i="5"/>
  <c r="G25" i="5"/>
  <c r="G24" i="5"/>
  <c r="C24" i="5"/>
  <c r="C25" i="5"/>
  <c r="C22" i="5"/>
  <c r="C21" i="5"/>
  <c r="A29" i="5" l="1"/>
  <c r="D14" i="5"/>
  <c r="F32" i="5"/>
  <c r="J14" i="5"/>
  <c r="H40" i="5"/>
  <c r="H14" i="5"/>
  <c r="J32" i="5"/>
  <c r="H32" i="5"/>
  <c r="F14" i="5"/>
  <c r="B14" i="5"/>
  <c r="B7" i="1"/>
  <c r="B20" i="4"/>
  <c r="B10" i="4"/>
  <c r="B7" i="4"/>
  <c r="B28" i="4"/>
  <c r="B5" i="4"/>
  <c r="B4" i="4"/>
  <c r="B25" i="4"/>
  <c r="B8" i="1"/>
  <c r="B10" i="1"/>
  <c r="B29" i="4"/>
  <c r="B20" i="1"/>
  <c r="B9" i="1"/>
  <c r="B6" i="1"/>
  <c r="B30" i="4"/>
  <c r="B25" i="1"/>
  <c r="B6" i="4"/>
  <c r="B9" i="4"/>
  <c r="B24" i="1"/>
  <c r="B23" i="1"/>
  <c r="B8" i="4"/>
  <c r="B4" i="1"/>
  <c r="B21" i="1"/>
  <c r="B22" i="1"/>
  <c r="B5" i="1"/>
  <c r="B24" i="4"/>
  <c r="B12" i="1" l="1"/>
  <c r="C28" i="4"/>
  <c r="B26" i="4"/>
  <c r="B14" i="4"/>
  <c r="B13" i="4"/>
  <c r="B12" i="4"/>
  <c r="B27" i="1"/>
  <c r="C27" i="1" s="1"/>
  <c r="B28" i="1"/>
  <c r="B29" i="1"/>
  <c r="B14" i="1"/>
  <c r="B13" i="1"/>
  <c r="B23" i="4"/>
  <c r="B21" i="4"/>
  <c r="B2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E37F5A-70C0-49C2-A085-A4ADD382E37C}" keepAlive="1" name="ModelConnection_ExternalData_1" description="Data Model" type="5" refreshedVersion="8" minRefreshableVersion="5" saveData="1">
    <dbPr connection="Data Model Connection" command="Agencies" commandType="3"/>
    <extLst>
      <ext xmlns:x15="http://schemas.microsoft.com/office/spreadsheetml/2010/11/main" uri="{DE250136-89BD-433C-8126-D09CA5730AF9}">
        <x15:connection id="" model="1"/>
      </ext>
    </extLst>
  </connection>
  <connection id="2" xr16:uid="{0AD909D7-57B0-4992-A0E4-BB91B1AC800A}" name="Query - Agencies" description="Connection to the 'Agencies' query in the workbook." type="100" refreshedVersion="6" minRefreshableVersion="5">
    <extLst>
      <ext xmlns:x15="http://schemas.microsoft.com/office/spreadsheetml/2010/11/main" uri="{DE250136-89BD-433C-8126-D09CA5730AF9}">
        <x15:connection id="54969537-dabb-46c9-8e44-40bac18e7b51">
          <x15:oledbPr connection="Provider=Microsoft.Mashup.OleDb.1;Data Source=$Workbook$;Location=Agencies;Extended Properties=&quot;&quot;">
            <x15:dbTables>
              <x15:dbTable name="Agencies"/>
            </x15:dbTables>
          </x15:oledbPr>
        </x15:connection>
      </ext>
    </extLst>
  </connection>
  <connection id="3" xr16:uid="{E9DABEFB-9256-46A8-A386-4061D99761FD}" name="Query - Cases" description="Connection to the 'Cases' query in the workbook." type="100" refreshedVersion="8" minRefreshableVersion="5">
    <extLst>
      <ext xmlns:x15="http://schemas.microsoft.com/office/spreadsheetml/2010/11/main" uri="{DE250136-89BD-433C-8126-D09CA5730AF9}">
        <x15:connection id="91410a43-0baa-467e-8926-38fb8e37d140"/>
      </ext>
    </extLst>
  </connection>
  <connection id="4" xr16:uid="{FA771E9A-D064-4255-AD79-A2081DE2FAC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1">
    <s v="ThisWorkbookDataModel"/>
    <s v="[Measures].[Agencies]"/>
    <s v="[Measures].[Households]"/>
    <s v="[Measures].[Cases]"/>
    <s v="[Measures].[Assistance]"/>
    <s v="[Measures].[First Case Entry Date]"/>
    <s v="[Measures].[Last Case Entry Date]"/>
    <s v="[Measures].[Agents]"/>
    <s v="[Cases].[Entry Agency].&amp;[Colorado River Food Bank (Laughlin &amp; Searchlight)]"/>
    <s v="{[Cases].[Entry Agency].&amp;[Colorado River Food Bank (Laughlin &amp; Searchlight)]}"/>
    <s v="[Cases].[Entry Agency].&amp;[ The Just One Project]"/>
  </metadataStrings>
  <mdxMetadata count="17">
    <mdx n="0" f="v">
      <t c="1" fi="0">
        <n x="1"/>
      </t>
    </mdx>
    <mdx n="0" f="v">
      <t c="1" fi="0">
        <n x="2"/>
      </t>
    </mdx>
    <mdx n="0" f="v">
      <t c="1" fi="0">
        <n x="3"/>
      </t>
    </mdx>
    <mdx n="0" f="v">
      <t c="1" fi="0">
        <n x="4"/>
      </t>
    </mdx>
    <mdx n="0" f="v">
      <t c="1" fi="0">
        <n x="5"/>
      </t>
    </mdx>
    <mdx n="0" f="v">
      <t c="1" fi="0">
        <n x="6"/>
      </t>
    </mdx>
    <mdx n="0" f="v">
      <t c="1" fi="0">
        <n x="7"/>
      </t>
    </mdx>
    <mdx n="0" f="v">
      <t c="2" fi="0">
        <n x="5"/>
        <n x="8"/>
      </t>
    </mdx>
    <mdx n="0" f="v">
      <t c="2" fi="0">
        <n x="7"/>
        <n x="8"/>
      </t>
    </mdx>
    <mdx n="0" f="v">
      <t c="2" fi="0">
        <n x="6"/>
        <n x="8"/>
      </t>
    </mdx>
    <mdx n="0" f="s">
      <ms ns="9" c="0"/>
    </mdx>
    <mdx n="0" f="v">
      <t c="2" fi="0">
        <n x="7"/>
        <n x="10"/>
      </t>
    </mdx>
    <mdx n="0" f="v">
      <t c="2" fi="0">
        <n x="6"/>
        <n x="10"/>
      </t>
    </mdx>
    <mdx n="0" f="v">
      <t c="2" fi="0">
        <n x="5"/>
        <n x="10"/>
      </t>
    </mdx>
    <mdx n="0" f="v">
      <t c="2" fi="0">
        <n x="4"/>
        <n x="10"/>
      </t>
    </mdx>
    <mdx n="0" f="v">
      <t c="2" fi="0">
        <n x="2"/>
        <n x="10"/>
      </t>
    </mdx>
    <mdx n="0" f="v">
      <t c="2" fi="0">
        <n x="3"/>
        <n x="10"/>
      </t>
    </mdx>
  </mdxMetadata>
  <valueMetadata count="17">
    <bk>
      <rc t="1" v="0"/>
    </bk>
    <bk>
      <rc t="1" v="1"/>
    </bk>
    <bk>
      <rc t="1" v="2"/>
    </bk>
    <bk>
      <rc t="1" v="3"/>
    </bk>
    <bk>
      <rc t="1" v="4"/>
    </bk>
    <bk>
      <rc t="1" v="5"/>
    </bk>
    <bk>
      <rc t="1" v="6"/>
    </bk>
    <bk>
      <rc t="1" v="7"/>
    </bk>
    <bk>
      <rc t="1" v="8"/>
    </bk>
    <bk>
      <rc t="1" v="9"/>
    </bk>
    <bk>
      <rc t="1" v="10"/>
    </bk>
    <bk>
      <rc t="1" v="11"/>
    </bk>
    <bk>
      <rc t="1" v="12"/>
    </bk>
    <bk>
      <rc t="1" v="13"/>
    </bk>
    <bk>
      <rc t="1" v="14"/>
    </bk>
    <bk>
      <rc t="1" v="15"/>
    </bk>
    <bk>
      <rc t="1" v="16"/>
    </bk>
  </valueMetadata>
</metadata>
</file>

<file path=xl/sharedStrings.xml><?xml version="1.0" encoding="utf-8"?>
<sst xmlns="http://schemas.openxmlformats.org/spreadsheetml/2006/main" count="125" uniqueCount="53">
  <si>
    <t>Agencies</t>
  </si>
  <si>
    <t>Households</t>
  </si>
  <si>
    <t>Cases</t>
  </si>
  <si>
    <t>Assistance</t>
  </si>
  <si>
    <t>First Case Entry Date</t>
  </si>
  <si>
    <t>Last Case Entry Date</t>
  </si>
  <si>
    <t>NETWORK PERFORMANCE</t>
  </si>
  <si>
    <t>Agency</t>
  </si>
  <si>
    <t>Agents</t>
  </si>
  <si>
    <t>Entry Agency</t>
  </si>
  <si>
    <t xml:space="preserve"> The Just One Project</t>
  </si>
  <si>
    <t>Alamo, Lincoln County Human Services</t>
  </si>
  <si>
    <t>Caliente, Lincoln County Human Services</t>
  </si>
  <si>
    <t>Colorado River Food Bank (Laughlin &amp; Searchlight)</t>
  </si>
  <si>
    <t>Goldfield, Esmeralda County</t>
  </si>
  <si>
    <t>Mesquite, Virgin Valley Family Services</t>
  </si>
  <si>
    <t>Pahrump, Pahrump New Hope Fellowship</t>
  </si>
  <si>
    <t>Sandy Valley, Sandy Valley Food Sharing</t>
  </si>
  <si>
    <t>Three Square Food Bank</t>
  </si>
  <si>
    <t>Truth Christian Ministries International</t>
  </si>
  <si>
    <t>Valley Bible Fellowship</t>
  </si>
  <si>
    <t>This comes from the "Cases" canned report.</t>
  </si>
  <si>
    <t>This is derived from the data points above.</t>
  </si>
  <si>
    <t>You can get this from the "Agencies" canned report.
Here, it's derived from the "Cases" canned report.</t>
  </si>
  <si>
    <t xml:space="preserve"> </t>
  </si>
  <si>
    <t>AGENCY PERFORMANCE</t>
  </si>
  <si>
    <t>Avg Household Size:</t>
  </si>
  <si>
    <t>Avg Assistance per Household:</t>
  </si>
  <si>
    <t>Avg Assistance per Case:</t>
  </si>
  <si>
    <t>Oasis Insight Administrative Data
Numbers Report</t>
  </si>
  <si>
    <t>Oasis Insight Administrative Data
Narrative Report</t>
  </si>
  <si>
    <t>Oasis Insight Administrative Data
Dashboard</t>
  </si>
  <si>
    <t>Distinct Count of Case #</t>
  </si>
  <si>
    <t>Distinct Count of Household #</t>
  </si>
  <si>
    <t>Distinct Count of Entry Agency</t>
  </si>
  <si>
    <t>Distinct Count of Entry Agent</t>
  </si>
  <si>
    <t>agencies using Oasis Insight</t>
  </si>
  <si>
    <t>agents using Oasis Insight</t>
  </si>
  <si>
    <t>cases entered</t>
  </si>
  <si>
    <t>households entered</t>
  </si>
  <si>
    <t>assistance counts</t>
  </si>
  <si>
    <t>Sum of Assistance Count</t>
  </si>
  <si>
    <t>Row Labels</t>
  </si>
  <si>
    <t>Grand Total</t>
  </si>
  <si>
    <t>2020</t>
  </si>
  <si>
    <t>Total Cases</t>
  </si>
  <si>
    <t>Total Households</t>
  </si>
  <si>
    <t>Total Assistance</t>
  </si>
  <si>
    <t>Top 5 Agencies by Case Count</t>
  </si>
  <si>
    <t>Top 5 Agencies by Assistance Count</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</si>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</sst>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i/>
      <sz val="11"/>
      <color theme="1"/>
      <name val="Calibri"/>
      <family val="2"/>
      <scheme val="minor"/>
    </font>
    <font>
      <b/>
      <sz val="24"/>
      <color theme="1"/>
      <name val="Calibri"/>
      <family val="2"/>
      <scheme val="minor"/>
    </font>
    <font>
      <sz val="16"/>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42">
    <xf numFmtId="0" fontId="0" fillId="0" borderId="0" xfId="0"/>
    <xf numFmtId="0" fontId="2" fillId="0" borderId="0" xfId="0" applyFont="1" applyAlignment="1">
      <alignment horizontal="right"/>
    </xf>
    <xf numFmtId="3" fontId="0" fillId="0" borderId="0" xfId="0" applyNumberFormat="1"/>
    <xf numFmtId="14" fontId="0" fillId="0" borderId="0" xfId="0" applyNumberFormat="1" applyAlignment="1">
      <alignment horizontal="left"/>
    </xf>
    <xf numFmtId="0" fontId="0" fillId="0" borderId="0" xfId="0" applyNumberFormat="1"/>
    <xf numFmtId="0" fontId="0" fillId="0" borderId="0" xfId="0" applyAlignment="1">
      <alignment horizontal="center" vertical="center" wrapText="1"/>
    </xf>
    <xf numFmtId="2" fontId="0" fillId="0" borderId="0" xfId="0" applyNumberFormat="1" applyAlignment="1">
      <alignment horizontal="left"/>
    </xf>
    <xf numFmtId="0" fontId="0" fillId="0" borderId="0" xfId="0" applyAlignment="1">
      <alignment horizontal="left"/>
    </xf>
    <xf numFmtId="0" fontId="2" fillId="5" borderId="0" xfId="0" applyFont="1" applyFill="1" applyAlignment="1">
      <alignment horizontal="right"/>
    </xf>
    <xf numFmtId="0" fontId="2" fillId="4" borderId="0" xfId="0" applyFont="1" applyFill="1" applyAlignment="1">
      <alignment horizontal="right"/>
    </xf>
    <xf numFmtId="0" fontId="2" fillId="3" borderId="0" xfId="0" applyFont="1" applyFill="1" applyAlignment="1">
      <alignment horizontal="right"/>
    </xf>
    <xf numFmtId="0" fontId="2" fillId="0" borderId="0" xfId="0" applyFont="1" applyFill="1" applyAlignment="1">
      <alignment horizontal="right"/>
    </xf>
    <xf numFmtId="3" fontId="0" fillId="3" borderId="0" xfId="0" applyNumberFormat="1" applyFill="1" applyAlignment="1">
      <alignment horizontal="left"/>
    </xf>
    <xf numFmtId="14" fontId="0" fillId="3" borderId="0" xfId="0" applyNumberFormat="1" applyFill="1" applyAlignment="1">
      <alignment horizontal="left"/>
    </xf>
    <xf numFmtId="164" fontId="0" fillId="3" borderId="0" xfId="0" applyNumberFormat="1" applyFill="1" applyAlignment="1">
      <alignment horizontal="left"/>
    </xf>
    <xf numFmtId="0" fontId="0" fillId="3" borderId="0" xfId="0" applyFill="1"/>
    <xf numFmtId="0" fontId="3" fillId="0" borderId="0" xfId="0" applyFont="1" applyAlignment="1">
      <alignment wrapText="1"/>
    </xf>
    <xf numFmtId="0" fontId="2" fillId="7" borderId="0" xfId="0" applyFont="1" applyFill="1" applyBorder="1" applyAlignment="1">
      <alignment horizontal="right"/>
    </xf>
    <xf numFmtId="0" fontId="0" fillId="7" borderId="0" xfId="0" applyFill="1"/>
    <xf numFmtId="0" fontId="2" fillId="7" borderId="0" xfId="0" applyFont="1" applyFill="1" applyAlignment="1">
      <alignment horizontal="right"/>
    </xf>
    <xf numFmtId="3" fontId="0" fillId="7" borderId="0" xfId="0" applyNumberFormat="1" applyFill="1" applyAlignment="1">
      <alignment horizontal="left"/>
    </xf>
    <xf numFmtId="14" fontId="0" fillId="7" borderId="0" xfId="0" applyNumberFormat="1" applyFill="1" applyAlignment="1">
      <alignment horizontal="left"/>
    </xf>
    <xf numFmtId="14" fontId="4" fillId="7" borderId="0" xfId="0" applyNumberFormat="1" applyFont="1" applyFill="1" applyAlignment="1">
      <alignment horizontal="left"/>
    </xf>
    <xf numFmtId="164" fontId="0" fillId="7" borderId="0" xfId="0" applyNumberFormat="1" applyFill="1" applyAlignment="1">
      <alignment horizontal="left"/>
    </xf>
    <xf numFmtId="14" fontId="0" fillId="4" borderId="0" xfId="0" applyNumberFormat="1" applyFill="1" applyAlignment="1">
      <alignment horizontal="left"/>
    </xf>
    <xf numFmtId="164" fontId="0" fillId="5" borderId="0" xfId="0" applyNumberFormat="1" applyFill="1" applyAlignment="1">
      <alignment horizontal="left"/>
    </xf>
    <xf numFmtId="0" fontId="2" fillId="3" borderId="0" xfId="0" applyFont="1" applyFill="1"/>
    <xf numFmtId="0" fontId="0" fillId="0" borderId="0" xfId="0" pivotButton="1"/>
    <xf numFmtId="0" fontId="2" fillId="7" borderId="0" xfId="0" applyFont="1" applyFill="1"/>
    <xf numFmtId="0" fontId="5" fillId="7" borderId="0" xfId="0" applyFont="1" applyFill="1" applyAlignment="1">
      <alignment horizontal="left"/>
    </xf>
    <xf numFmtId="3" fontId="5" fillId="7" borderId="0" xfId="0" applyNumberFormat="1" applyFont="1" applyFill="1" applyAlignment="1">
      <alignment horizontal="left"/>
    </xf>
    <xf numFmtId="3" fontId="0" fillId="3" borderId="0" xfId="0" applyNumberFormat="1" applyFill="1"/>
    <xf numFmtId="0" fontId="7" fillId="3" borderId="0" xfId="0" applyFont="1" applyFill="1"/>
    <xf numFmtId="0" fontId="1" fillId="2" borderId="0" xfId="0" applyFont="1" applyFill="1" applyAlignment="1">
      <alignment horizontal="center"/>
    </xf>
    <xf numFmtId="0" fontId="1" fillId="6" borderId="0" xfId="0" applyFont="1" applyFill="1" applyAlignment="1">
      <alignment horizont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3" fillId="0" borderId="0" xfId="0" applyFont="1" applyAlignment="1">
      <alignment horizontal="left" wrapText="1"/>
    </xf>
    <xf numFmtId="0" fontId="6" fillId="7" borderId="0" xfId="0" applyFont="1" applyFill="1" applyAlignment="1">
      <alignment horizontal="center"/>
    </xf>
    <xf numFmtId="3" fontId="5" fillId="3" borderId="0" xfId="0" applyNumberFormat="1" applyFont="1" applyFill="1" applyAlignment="1">
      <alignment horizontal="left"/>
    </xf>
    <xf numFmtId="0" fontId="0" fillId="0" borderId="0" xfId="0" applyAlignment="1">
      <alignment horizontal="left" indent="1"/>
    </xf>
  </cellXfs>
  <cellStyles count="1">
    <cellStyle name="Normal" xfId="0" builtinId="0"/>
  </cellStyles>
  <dxfs count="3">
    <dxf>
      <numFmt numFmtId="0" formatCode="General"/>
    </dxf>
    <dxf>
      <font>
        <b/>
        <i val="0"/>
        <color theme="0"/>
      </font>
      <fill>
        <patternFill>
          <bgColor rgb="FFFF000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B22" s="4"/>
        <tr r="B22" s="4"/>
        <tr r="B21" s="4"/>
        <tr r="B21" s="4"/>
        <tr r="B23" s="4"/>
        <tr r="B23" s="4"/>
        <tr r="B24" s="4"/>
        <tr r="B22" s="1"/>
        <tr r="B21" s="1"/>
        <tr r="B23" s="1"/>
        <tr r="B24" s="1"/>
        <tr r="B25" s="1"/>
        <tr r="B30" s="4"/>
        <tr r="B30" s="4"/>
        <tr r="B20" s="1"/>
        <tr r="B29" s="4"/>
        <tr r="B29" s="4"/>
        <tr r="B25" s="4"/>
        <tr r="B28" s="4"/>
        <tr r="B28" s="4"/>
        <tr r="B20" s="4"/>
        <tr r="B5" s="1"/>
        <tr r="B4" s="1"/>
        <tr r="B8" s="4"/>
        <tr r="B9" s="4"/>
        <tr r="B6" s="4"/>
        <tr r="B6" s="1"/>
        <tr r="B9" s="1"/>
        <tr r="B10" s="1"/>
        <tr r="B8" s="1"/>
        <tr r="B4" s="4"/>
        <tr r="B5" s="4"/>
        <tr r="B7" s="4"/>
        <tr r="B10" s="4"/>
        <tr r="B7" s="1"/>
      </tp>
    </main>
  </volType>
</volTypes>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haredStrings" Target="sharedStrings.xml"/><Relationship Id="rId39" Type="http://schemas.openxmlformats.org/officeDocument/2006/relationships/customXml" Target="../customXml/item10.xml"/><Relationship Id="rId21" Type="http://schemas.openxmlformats.org/officeDocument/2006/relationships/pivotCacheDefinition" Target="pivotCache/pivotCacheDefinition9.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alcChain" Target="calcChain.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 Type="http://schemas.openxmlformats.org/officeDocument/2006/relationships/worksheet" Target="worksheets/sheet5.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11/relationships/timelineCache" Target="timelineCaches/timelineCache1.xml"/><Relationship Id="rId27" Type="http://schemas.openxmlformats.org/officeDocument/2006/relationships/sheetMetadata" Target="metadata.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theme" Target="theme/them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volatileDependencies" Target="volatileDependencies.xml"/><Relationship Id="rId10" Type="http://schemas.openxmlformats.org/officeDocument/2006/relationships/worksheet" Target="worksheets/sheet10.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[Administrative Dashboard (Oasis Insight).xlsx]Agency Counts!PivotTable5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Service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'Agency Counts'!$B$3</c:f>
              <c:strCache>
                <c:ptCount val="1"/>
                <c:pt idx="0">
                  <c:v>Total Cases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'Agency Counts'!$A$4:$A$10</c:f>
              <c:multiLvlStrCache>
                <c:ptCount val="3"/>
                <c:lvl>
                  <c:pt idx="0">
                    <c:v>2020</c:v>
                  </c:pt>
                  <c:pt idx="1">
                    <c:v>2020</c:v>
                  </c:pt>
                  <c:pt idx="2">
                    <c:v>2020</c:v>
                  </c:pt>
                </c:lvl>
                <c:lvl>
                  <c:pt idx="0">
                    <c:v>Jan</c:v>
                  </c:pt>
                  <c:pt idx="1">
                    <c:v>Feb</c:v>
                  </c:pt>
                  <c:pt idx="2">
                    <c:v>Mar</c:v>
                  </c:pt>
                </c:lvl>
              </c:multiLvlStrCache>
            </c:multiLvlStrRef>
          </c:cat>
          <c:val>
            <c:numRef>
              <c:f>'Agency Counts'!$B$4:$B$10</c:f>
              <c:numCache>
                <c:formatCode>#,##0</c:formatCode>
                <c:ptCount val="3"/>
                <c:pt idx="0">
                  <c:v>155</c:v>
                </c:pt>
                <c:pt idx="1">
                  <c:v>110</c:v>
                </c:pt>
                <c:pt idx="2">
                  <c:v>345</c:v>
                </c:pt>
              </c:numCache>
            </c:numRef>
          </c:val>
          <c:smooth val="0"/>
          <c:extLst>
            <c:ext xmlns:c16="http://schemas.microsoft.com/office/drawing/2014/chart" uri="{C3380CC4-5D6E-409C-BE32-E72D297353CC}">
              <c16:uniqueId val="{00000001-0784-4AA3-9E6E-FE68682C45BF}"/>
            </c:ext>
          </c:extLst>
        </c:ser>
        <c:ser>
          <c:idx val="1"/>
          <c:order val="1"/>
          <c:tx>
            <c:strRef>
              <c:f>'Agency Counts'!$C$3</c:f>
              <c:strCache>
                <c:ptCount val="1"/>
                <c:pt idx="0">
                  <c:v>Total Households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'Agency Counts'!$A$4:$A$10</c:f>
              <c:multiLvlStrCache>
                <c:ptCount val="3"/>
                <c:lvl>
                  <c:pt idx="0">
                    <c:v>2020</c:v>
                  </c:pt>
                  <c:pt idx="1">
                    <c:v>2020</c:v>
                  </c:pt>
                  <c:pt idx="2">
                    <c:v>2020</c:v>
                  </c:pt>
                </c:lvl>
                <c:lvl>
                  <c:pt idx="0">
                    <c:v>Jan</c:v>
                  </c:pt>
                  <c:pt idx="1">
                    <c:v>Feb</c:v>
                  </c:pt>
                  <c:pt idx="2">
                    <c:v>Mar</c:v>
                  </c:pt>
                </c:lvl>
              </c:multiLvlStrCache>
            </c:multiLvlStrRef>
          </c:cat>
          <c:val>
            <c:numRef>
              <c:f>'Agency Counts'!$C$4:$C$10</c:f>
              <c:numCache>
                <c:formatCode>#,##0</c:formatCode>
                <c:ptCount val="3"/>
                <c:pt idx="0">
                  <c:v>76</c:v>
                </c:pt>
                <c:pt idx="1">
                  <c:v>52</c:v>
                </c:pt>
                <c:pt idx="2">
                  <c:v>138</c:v>
                </c:pt>
              </c:numCache>
            </c:numRef>
          </c:val>
          <c:smooth val="0"/>
          <c:extLst>
            <c:ext xmlns:c16="http://schemas.microsoft.com/office/drawing/2014/chart" uri="{C3380CC4-5D6E-409C-BE32-E72D297353CC}">
              <c16:uniqueId val="{00000002-0784-4AA3-9E6E-FE68682C45BF}"/>
            </c:ext>
          </c:extLst>
        </c:ser>
        <c:ser>
          <c:idx val="2"/>
          <c:order val="2"/>
          <c:tx>
            <c:strRef>
              <c:f>'Agency Counts'!$D$3</c:f>
              <c:strCache>
                <c:ptCount val="1"/>
                <c:pt idx="0">
                  <c:v>Total Assistance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'Agency Counts'!$A$4:$A$10</c:f>
              <c:multiLvlStrCache>
                <c:ptCount val="3"/>
                <c:lvl>
                  <c:pt idx="0">
                    <c:v>2020</c:v>
                  </c:pt>
                  <c:pt idx="1">
                    <c:v>2020</c:v>
                  </c:pt>
                  <c:pt idx="2">
                    <c:v>2020</c:v>
                  </c:pt>
                </c:lvl>
                <c:lvl>
                  <c:pt idx="0">
                    <c:v>Jan</c:v>
                  </c:pt>
                  <c:pt idx="1">
                    <c:v>Feb</c:v>
                  </c:pt>
                  <c:pt idx="2">
                    <c:v>Mar</c:v>
                  </c:pt>
                </c:lvl>
              </c:multiLvlStrCache>
            </c:multiLvlStrRef>
          </c:cat>
          <c:val>
            <c:numRef>
              <c:f>'Agency Counts'!$D$4:$D$10</c:f>
              <c:numCache>
                <c:formatCode>#,##0</c:formatCode>
                <c:ptCount val="3"/>
                <c:pt idx="0">
                  <c:v>203</c:v>
                </c:pt>
                <c:pt idx="1">
                  <c:v>191</c:v>
                </c:pt>
                <c:pt idx="2">
                  <c:v>423</c:v>
                </c:pt>
              </c:numCache>
            </c:numRef>
          </c:val>
          <c:smooth val="0"/>
          <c:extLst>
            <c:ext xmlns:c16="http://schemas.microsoft.com/office/drawing/2014/chart" uri="{C3380CC4-5D6E-409C-BE32-E72D297353CC}">
              <c16:uniqueId val="{00000003-0784-4AA3-9E6E-FE68682C45BF}"/>
            </c:ext>
          </c:extLst>
        </c:ser>
        <c:dLbls>
          <c:showLegendKey val="0"/>
          <c:showVal val="0"/>
          <c:showCatName val="0"/>
          <c:showSerName val="0"/>
          <c:showPercent val="0"/>
          <c:showBubbleSize val="0"/>
        </c:dLbls>
        <c:marker val="1"/>
        <c:smooth val="0"/>
        <c:axId val="130604991"/>
        <c:axId val="130605647"/>
      </c:lineChart>
      <c:catAx>
        <c:axId val="13060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05647"/>
        <c:crosses val="autoZero"/>
        <c:auto val="1"/>
        <c:lblAlgn val="ctr"/>
        <c:lblOffset val="100"/>
        <c:noMultiLvlLbl val="0"/>
      </c:catAx>
      <c:valAx>
        <c:axId val="1306056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0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0</xdr:row>
      <xdr:rowOff>0</xdr:rowOff>
    </xdr:from>
    <xdr:to>
      <xdr:col>0</xdr:col>
      <xdr:colOff>1381125</xdr:colOff>
      <xdr:row>1</xdr:row>
      <xdr:rowOff>0</xdr:rowOff>
    </xdr:to>
    <xdr:pic>
      <xdr:nvPicPr>
        <xdr:cNvPr id="3" name="Picture 2" descr="Oasis Insight - Home | Facebook">
          <a:extLst>
            <a:ext uri="{FF2B5EF4-FFF2-40B4-BE49-F238E27FC236}">
              <a16:creationId xmlns:a16="http://schemas.microsoft.com/office/drawing/2014/main" id="{8D95979A-562C-4474-8281-0E356F301D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2450" y="0"/>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552450</xdr:colOff>
      <xdr:row>0</xdr:row>
      <xdr:rowOff>0</xdr:rowOff>
    </xdr:from>
    <xdr:to>
      <xdr:col>0</xdr:col>
      <xdr:colOff>1381125</xdr:colOff>
      <xdr:row>1</xdr:row>
      <xdr:rowOff>0</xdr:rowOff>
    </xdr:to>
    <xdr:pic>
      <xdr:nvPicPr>
        <xdr:cNvPr id="2" name="Picture 1" descr="Oasis Insight - Home | Facebook">
          <a:extLst>
            <a:ext uri="{FF2B5EF4-FFF2-40B4-BE49-F238E27FC236}">
              <a16:creationId xmlns:a16="http://schemas.microsoft.com/office/drawing/2014/main" id="{A0CD71DA-8C4C-4A70-8268-35771337E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2450" y="0"/>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895350</xdr:colOff>
      <xdr:row>1</xdr:row>
      <xdr:rowOff>0</xdr:rowOff>
    </xdr:to>
    <xdr:pic>
      <xdr:nvPicPr>
        <xdr:cNvPr id="2" name="Picture 1" descr="Oasis Insight - Home | Facebook">
          <a:extLst>
            <a:ext uri="{FF2B5EF4-FFF2-40B4-BE49-F238E27FC236}">
              <a16:creationId xmlns:a16="http://schemas.microsoft.com/office/drawing/2014/main" id="{CE246527-5F67-4C60-92E9-054A5D3945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0"/>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10</xdr:col>
      <xdr:colOff>0</xdr:colOff>
      <xdr:row>9</xdr:row>
      <xdr:rowOff>38100</xdr:rowOff>
    </xdr:to>
    <mc:AlternateContent xmlns:mc="http://schemas.openxmlformats.org/markup-compatibility/2006" xmlns:tsle="http://schemas.microsoft.com/office/drawing/2012/timeslicer">
      <mc:Choice Requires="tsle">
        <xdr:graphicFrame macro="">
          <xdr:nvGraphicFramePr>
            <xdr:cNvPr id="4" name="Entry Date">
              <a:extLst>
                <a:ext uri="{FF2B5EF4-FFF2-40B4-BE49-F238E27FC236}">
                  <a16:creationId xmlns:a16="http://schemas.microsoft.com/office/drawing/2014/main" id="{D1482C6E-C936-49BC-ABCC-945953582FD3}"/>
                </a:ext>
              </a:extLst>
            </xdr:cNvPr>
            <xdr:cNvGraphicFramePr/>
          </xdr:nvGraphicFramePr>
          <xdr:xfrm>
            <a:off x="0" y="0"/>
            <a:ext cx="0" cy="0"/>
          </xdr:xfrm>
          <a:graphic>
            <a:graphicData uri="http://schemas.microsoft.com/office/drawing/2012/timeslicer">
              <tsle:timeslicer name="Entry Date"/>
            </a:graphicData>
          </a:graphic>
        </xdr:graphicFrame>
      </mc:Choice>
      <mc:Fallback xmlns="">
        <xdr:sp macro="" textlink="">
          <xdr:nvSpPr>
            <xdr:cNvPr id="0" name=""/>
            <xdr:cNvSpPr>
              <a:spLocks noTextEdit="1"/>
            </xdr:cNvSpPr>
          </xdr:nvSpPr>
          <xdr:spPr>
            <a:xfrm>
              <a:off x="0" y="1019175"/>
              <a:ext cx="149733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12</xdr:row>
      <xdr:rowOff>0</xdr:rowOff>
    </xdr:from>
    <xdr:to>
      <xdr:col>0</xdr:col>
      <xdr:colOff>914400</xdr:colOff>
      <xdr:row>16</xdr:row>
      <xdr:rowOff>152400</xdr:rowOff>
    </xdr:to>
    <xdr:pic>
      <xdr:nvPicPr>
        <xdr:cNvPr id="6" name="Graphic 5" descr="Home1 with solid fill">
          <a:extLst>
            <a:ext uri="{FF2B5EF4-FFF2-40B4-BE49-F238E27FC236}">
              <a16:creationId xmlns:a16="http://schemas.microsoft.com/office/drawing/2014/main" id="{A58C4389-F4C6-4390-9B95-A5BDA8AE34E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2924175"/>
          <a:ext cx="914400" cy="914400"/>
        </a:xfrm>
        <a:prstGeom prst="rect">
          <a:avLst/>
        </a:prstGeom>
      </xdr:spPr>
    </xdr:pic>
    <xdr:clientData/>
  </xdr:twoCellAnchor>
  <xdr:twoCellAnchor editAs="oneCell">
    <xdr:from>
      <xdr:col>2</xdr:col>
      <xdr:colOff>0</xdr:colOff>
      <xdr:row>12</xdr:row>
      <xdr:rowOff>0</xdr:rowOff>
    </xdr:from>
    <xdr:to>
      <xdr:col>2</xdr:col>
      <xdr:colOff>914400</xdr:colOff>
      <xdr:row>16</xdr:row>
      <xdr:rowOff>152400</xdr:rowOff>
    </xdr:to>
    <xdr:pic>
      <xdr:nvPicPr>
        <xdr:cNvPr id="8" name="Graphic 7" descr="Call center with solid fill">
          <a:extLst>
            <a:ext uri="{FF2B5EF4-FFF2-40B4-BE49-F238E27FC236}">
              <a16:creationId xmlns:a16="http://schemas.microsoft.com/office/drawing/2014/main" id="{26A0ACF8-90E0-4060-AA99-279FDC636D2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971800" y="2924175"/>
          <a:ext cx="914400" cy="914400"/>
        </a:xfrm>
        <a:prstGeom prst="rect">
          <a:avLst/>
        </a:prstGeom>
      </xdr:spPr>
    </xdr:pic>
    <xdr:clientData/>
  </xdr:twoCellAnchor>
  <xdr:twoCellAnchor editAs="oneCell">
    <xdr:from>
      <xdr:col>4</xdr:col>
      <xdr:colOff>0</xdr:colOff>
      <xdr:row>12</xdr:row>
      <xdr:rowOff>9525</xdr:rowOff>
    </xdr:from>
    <xdr:to>
      <xdr:col>4</xdr:col>
      <xdr:colOff>914400</xdr:colOff>
      <xdr:row>16</xdr:row>
      <xdr:rowOff>161925</xdr:rowOff>
    </xdr:to>
    <xdr:pic>
      <xdr:nvPicPr>
        <xdr:cNvPr id="12" name="Graphic 11" descr="Family with two children with solid fill">
          <a:extLst>
            <a:ext uri="{FF2B5EF4-FFF2-40B4-BE49-F238E27FC236}">
              <a16:creationId xmlns:a16="http://schemas.microsoft.com/office/drawing/2014/main" id="{7ABAD3F7-309D-4130-BF0B-581A2760013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972175" y="2933700"/>
          <a:ext cx="914400" cy="914400"/>
        </a:xfrm>
        <a:prstGeom prst="rect">
          <a:avLst/>
        </a:prstGeom>
      </xdr:spPr>
    </xdr:pic>
    <xdr:clientData/>
  </xdr:twoCellAnchor>
  <xdr:twoCellAnchor editAs="oneCell">
    <xdr:from>
      <xdr:col>6</xdr:col>
      <xdr:colOff>0</xdr:colOff>
      <xdr:row>12</xdr:row>
      <xdr:rowOff>0</xdr:rowOff>
    </xdr:from>
    <xdr:to>
      <xdr:col>6</xdr:col>
      <xdr:colOff>914400</xdr:colOff>
      <xdr:row>16</xdr:row>
      <xdr:rowOff>152400</xdr:rowOff>
    </xdr:to>
    <xdr:pic>
      <xdr:nvPicPr>
        <xdr:cNvPr id="15" name="Graphic 14" descr="Employee badge with solid fill">
          <a:extLst>
            <a:ext uri="{FF2B5EF4-FFF2-40B4-BE49-F238E27FC236}">
              <a16:creationId xmlns:a16="http://schemas.microsoft.com/office/drawing/2014/main" id="{50BD9DCE-F5A7-42AE-9C5B-A1A9EBB8ECC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972550" y="2924175"/>
          <a:ext cx="914400" cy="914400"/>
        </a:xfrm>
        <a:prstGeom prst="rect">
          <a:avLst/>
        </a:prstGeom>
      </xdr:spPr>
    </xdr:pic>
    <xdr:clientData/>
  </xdr:twoCellAnchor>
  <xdr:twoCellAnchor editAs="oneCell">
    <xdr:from>
      <xdr:col>8</xdr:col>
      <xdr:colOff>0</xdr:colOff>
      <xdr:row>12</xdr:row>
      <xdr:rowOff>0</xdr:rowOff>
    </xdr:from>
    <xdr:to>
      <xdr:col>8</xdr:col>
      <xdr:colOff>914400</xdr:colOff>
      <xdr:row>16</xdr:row>
      <xdr:rowOff>152400</xdr:rowOff>
    </xdr:to>
    <xdr:pic>
      <xdr:nvPicPr>
        <xdr:cNvPr id="17" name="Graphic 16" descr="Fork and knife with solid fill">
          <a:extLst>
            <a:ext uri="{FF2B5EF4-FFF2-40B4-BE49-F238E27FC236}">
              <a16:creationId xmlns:a16="http://schemas.microsoft.com/office/drawing/2014/main" id="{CB634D93-4CEA-46A5-AFC5-18DE849E336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972925" y="2924175"/>
          <a:ext cx="914400" cy="914400"/>
        </a:xfrm>
        <a:prstGeom prst="rect">
          <a:avLst/>
        </a:prstGeom>
      </xdr:spPr>
    </xdr:pic>
    <xdr:clientData/>
  </xdr:twoCellAnchor>
  <xdr:twoCellAnchor editAs="oneCell">
    <xdr:from>
      <xdr:col>11</xdr:col>
      <xdr:colOff>0</xdr:colOff>
      <xdr:row>27</xdr:row>
      <xdr:rowOff>0</xdr:rowOff>
    </xdr:from>
    <xdr:to>
      <xdr:col>14</xdr:col>
      <xdr:colOff>0</xdr:colOff>
      <xdr:row>38</xdr:row>
      <xdr:rowOff>142875</xdr:rowOff>
    </xdr:to>
    <mc:AlternateContent xmlns:mc="http://schemas.openxmlformats.org/markup-compatibility/2006" xmlns:a14="http://schemas.microsoft.com/office/drawing/2010/main">
      <mc:Choice Requires="a14">
        <xdr:graphicFrame macro="">
          <xdr:nvGraphicFramePr>
            <xdr:cNvPr id="18" name="Entry Agency">
              <a:extLst>
                <a:ext uri="{FF2B5EF4-FFF2-40B4-BE49-F238E27FC236}">
                  <a16:creationId xmlns:a16="http://schemas.microsoft.com/office/drawing/2014/main" id="{7CB4489E-1E13-4685-B330-4FED97E59CD0}"/>
                </a:ext>
              </a:extLst>
            </xdr:cNvPr>
            <xdr:cNvGraphicFramePr/>
          </xdr:nvGraphicFramePr>
          <xdr:xfrm>
            <a:off x="0" y="0"/>
            <a:ext cx="0" cy="0"/>
          </xdr:xfrm>
          <a:graphic>
            <a:graphicData uri="http://schemas.microsoft.com/office/drawing/2010/slicer">
              <sle:slicer xmlns:sle="http://schemas.microsoft.com/office/drawing/2010/slicer" name="Entry Agency"/>
            </a:graphicData>
          </a:graphic>
        </xdr:graphicFrame>
      </mc:Choice>
      <mc:Fallback xmlns="">
        <xdr:sp macro="" textlink="">
          <xdr:nvSpPr>
            <xdr:cNvPr id="0" name=""/>
            <xdr:cNvSpPr>
              <a:spLocks noTextEdit="1"/>
            </xdr:cNvSpPr>
          </xdr:nvSpPr>
          <xdr:spPr>
            <a:xfrm>
              <a:off x="15582900" y="5829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30</xdr:row>
      <xdr:rowOff>0</xdr:rowOff>
    </xdr:from>
    <xdr:to>
      <xdr:col>3</xdr:col>
      <xdr:colOff>2047874</xdr:colOff>
      <xdr:row>44</xdr:row>
      <xdr:rowOff>76200</xdr:rowOff>
    </xdr:to>
    <xdr:graphicFrame macro="">
      <xdr:nvGraphicFramePr>
        <xdr:cNvPr id="19" name="Chart 18">
          <a:extLst>
            <a:ext uri="{FF2B5EF4-FFF2-40B4-BE49-F238E27FC236}">
              <a16:creationId xmlns:a16="http://schemas.microsoft.com/office/drawing/2014/main" id="{8D14DC47-824C-45D1-BA7D-551BF56D7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6</xdr:col>
      <xdr:colOff>0</xdr:colOff>
      <xdr:row>30</xdr:row>
      <xdr:rowOff>0</xdr:rowOff>
    </xdr:from>
    <xdr:to>
      <xdr:col>6</xdr:col>
      <xdr:colOff>914400</xdr:colOff>
      <xdr:row>33</xdr:row>
      <xdr:rowOff>133350</xdr:rowOff>
    </xdr:to>
    <xdr:pic>
      <xdr:nvPicPr>
        <xdr:cNvPr id="23" name="Graphic 22" descr="Family with two children with solid fill">
          <a:extLst>
            <a:ext uri="{FF2B5EF4-FFF2-40B4-BE49-F238E27FC236}">
              <a16:creationId xmlns:a16="http://schemas.microsoft.com/office/drawing/2014/main" id="{10F6A632-7CDE-4429-8492-D3C42373512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972175" y="5095875"/>
          <a:ext cx="914400" cy="914400"/>
        </a:xfrm>
        <a:prstGeom prst="rect">
          <a:avLst/>
        </a:prstGeom>
      </xdr:spPr>
    </xdr:pic>
    <xdr:clientData/>
  </xdr:twoCellAnchor>
  <xdr:twoCellAnchor editAs="oneCell">
    <xdr:from>
      <xdr:col>6</xdr:col>
      <xdr:colOff>0</xdr:colOff>
      <xdr:row>38</xdr:row>
      <xdr:rowOff>0</xdr:rowOff>
    </xdr:from>
    <xdr:to>
      <xdr:col>6</xdr:col>
      <xdr:colOff>914400</xdr:colOff>
      <xdr:row>41</xdr:row>
      <xdr:rowOff>133350</xdr:rowOff>
    </xdr:to>
    <xdr:pic>
      <xdr:nvPicPr>
        <xdr:cNvPr id="24" name="Graphic 23" descr="Employee badge with solid fill">
          <a:extLst>
            <a:ext uri="{FF2B5EF4-FFF2-40B4-BE49-F238E27FC236}">
              <a16:creationId xmlns:a16="http://schemas.microsoft.com/office/drawing/2014/main" id="{4C5359AC-65E0-4A43-9385-037A6616772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972175" y="6238875"/>
          <a:ext cx="914400" cy="914400"/>
        </a:xfrm>
        <a:prstGeom prst="rect">
          <a:avLst/>
        </a:prstGeom>
      </xdr:spPr>
    </xdr:pic>
    <xdr:clientData/>
  </xdr:twoCellAnchor>
  <xdr:twoCellAnchor editAs="oneCell">
    <xdr:from>
      <xdr:col>8</xdr:col>
      <xdr:colOff>0</xdr:colOff>
      <xdr:row>30</xdr:row>
      <xdr:rowOff>0</xdr:rowOff>
    </xdr:from>
    <xdr:to>
      <xdr:col>8</xdr:col>
      <xdr:colOff>914400</xdr:colOff>
      <xdr:row>33</xdr:row>
      <xdr:rowOff>133350</xdr:rowOff>
    </xdr:to>
    <xdr:pic>
      <xdr:nvPicPr>
        <xdr:cNvPr id="26" name="Graphic 25" descr="Fork and knife with solid fill">
          <a:extLst>
            <a:ext uri="{FF2B5EF4-FFF2-40B4-BE49-F238E27FC236}">
              <a16:creationId xmlns:a16="http://schemas.microsoft.com/office/drawing/2014/main" id="{9979D758-12BF-481D-9922-86FECBC7B5A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972550" y="5095875"/>
          <a:ext cx="914400" cy="914400"/>
        </a:xfrm>
        <a:prstGeom prst="rect">
          <a:avLst/>
        </a:prstGeom>
      </xdr:spPr>
    </xdr:pic>
    <xdr:clientData/>
  </xdr:twoCellAnchor>
  <xdr:twoCellAnchor editAs="oneCell">
    <xdr:from>
      <xdr:col>4</xdr:col>
      <xdr:colOff>0</xdr:colOff>
      <xdr:row>30</xdr:row>
      <xdr:rowOff>0</xdr:rowOff>
    </xdr:from>
    <xdr:to>
      <xdr:col>4</xdr:col>
      <xdr:colOff>914400</xdr:colOff>
      <xdr:row>33</xdr:row>
      <xdr:rowOff>133350</xdr:rowOff>
    </xdr:to>
    <xdr:pic>
      <xdr:nvPicPr>
        <xdr:cNvPr id="28" name="Graphic 27" descr="Call center with solid fill">
          <a:extLst>
            <a:ext uri="{FF2B5EF4-FFF2-40B4-BE49-F238E27FC236}">
              <a16:creationId xmlns:a16="http://schemas.microsoft.com/office/drawing/2014/main" id="{4757B330-876E-48E9-8843-1EF979E0C4D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972175" y="5095875"/>
          <a:ext cx="914400" cy="914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Regis Whaley" refreshedDate="44850.68033171296" backgroundQuery="1" createdVersion="3" refreshedVersion="8" minRefreshableVersion="3" recordCount="0" tupleCache="1" xr:uid="{FB53CB37-4F98-43F1-A8DA-4BCC418CFA9B}">
  <cacheSource type="external" connectionId="4"/>
  <cacheFields count="2">
    <cacheField name="[Measures].[MeasuresLevel]" caption="MeasuresLevel" numFmtId="0" hierarchy="49">
      <sharedItems count="7">
        <s v="[Measures].[Cases]" c="Cases"/>
        <s v="[Measures].[Agents]" c="Agents"/>
        <s v="[Measures].[Last Case Entry Date]" c="Last Case Entry Date"/>
        <s v="[Measures].[Households]" c="Households"/>
        <s v="[Measures].[Agencies]" c="Agencies"/>
        <s v="[Measures].[Assistance]" c="Assistance"/>
        <s v="[Measures].[First Case Entry Date]" c="First Case Entry Date"/>
      </sharedItems>
    </cacheField>
    <cacheField name="[Cases].[Entry Agency].[Entry Agency]" caption="Entry Agency" numFmtId="0" hierarchy="4" level="1">
      <sharedItems count="2">
        <s v="[Cases].[Entry Agency].&amp;[Colorado River Food Bank (Laughlin &amp; Searchlight)]" c="Colorado River Food Bank (Laughlin &amp; Searchlight)"/>
        <s v="[Cases].[Entry Agency].&amp;[ The Just One Project]" c=" The Just One Project"/>
      </sharedItems>
    </cacheField>
  </cacheFields>
  <cacheHierarchies count="72">
    <cacheHierarchy uniqueName="[Agencies].[Entry Agency]" caption="Entry Agency" attribute="1" defaultMemberUniqueName="[Agencies].[Entry Agency].[All]" allUniqueName="[Agencies].[Entry Agency].[All]" dimensionUniqueName="[Agencies]" displayFolder="" count="2" memberValueDatatype="130" unbalanced="0"/>
    <cacheHierarchy uniqueName="[Cases].[Case #]" caption="Case #" attribute="1" defaultMemberUniqueName="[Cases].[Case #].[All]" allUniqueName="[Cases].[Case #].[All]" dimensionUniqueName="[Cases]" displayFolder="" count="2" memberValueDatatype="130" unbalanced="0"/>
    <cacheHierarchy uniqueName="[Cases].[Household #]" caption="Household #" attribute="1" defaultMemberUniqueName="[Cases].[Household #].[All]" allUniqueName="[Cases].[Household #].[All]" dimensionUniqueName="[Cases]" displayFolder="" count="2" memberValueDatatype="130" unbalanced="0"/>
    <cacheHierarchy uniqueName="[Cases].[Entry Agent]" caption="Entry Agent" attribute="1" defaultMemberUniqueName="[Cases].[Entry Agent].[All]" allUniqueName="[Cases].[Entry Agent].[All]" dimensionUniqueName="[Cases]" displayFolder="" count="2" memberValueDatatype="130" unbalanced="0"/>
    <cacheHierarchy uniqueName="[Cases].[Entry Agency]" caption="Entry Agency" attribute="1" defaultMemberUniqueName="[Cases].[Entry Agency].[All]" allUniqueName="[Cases].[Entry Agency].[All]" dimensionUniqueName="[Cases]" displayFolder="" count="2" memberValueDatatype="130" unbalanced="0">
      <fieldsUsage count="2">
        <fieldUsage x="-1"/>
        <fieldUsage x="1"/>
      </fieldsUsage>
    </cacheHierarchy>
    <cacheHierarchy uniqueName="[Cases].[Entry Date]" caption="Entry Date" attribute="1" time="1" defaultMemberUniqueName="[Cases].[Entry Date].[All]" allUniqueName="[Cases].[Entry Date].[All]" dimensionUniqueName="[Cases]" displayFolder="" count="2" memberValueDatatype="7" unbalanced="0"/>
    <cacheHierarchy uniqueName="[Cases].[Dependant Count]" caption="Dependant Count" attribute="1" defaultMemberUniqueName="[Cases].[Dependant Count].[All]" allUniqueName="[Cases].[Dependant Count].[All]" dimensionUniqueName="[Cases]" displayFolder="" count="2" memberValueDatatype="20" unbalanced="0"/>
    <cacheHierarchy uniqueName="[Cases].[Zip code]" caption="Zip code" attribute="1" defaultMemberUniqueName="[Cases].[Zip code].[All]" allUniqueName="[Cases].[Zip code].[All]" dimensionUniqueName="[Cases]" displayFolder="" count="2" memberValueDatatype="20" unbalanced="0"/>
    <cacheHierarchy uniqueName="[Cases].[County]" caption="County" attribute="1" defaultMemberUniqueName="[Cases].[County].[All]" allUniqueName="[Cases].[County].[All]" dimensionUniqueName="[Cases]" displayFolder="" count="2" memberValueDatatype="130" unbalanced="0"/>
    <cacheHierarchy uniqueName="[Cases].[Case Personal income]" caption="Case Personal income" attribute="1" defaultMemberUniqueName="[Cases].[Case Personal income].[All]" allUniqueName="[Cases].[Case Personal income].[All]" dimensionUniqueName="[Cases]" displayFolder="" count="2" memberValueDatatype="20" unbalanced="0"/>
    <cacheHierarchy uniqueName="[Cases].[Case Personal Income Sources]" caption="Case Personal Income Sources" attribute="1" defaultMemberUniqueName="[Cases].[Case Personal Income Sources].[All]" allUniqueName="[Cases].[Case Personal Income Sources].[All]" dimensionUniqueName="[Cases]" displayFolder="" count="2" memberValueDatatype="130" unbalanced="0"/>
    <cacheHierarchy uniqueName="[Cases].[Household Income]" caption="Household Income" attribute="1" defaultMemberUniqueName="[Cases].[Household Income].[All]" allUniqueName="[Cases].[Household Income].[All]" dimensionUniqueName="[Cases]" displayFolder="" count="2" memberValueDatatype="20" unbalanced="0"/>
    <cacheHierarchy uniqueName="[Cases].[Case Personal expenses]" caption="Case Personal expenses" attribute="1" defaultMemberUniqueName="[Cases].[Case Personal expenses].[All]" allUniqueName="[Cases].[Case Personal expenses].[All]" dimensionUniqueName="[Cases]" displayFolder="" count="2" memberValueDatatype="20" unbalanced="0"/>
    <cacheHierarchy uniqueName="[Cases].[Case Personal Expense Sources]" caption="Case Personal Expense Sources" attribute="1" defaultMemberUniqueName="[Cases].[Case Personal Expense Sources].[All]" allUniqueName="[Cases].[Case Personal Expense Sources].[All]" dimensionUniqueName="[Cases]" displayFolder="" count="2" memberValueDatatype="130" unbalanced="0"/>
    <cacheHierarchy uniqueName="[Cases].[Household Expenses]" caption="Household Expenses" attribute="1" defaultMemberUniqueName="[Cases].[Household Expenses].[All]" allUniqueName="[Cases].[Household Expenses].[All]" dimensionUniqueName="[Cases]" displayFolder="" count="2" memberValueDatatype="20" unbalanced="0"/>
    <cacheHierarchy uniqueName="[Cases].[Gender]" caption="Gender" attribute="1" defaultMemberUniqueName="[Cases].[Gender].[All]" allUniqueName="[Cases].[Gender].[All]" dimensionUniqueName="[Cases]" displayFolder="" count="2" memberValueDatatype="130" unbalanced="0"/>
    <cacheHierarchy uniqueName="[Cases].[Race]" caption="Race" attribute="1" defaultMemberUniqueName="[Cases].[Race].[All]" allUniqueName="[Cases].[Race].[All]" dimensionUniqueName="[Cases]" displayFolder="" count="2" memberValueDatatype="130" unbalanced="0"/>
    <cacheHierarchy uniqueName="[Cases].[Ethnicity]" caption="Ethnicity" attribute="1" defaultMemberUniqueName="[Cases].[Ethnicity].[All]" allUniqueName="[Cases].[Ethnicity].[All]" dimensionUniqueName="[Cases]" displayFolder="" count="2" memberValueDatatype="130" unbalanced="0"/>
    <cacheHierarchy uniqueName="[Cases].[Children (0-17) in Household]" caption="Children (0-17) in Household" attribute="1" defaultMemberUniqueName="[Cases].[Children (0-17) in Household].[All]" allUniqueName="[Cases].[Children (0-17) in Household].[All]" dimensionUniqueName="[Cases]" displayFolder="" count="2" memberValueDatatype="20" unbalanced="0"/>
    <cacheHierarchy uniqueName="[Cases].[Adults (18-59) in Household]" caption="Adults (18-59) in Household" attribute="1" defaultMemberUniqueName="[Cases].[Adults (18-59) in Household].[All]" allUniqueName="[Cases].[Adults (18-59) in Household].[All]" dimensionUniqueName="[Cases]" displayFolder="" count="2" memberValueDatatype="20" unbalanced="0"/>
    <cacheHierarchy uniqueName="[Cases].[Seniors (60+) in Household]" caption="Seniors (60+) in Household" attribute="1" defaultMemberUniqueName="[Cases].[Seniors (60+) in Household].[All]" allUniqueName="[Cases].[Seniors (60+) in Household].[All]" dimensionUniqueName="[Cases]" displayFolder="" count="2" memberValueDatatype="20" unbalanced="0"/>
    <cacheHierarchy uniqueName="[Cases].[Education (highest level completed)]" caption="Education (highest level completed)" attribute="1" defaultMemberUniqueName="[Cases].[Education (highest level completed)].[All]" allUniqueName="[Cases].[Education (highest level completed)].[All]" dimensionUniqueName="[Cases]" displayFolder="" count="2" memberValueDatatype="130" unbalanced="0"/>
    <cacheHierarchy uniqueName="[Cases].[Employment]" caption="Employment" attribute="1" defaultMemberUniqueName="[Cases].[Employment].[All]" allUniqueName="[Cases].[Employment].[All]" dimensionUniqueName="[Cases]" displayFolder="" count="2" memberValueDatatype="130" unbalanced="0"/>
    <cacheHierarchy uniqueName="[Cases].[Marital status]" caption="Marital status" attribute="1" defaultMemberUniqueName="[Cases].[Marital status].[All]" allUniqueName="[Cases].[Marital status].[All]" dimensionUniqueName="[Cases]" displayFolder="" count="2" memberValueDatatype="130" unbalanced="0"/>
    <cacheHierarchy uniqueName="[Cases].[Receives Medicaid]" caption="Receives Medicaid" attribute="1" defaultMemberUniqueName="[Cases].[Receives Medicaid].[All]" allUniqueName="[Cases].[Receives Medicaid].[All]" dimensionUniqueName="[Cases]" displayFolder="" count="2" memberValueDatatype="130" unbalanced="0"/>
    <cacheHierarchy uniqueName="[Cases].[Receives Medicare]" caption="Receives Medicare" attribute="1" defaultMemberUniqueName="[Cases].[Receives Medicare].[All]" allUniqueName="[Cases].[Receives Medicare].[All]" dimensionUniqueName="[Cases]" displayFolder="" count="2" memberValueDatatype="130" unbalanced="0"/>
    <cacheHierarchy uniqueName="[Cases].[Receives SNAP (Food Stamps)]" caption="Receives SNAP (Food Stamps)" attribute="1" defaultMemberUniqueName="[Cases].[Receives SNAP (Food Stamps)].[All]" allUniqueName="[Cases].[Receives SNAP (Food Stamps)].[All]" dimensionUniqueName="[Cases]" displayFolder="" count="2" memberValueDatatype="130" unbalanced="0"/>
    <cacheHierarchy uniqueName="[Cases].[Receives Social Security]" caption="Receives Social Security" attribute="1" defaultMemberUniqueName="[Cases].[Receives Social Security].[All]" allUniqueName="[Cases].[Receives Social Security].[All]" dimensionUniqueName="[Cases]" displayFolder="" count="2" memberValueDatatype="130" unbalanced="0"/>
    <cacheHierarchy uniqueName="[Cases].[Receives Veterans Benefits]" caption="Receives Veterans Benefits" attribute="1" defaultMemberUniqueName="[Cases].[Receives Veterans Benefits].[All]" allUniqueName="[Cases].[Receives Veterans Benefits].[All]" dimensionUniqueName="[Cases]" displayFolder="" count="2" memberValueDatatype="130" unbalanced="0"/>
    <cacheHierarchy uniqueName="[Cases].[Receives WIC]" caption="Receives WIC" attribute="1" defaultMemberUniqueName="[Cases].[Receives WIC].[All]" allUniqueName="[Cases].[Receives WIC].[All]" dimensionUniqueName="[Cases]" displayFolder="" count="2" memberValueDatatype="130" unbalanced="0"/>
    <cacheHierarchy uniqueName="[Cases].[Receives SSI]" caption="Receives SSI" attribute="1" defaultMemberUniqueName="[Cases].[Receives SSI].[All]" allUniqueName="[Cases].[Receives SSI].[All]" dimensionUniqueName="[Cases]" displayFolder="" count="2" memberValueDatatype="130" unbalanced="0"/>
    <cacheHierarchy uniqueName="[Cases].[Receives Free/Reduced Price School Meals]" caption="Receives Free/Reduced Price School Meals" attribute="1" defaultMemberUniqueName="[Cases].[Receives Free/Reduced Price School Meals].[All]" allUniqueName="[Cases].[Receives Free/Reduced Price School Meals].[All]" dimensionUniqueName="[Cases]" displayFolder="" count="2" memberValueDatatype="130" unbalanced="0"/>
    <cacheHierarchy uniqueName="[Cases].[Prefer not to answer]" caption="Prefer not to answer" attribute="1" defaultMemberUniqueName="[Cases].[Prefer not to answer].[All]" allUniqueName="[Cases].[Prefer not to answer].[All]" dimensionUniqueName="[Cases]" displayFolder="" count="2" memberValueDatatype="130" unbalanced="0"/>
    <cacheHierarchy uniqueName="[Cases].[At Risk of Being Homeless]" caption="At Risk of Being Homeless" attribute="1" defaultMemberUniqueName="[Cases].[At Risk of Being Homeless].[All]" allUniqueName="[Cases].[At Risk of Being Homeless].[All]" dimensionUniqueName="[Cases]" displayFolder="" count="2" memberValueDatatype="130" unbalanced="0"/>
    <cacheHierarchy uniqueName="[Cases].[Disabled]" caption="Disabled" attribute="1" defaultMemberUniqueName="[Cases].[Disabled].[All]" allUniqueName="[Cases].[Disabled].[All]" dimensionUniqueName="[Cases]" displayFolder="" count="2" memberValueDatatype="130" unbalanced="0"/>
    <cacheHierarchy uniqueName="[Cases].[Homeless]" caption="Homeless" attribute="1" defaultMemberUniqueName="[Cases].[Homeless].[All]" allUniqueName="[Cases].[Homeless].[All]" dimensionUniqueName="[Cases]" displayFolder="" count="2" memberValueDatatype="130" unbalanced="0"/>
    <cacheHierarchy uniqueName="[Cases].[Within the past 12 months we worried whether our food would run out before we got money to buy more.]" caption="Within the past 12 months we worried whether our food would run out before we got money to buy more." attribute="1" defaultMemberUniqueName="[Cases].[Within the past 12 months we worried whether our food would run out before we got money to buy more.].[All]" allUniqueName="[Cases].[Within the past 12 months we worried whether our food would run out before we got money to buy more.].[All]" dimensionUniqueName="[Cases]" displayFolder="" count="2" memberValueDatatype="130" unbalanced="0"/>
    <cacheHierarchy uniqueName="[Cases].[Assistance Count]" caption="Assistance Count" attribute="1" defaultMemberUniqueName="[Cases].[Assistance Count].[All]" allUniqueName="[Cases].[Assistance Count].[All]" dimensionUniqueName="[Cases]" displayFolder="" count="2" memberValueDatatype="20" unbalanced="0"/>
    <cacheHierarchy uniqueName="[Cases].[Assistance Amount]" caption="Assistance Amount" attribute="1" defaultMemberUniqueName="[Cases].[Assistance Amount].[All]" allUniqueName="[Cases].[Assistance Amount].[All]" dimensionUniqueName="[Cases]" displayFolder="" count="2" memberValueDatatype="20" unbalanced="0"/>
    <cacheHierarchy uniqueName="[Cases].[Last Assistance Date]" caption="Last Assistance Date" attribute="1" time="1" defaultMemberUniqueName="[Cases].[Last Assistance Date].[All]" allUniqueName="[Cases].[Last Assistance Date].[All]" dimensionUniqueName="[Cases]" displayFolder="" count="2" memberValueDatatype="7" unbalanced="0"/>
    <cacheHierarchy uniqueName="[Cases].[Household Size]" caption="Household Size" attribute="1" defaultMemberUniqueName="[Cases].[Household Size].[All]" allUniqueName="[Cases].[Household Size].[All]" dimensionUniqueName="[Cases]" displayFolder="" count="2" memberValueDatatype="20" unbalanced="0"/>
    <cacheHierarchy uniqueName="[Cases].[Is Head of Household]" caption="Is Head of Household" attribute="1" defaultMemberUniqueName="[Cases].[Is Head of Household].[All]" allUniqueName="[Cases].[Is Head of Household].[All]" dimensionUniqueName="[Cases]" displayFolder="" count="2" memberValueDatatype="11" unbalanced="0"/>
    <cacheHierarchy uniqueName="[Cases].[Is Deceased]" caption="Is Deceased" attribute="1" defaultMemberUniqueName="[Cases].[Is Deceased].[All]" allUniqueName="[Cases].[Is Deceased].[All]" dimensionUniqueName="[Cases]" displayFolder="" count="2" memberValueDatatype="11" unbalanced="0"/>
    <cacheHierarchy uniqueName="[Cases].[Relationship to HoH]" caption="Relationship to HoH" attribute="1" defaultMemberUniqueName="[Cases].[Relationship to HoH].[All]" allUniqueName="[Cases].[Relationship to HoH].[All]" dimensionUniqueName="[Cases]" displayFolder="" count="2" memberValueDatatype="130" unbalanced="0"/>
    <cacheHierarchy uniqueName="[Cases].[ROI status]" caption="ROI status" attribute="1" defaultMemberUniqueName="[Cases].[ROI status].[All]" allUniqueName="[Cases].[ROI status].[All]" dimensionUniqueName="[Cases]" displayFolder="" count="2" memberValueDatatype="130" unbalanced="0"/>
    <cacheHierarchy uniqueName="[Cases].[ROI Expiration Date]" caption="ROI Expiration Date" attribute="1" time="1" defaultMemberUniqueName="[Cases].[ROI Expiration Date].[All]" allUniqueName="[Cases].[ROI Expiration Date].[All]" dimensionUniqueName="[Cases]" displayFolder="" count="2" memberValueDatatype="7" unbalanced="0"/>
    <cacheHierarchy uniqueName="[Cases].[Entry Date (Year)]" caption="Entry Date (Year)" attribute="1" defaultMemberUniqueName="[Cases].[Entry Date (Year)].[All]" allUniqueName="[Cases].[Entry Date (Year)].[All]" dimensionUniqueName="[Cases]" displayFolder="" count="2" memberValueDatatype="130" unbalanced="0"/>
    <cacheHierarchy uniqueName="[Cases].[Entry Date (Quarter)]" caption="Entry Date (Quarter)" attribute="1" defaultMemberUniqueName="[Cases].[Entry Date (Quarter)].[All]" allUniqueName="[Cases].[Entry Date (Quarter)].[All]" dimensionUniqueName="[Cases]" displayFolder="" count="2" memberValueDatatype="130" unbalanced="0"/>
    <cacheHierarchy uniqueName="[Cases].[Entry Date (Month)]" caption="Entry Date (Month)" attribute="1" defaultMemberUniqueName="[Cases].[Entry Date (Month)].[All]" allUniqueName="[Cases].[Entry Date (Month)].[All]" dimensionUniqueName="[Case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Cases].[Entry Date (Month Index)]" caption="Entry Date (Month Index)" attribute="1" defaultMemberUniqueName="[Cases].[Entry Date (Month Index)].[All]" allUniqueName="[Cases].[Entry Date (Month Index)].[All]" dimensionUniqueName="[Cases]" displayFolder="" count="2" memberValueDatatype="20" unbalanced="0" hidden="1"/>
    <cacheHierarchy uniqueName="[Measures].[Agencies]" caption="Agencies" measure="1" displayFolder="" measureGroup="Cases" count="0"/>
    <cacheHierarchy uniqueName="[Measures].[Households]" caption="Households" measure="1" displayFolder="" measureGroup="Cases" count="0"/>
    <cacheHierarchy uniqueName="[Measures].[Agents]" caption="Agents" measure="1" displayFolder="" measureGroup="Cases" count="0"/>
    <cacheHierarchy uniqueName="[Measures].[Cases]" caption="Cases" measure="1" displayFolder="" measureGroup="Cases" count="0"/>
    <cacheHierarchy uniqueName="[Measures].[First Case Entry Date]" caption="First Case Entry Date" measure="1" displayFolder="" measureGroup="Cases" count="0"/>
    <cacheHierarchy uniqueName="[Measures].[Last Case Entry Date]" caption="Last Case Entry Date" measure="1" displayFolder="" measureGroup="Cases" count="0"/>
    <cacheHierarchy uniqueName="[Measures].[Assistance]" caption="Assistance" measure="1" displayFolder="" measureGroup="Cases" count="0"/>
    <cacheHierarchy uniqueName="[Measures].[__XL_Count Cases]" caption="__XL_Count Cases" measure="1" displayFolder="" measureGroup="Cases" count="0" hidden="1"/>
    <cacheHierarchy uniqueName="[Measures].[__XL_Count Agencies]" caption="__XL_Count Agencies" measure="1" displayFolder="" measureGroup="Agencies" count="0" hidden="1"/>
    <cacheHierarchy uniqueName="[Measures].[__No measures defined]" caption="__No measures defined" measure="1" displayFolder="" count="0" hidden="1"/>
    <cacheHierarchy uniqueName="[Measures].[Count of Case #]" caption="Count of Case #" measure="1" displayFolder="" measureGroup="Cases" count="0" hidden="1">
      <extLst>
        <ext xmlns:x15="http://schemas.microsoft.com/office/spreadsheetml/2010/11/main" uri="{B97F6D7D-B522-45F9-BDA1-12C45D357490}">
          <x15:cacheHierarchy aggregatedColumn="1"/>
        </ext>
      </extLst>
    </cacheHierarchy>
    <cacheHierarchy uniqueName="[Measures].[Distinct Count of Case #]" caption="Distinct Count of Case #" measure="1" displayFolder="" measureGroup="Cases" count="0" hidden="1">
      <extLst>
        <ext xmlns:x15="http://schemas.microsoft.com/office/spreadsheetml/2010/11/main" uri="{B97F6D7D-B522-45F9-BDA1-12C45D357490}">
          <x15:cacheHierarchy aggregatedColumn="1"/>
        </ext>
      </extLst>
    </cacheHierarchy>
    <cacheHierarchy uniqueName="[Measures].[Count of Household #]" caption="Count of Household #" measure="1" displayFolder="" measureGroup="Cases" count="0" hidden="1">
      <extLst>
        <ext xmlns:x15="http://schemas.microsoft.com/office/spreadsheetml/2010/11/main" uri="{B97F6D7D-B522-45F9-BDA1-12C45D357490}">
          <x15:cacheHierarchy aggregatedColumn="2"/>
        </ext>
      </extLst>
    </cacheHierarchy>
    <cacheHierarchy uniqueName="[Measures].[Distinct Count of Household #]" caption="Distinct Count of Household #" measure="1" displayFolder="" measureGroup="Cases" count="0" hidden="1">
      <extLst>
        <ext xmlns:x15="http://schemas.microsoft.com/office/spreadsheetml/2010/11/main" uri="{B97F6D7D-B522-45F9-BDA1-12C45D357490}">
          <x15:cacheHierarchy aggregatedColumn="2"/>
        </ext>
      </extLst>
    </cacheHierarchy>
    <cacheHierarchy uniqueName="[Measures].[Count of Entry Agency]" caption="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Count of Entry Agent]" caption="Count of Entry Agent" measure="1" displayFolder="" measureGroup="Cases" count="0" hidden="1">
      <extLst>
        <ext xmlns:x15="http://schemas.microsoft.com/office/spreadsheetml/2010/11/main" uri="{B97F6D7D-B522-45F9-BDA1-12C45D357490}">
          <x15:cacheHierarchy aggregatedColumn="3"/>
        </ext>
      </extLst>
    </cacheHierarchy>
    <cacheHierarchy uniqueName="[Measures].[Distinct Count of Entry Agency]" caption="Distinct 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Distinct Count of Entry Agent]" caption="Distinct Count of Entry Agent" measure="1" displayFolder="" measureGroup="Cases" count="0" hidden="1">
      <extLst>
        <ext xmlns:x15="http://schemas.microsoft.com/office/spreadsheetml/2010/11/main" uri="{B97F6D7D-B522-45F9-BDA1-12C45D357490}">
          <x15:cacheHierarchy aggregatedColumn="3"/>
        </ext>
      </extLst>
    </cacheHierarchy>
    <cacheHierarchy uniqueName="[Measures].[Sum of Assistance Amount]" caption="Sum of Assistance Amount" measure="1" displayFolder="" measureGroup="Cases" count="0" hidden="1">
      <extLst>
        <ext xmlns:x15="http://schemas.microsoft.com/office/spreadsheetml/2010/11/main" uri="{B97F6D7D-B522-45F9-BDA1-12C45D357490}">
          <x15:cacheHierarchy aggregatedColumn="38"/>
        </ext>
      </extLst>
    </cacheHierarchy>
    <cacheHierarchy uniqueName="[Measures].[Sum of Assistance Count]" caption="Sum of Assistance Count" measure="1" displayFolder="" measureGroup="Cases" count="0" hidden="1">
      <extLst>
        <ext xmlns:x15="http://schemas.microsoft.com/office/spreadsheetml/2010/11/main" uri="{B97F6D7D-B522-45F9-BDA1-12C45D357490}">
          <x15:cacheHierarchy aggregatedColumn="37"/>
        </ext>
      </extLst>
    </cacheHierarchy>
    <cacheHierarchy uniqueName="[Measures].[Count of Entry Date]" caption="Count of Entry Date" measure="1" displayFolder="" measureGroup="Cases" count="0" hidden="1">
      <extLst>
        <ext xmlns:x15="http://schemas.microsoft.com/office/spreadsheetml/2010/11/main" uri="{B97F6D7D-B522-45F9-BDA1-12C45D357490}">
          <x15:cacheHierarchy aggregatedColumn="5"/>
        </ext>
      </extLst>
    </cacheHierarchy>
  </cacheHierarchies>
  <kpis count="0"/>
  <tupleCache>
    <entries count="19">
      <n v="8990" in="0">
        <tpls c="1">
          <tpl fld="0" item="0"/>
        </tpls>
      </n>
      <n v="44173.502824074072" in="0">
        <tpls c="1">
          <tpl fld="0" item="2"/>
        </tpls>
      </n>
      <n v="21" in="0">
        <tpls c="1">
          <tpl fld="0" item="1"/>
        </tpls>
      </n>
      <n v="12" in="0">
        <tpls c="1">
          <tpl fld="0" item="4"/>
        </tpls>
      </n>
      <n v="24362" in="0">
        <tpls c="1">
          <tpl fld="0" item="5"/>
        </tpls>
      </n>
      <n v="43720.171168981484" in="0">
        <tpls c="1">
          <tpl fld="0" item="6"/>
        </tpls>
      </n>
      <n v="5288" in="0">
        <tpls c="1">
          <tpl fld="0" item="3"/>
        </tpls>
      </n>
      <n v="5" in="0">
        <tpls c="2">
          <tpl fld="1" item="0"/>
          <tpl fld="0" item="1"/>
        </tpls>
      </n>
      <n v="3354" in="0">
        <tpls c="2">
          <tpl fld="1" item="0"/>
          <tpl fld="0" item="0"/>
        </tpls>
      </n>
      <n v="1484" in="0">
        <tpls c="2">
          <tpl fld="1" item="0"/>
          <tpl fld="0" item="3"/>
        </tpls>
      </n>
      <n v="44173.502824074072" in="0">
        <tpls c="2">
          <tpl fld="1" item="0"/>
          <tpl fld="0" item="2"/>
        </tpls>
      </n>
      <n v="13453" in="0">
        <tpls c="2">
          <tpl fld="1" item="0"/>
          <tpl fld="0" item="5"/>
        </tpls>
      </n>
      <n v="3" in="0">
        <tpls c="2">
          <tpl fld="1" item="1"/>
          <tpl fld="0" item="1"/>
        </tpls>
      </n>
      <n v="43902.727476851855" in="0">
        <tpls c="2">
          <tpl fld="1" item="1"/>
          <tpl fld="0" item="2"/>
        </tpls>
      </n>
      <n v="43859.500775462962" in="0">
        <tpls c="2">
          <tpl fld="1" item="1"/>
          <tpl fld="0" item="6"/>
        </tpls>
      </n>
      <n v="1055" in="0">
        <tpls c="2">
          <tpl fld="1" item="1"/>
          <tpl fld="0" item="5"/>
        </tpls>
      </n>
      <n v="1174" in="0">
        <tpls c="2">
          <tpl fld="1" item="1"/>
          <tpl fld="0" item="3"/>
        </tpls>
      </n>
      <n v="1174" in="0">
        <tpls c="2">
          <tpl fld="1" item="1"/>
          <tpl fld="0" item="0"/>
        </tpls>
      </n>
      <n v="43720.171168981484" in="0">
        <tpls c="2">
          <tpl fld="1" item="0"/>
          <tpl fld="0" item="6"/>
        </tpls>
      </n>
    </entries>
    <queryCache count="9">
      <query mdx="[Measures].[Cases]">
        <tpls c="1">
          <tpl fld="0" item="0"/>
        </tpls>
      </query>
      <query mdx="[Measures].[Agents]">
        <tpls c="1">
          <tpl fld="0" item="1"/>
        </tpls>
      </query>
      <query mdx="[Measures].[Last Case Entry Date]">
        <tpls c="1">
          <tpl fld="0" item="2"/>
        </tpls>
      </query>
      <query mdx="[Measures].[Households]">
        <tpls c="1">
          <tpl fld="0" item="3"/>
        </tpls>
      </query>
      <query mdx="[Measures].[Agencies]">
        <tpls c="1">
          <tpl fld="0" item="4"/>
        </tpls>
      </query>
      <query mdx="[Measures].[Assistance]">
        <tpls c="1">
          <tpl fld="0" item="5"/>
        </tpls>
      </query>
      <query mdx="[Measures].[First Case Entry Date]">
        <tpls c="1">
          <tpl fld="0" item="6"/>
        </tpls>
      </query>
      <query mdx="[Cases].[Entry Agency].[Colorado River Food Bank (Laughlin &amp; Searchlight)]">
        <tpls c="1">
          <tpl fld="1" item="0"/>
        </tpls>
      </query>
      <query mdx="[Cases].[Entry Agency].[ The Just One Project]">
        <tpls c="1">
          <tpl fld="1" item="1"/>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gis Whaley" refreshedDate="44850.680334722223" backgroundQuery="1" createdVersion="6" refreshedVersion="8" minRefreshableVersion="3" recordCount="0" supportSubquery="1" supportAdvancedDrill="1" xr:uid="{48AC8597-DB2C-4AF2-9C74-C547EF9DFF8B}">
  <cacheSource type="external" connectionId="4"/>
  <cacheFields count="2">
    <cacheField name="[Cases].[Entry Agency].[Entry Agency]" caption="Entry Agency" numFmtId="0" hierarchy="4" level="1">
      <sharedItems containsSemiMixedTypes="0" containsNonDate="0" containsString="0"/>
    </cacheField>
    <cacheField name="[Cases].[Entry Date].[Entry Date]" caption="Entry Date" numFmtId="0" hierarchy="5" level="1">
      <sharedItems containsSemiMixedTypes="0" containsNonDate="0" containsString="0"/>
    </cacheField>
  </cacheFields>
  <cacheHierarchies count="71">
    <cacheHierarchy uniqueName="[Agencies].[Entry Agency]" caption="Entry Agency" attribute="1" defaultMemberUniqueName="[Agencies].[Entry Agency].[All]" allUniqueName="[Agencies].[Entry Agency].[All]" dimensionUniqueName="[Agencies]" displayFolder="" count="0" memberValueDatatype="130" unbalanced="0"/>
    <cacheHierarchy uniqueName="[Cases].[Case #]" caption="Case #" attribute="1" defaultMemberUniqueName="[Cases].[Case #].[All]" allUniqueName="[Cases].[Case #].[All]" dimensionUniqueName="[Cases]" displayFolder="" count="0" memberValueDatatype="130" unbalanced="0"/>
    <cacheHierarchy uniqueName="[Cases].[Household #]" caption="Household #" attribute="1" defaultMemberUniqueName="[Cases].[Household #].[All]" allUniqueName="[Cases].[Household #].[All]" dimensionUniqueName="[Cases]" displayFolder="" count="0" memberValueDatatype="130" unbalanced="0"/>
    <cacheHierarchy uniqueName="[Cases].[Entry Agent]" caption="Entry Agent" attribute="1" defaultMemberUniqueName="[Cases].[Entry Agent].[All]" allUniqueName="[Cases].[Entry Agent].[All]" dimensionUniqueName="[Cases]" displayFolder="" count="0" memberValueDatatype="130" unbalanced="0"/>
    <cacheHierarchy uniqueName="[Cases].[Entry Agency]" caption="Entry Agency" attribute="1" defaultMemberUniqueName="[Cases].[Entry Agency].[All]" allUniqueName="[Cases].[Entry Agency].[All]" dimensionUniqueName="[Cases]" displayFolder="" count="2" memberValueDatatype="130" unbalanced="0">
      <fieldsUsage count="2">
        <fieldUsage x="-1"/>
        <fieldUsage x="0"/>
      </fieldsUsage>
    </cacheHierarchy>
    <cacheHierarchy uniqueName="[Cases].[Entry Date]" caption="Entry Date" attribute="1" time="1" defaultMemberUniqueName="[Cases].[Entry Date].[All]" allUniqueName="[Cases].[Entry Date].[All]" dimensionUniqueName="[Cases]" displayFolder="" count="2" memberValueDatatype="7" unbalanced="0">
      <fieldsUsage count="2">
        <fieldUsage x="-1"/>
        <fieldUsage x="1"/>
      </fieldsUsage>
    </cacheHierarchy>
    <cacheHierarchy uniqueName="[Cases].[Dependant Count]" caption="Dependant Count" attribute="1" defaultMemberUniqueName="[Cases].[Dependant Count].[All]" allUniqueName="[Cases].[Dependant Count].[All]" dimensionUniqueName="[Cases]" displayFolder="" count="0" memberValueDatatype="20" unbalanced="0"/>
    <cacheHierarchy uniqueName="[Cases].[Zip code]" caption="Zip code" attribute="1" defaultMemberUniqueName="[Cases].[Zip code].[All]" allUniqueName="[Cases].[Zip code].[All]" dimensionUniqueName="[Cases]" displayFolder="" count="0" memberValueDatatype="20" unbalanced="0"/>
    <cacheHierarchy uniqueName="[Cases].[County]" caption="County" attribute="1" defaultMemberUniqueName="[Cases].[County].[All]" allUniqueName="[Cases].[County].[All]" dimensionUniqueName="[Cases]" displayFolder="" count="0" memberValueDatatype="130" unbalanced="0"/>
    <cacheHierarchy uniqueName="[Cases].[Case Personal income]" caption="Case Personal income" attribute="1" defaultMemberUniqueName="[Cases].[Case Personal income].[All]" allUniqueName="[Cases].[Case Personal income].[All]" dimensionUniqueName="[Cases]" displayFolder="" count="0" memberValueDatatype="20" unbalanced="0"/>
    <cacheHierarchy uniqueName="[Cases].[Case Personal Income Sources]" caption="Case Personal Income Sources" attribute="1" defaultMemberUniqueName="[Cases].[Case Personal Income Sources].[All]" allUniqueName="[Cases].[Case Personal Income Sources].[All]" dimensionUniqueName="[Cases]" displayFolder="" count="0" memberValueDatatype="130" unbalanced="0"/>
    <cacheHierarchy uniqueName="[Cases].[Household Income]" caption="Household Income" attribute="1" defaultMemberUniqueName="[Cases].[Household Income].[All]" allUniqueName="[Cases].[Household Income].[All]" dimensionUniqueName="[Cases]" displayFolder="" count="0" memberValueDatatype="20" unbalanced="0"/>
    <cacheHierarchy uniqueName="[Cases].[Case Personal expenses]" caption="Case Personal expenses" attribute="1" defaultMemberUniqueName="[Cases].[Case Personal expenses].[All]" allUniqueName="[Cases].[Case Personal expenses].[All]" dimensionUniqueName="[Cases]" displayFolder="" count="0" memberValueDatatype="20" unbalanced="0"/>
    <cacheHierarchy uniqueName="[Cases].[Case Personal Expense Sources]" caption="Case Personal Expense Sources" attribute="1" defaultMemberUniqueName="[Cases].[Case Personal Expense Sources].[All]" allUniqueName="[Cases].[Case Personal Expense Sources].[All]" dimensionUniqueName="[Cases]" displayFolder="" count="0" memberValueDatatype="130" unbalanced="0"/>
    <cacheHierarchy uniqueName="[Cases].[Household Expenses]" caption="Household Expenses" attribute="1" defaultMemberUniqueName="[Cases].[Household Expenses].[All]" allUniqueName="[Cases].[Household Expenses].[All]" dimensionUniqueName="[Cases]" displayFolder="" count="0" memberValueDatatype="20" unbalanced="0"/>
    <cacheHierarchy uniqueName="[Cases].[Gender]" caption="Gender" attribute="1" defaultMemberUniqueName="[Cases].[Gender].[All]" allUniqueName="[Cases].[Gender].[All]" dimensionUniqueName="[Cases]" displayFolder="" count="0" memberValueDatatype="130" unbalanced="0"/>
    <cacheHierarchy uniqueName="[Cases].[Race]" caption="Race" attribute="1" defaultMemberUniqueName="[Cases].[Race].[All]" allUniqueName="[Cases].[Race].[All]" dimensionUniqueName="[Cases]" displayFolder="" count="0" memberValueDatatype="130" unbalanced="0"/>
    <cacheHierarchy uniqueName="[Cases].[Ethnicity]" caption="Ethnicity" attribute="1" defaultMemberUniqueName="[Cases].[Ethnicity].[All]" allUniqueName="[Cases].[Ethnicity].[All]" dimensionUniqueName="[Cases]" displayFolder="" count="0" memberValueDatatype="130" unbalanced="0"/>
    <cacheHierarchy uniqueName="[Cases].[Children (0-17) in Household]" caption="Children (0-17) in Household" attribute="1" defaultMemberUniqueName="[Cases].[Children (0-17) in Household].[All]" allUniqueName="[Cases].[Children (0-17) in Household].[All]" dimensionUniqueName="[Cases]" displayFolder="" count="0" memberValueDatatype="20" unbalanced="0"/>
    <cacheHierarchy uniqueName="[Cases].[Adults (18-59) in Household]" caption="Adults (18-59) in Household" attribute="1" defaultMemberUniqueName="[Cases].[Adults (18-59) in Household].[All]" allUniqueName="[Cases].[Adults (18-59) in Household].[All]" dimensionUniqueName="[Cases]" displayFolder="" count="0" memberValueDatatype="20" unbalanced="0"/>
    <cacheHierarchy uniqueName="[Cases].[Seniors (60+) in Household]" caption="Seniors (60+) in Household" attribute="1" defaultMemberUniqueName="[Cases].[Seniors (60+) in Household].[All]" allUniqueName="[Cases].[Seniors (60+) in Household].[All]" dimensionUniqueName="[Cases]" displayFolder="" count="0" memberValueDatatype="20" unbalanced="0"/>
    <cacheHierarchy uniqueName="[Cases].[Education (highest level completed)]" caption="Education (highest level completed)" attribute="1" defaultMemberUniqueName="[Cases].[Education (highest level completed)].[All]" allUniqueName="[Cases].[Education (highest level completed)].[All]" dimensionUniqueName="[Cases]" displayFolder="" count="0" memberValueDatatype="130" unbalanced="0"/>
    <cacheHierarchy uniqueName="[Cases].[Employment]" caption="Employment" attribute="1" defaultMemberUniqueName="[Cases].[Employment].[All]" allUniqueName="[Cases].[Employment].[All]" dimensionUniqueName="[Cases]" displayFolder="" count="0" memberValueDatatype="130" unbalanced="0"/>
    <cacheHierarchy uniqueName="[Cases].[Marital status]" caption="Marital status" attribute="1" defaultMemberUniqueName="[Cases].[Marital status].[All]" allUniqueName="[Cases].[Marital status].[All]" dimensionUniqueName="[Cases]" displayFolder="" count="0" memberValueDatatype="130" unbalanced="0"/>
    <cacheHierarchy uniqueName="[Cases].[Receives Medicaid]" caption="Receives Medicaid" attribute="1" defaultMemberUniqueName="[Cases].[Receives Medicaid].[All]" allUniqueName="[Cases].[Receives Medicaid].[All]" dimensionUniqueName="[Cases]" displayFolder="" count="0" memberValueDatatype="130" unbalanced="0"/>
    <cacheHierarchy uniqueName="[Cases].[Receives Medicare]" caption="Receives Medicare" attribute="1" defaultMemberUniqueName="[Cases].[Receives Medicare].[All]" allUniqueName="[Cases].[Receives Medicare].[All]" dimensionUniqueName="[Cases]" displayFolder="" count="0" memberValueDatatype="130" unbalanced="0"/>
    <cacheHierarchy uniqueName="[Cases].[Receives SNAP (Food Stamps)]" caption="Receives SNAP (Food Stamps)" attribute="1" defaultMemberUniqueName="[Cases].[Receives SNAP (Food Stamps)].[All]" allUniqueName="[Cases].[Receives SNAP (Food Stamps)].[All]" dimensionUniqueName="[Cases]" displayFolder="" count="0" memberValueDatatype="130" unbalanced="0"/>
    <cacheHierarchy uniqueName="[Cases].[Receives Social Security]" caption="Receives Social Security" attribute="1" defaultMemberUniqueName="[Cases].[Receives Social Security].[All]" allUniqueName="[Cases].[Receives Social Security].[All]" dimensionUniqueName="[Cases]" displayFolder="" count="0" memberValueDatatype="130" unbalanced="0"/>
    <cacheHierarchy uniqueName="[Cases].[Receives Veterans Benefits]" caption="Receives Veterans Benefits" attribute="1" defaultMemberUniqueName="[Cases].[Receives Veterans Benefits].[All]" allUniqueName="[Cases].[Receives Veterans Benefits].[All]" dimensionUniqueName="[Cases]" displayFolder="" count="0" memberValueDatatype="130" unbalanced="0"/>
    <cacheHierarchy uniqueName="[Cases].[Receives WIC]" caption="Receives WIC" attribute="1" defaultMemberUniqueName="[Cases].[Receives WIC].[All]" allUniqueName="[Cases].[Receives WIC].[All]" dimensionUniqueName="[Cases]" displayFolder="" count="0" memberValueDatatype="130" unbalanced="0"/>
    <cacheHierarchy uniqueName="[Cases].[Receives SSI]" caption="Receives SSI" attribute="1" defaultMemberUniqueName="[Cases].[Receives SSI].[All]" allUniqueName="[Cases].[Receives SSI].[All]" dimensionUniqueName="[Cases]" displayFolder="" count="0" memberValueDatatype="130" unbalanced="0"/>
    <cacheHierarchy uniqueName="[Cases].[Receives Free/Reduced Price School Meals]" caption="Receives Free/Reduced Price School Meals" attribute="1" defaultMemberUniqueName="[Cases].[Receives Free/Reduced Price School Meals].[All]" allUniqueName="[Cases].[Receives Free/Reduced Price School Meals].[All]" dimensionUniqueName="[Cases]" displayFolder="" count="0" memberValueDatatype="130" unbalanced="0"/>
    <cacheHierarchy uniqueName="[Cases].[Prefer not to answer]" caption="Prefer not to answer" attribute="1" defaultMemberUniqueName="[Cases].[Prefer not to answer].[All]" allUniqueName="[Cases].[Prefer not to answer].[All]" dimensionUniqueName="[Cases]" displayFolder="" count="0" memberValueDatatype="130" unbalanced="0"/>
    <cacheHierarchy uniqueName="[Cases].[At Risk of Being Homeless]" caption="At Risk of Being Homeless" attribute="1" defaultMemberUniqueName="[Cases].[At Risk of Being Homeless].[All]" allUniqueName="[Cases].[At Risk of Being Homeless].[All]" dimensionUniqueName="[Cases]" displayFolder="" count="0" memberValueDatatype="130" unbalanced="0"/>
    <cacheHierarchy uniqueName="[Cases].[Disabled]" caption="Disabled" attribute="1" defaultMemberUniqueName="[Cases].[Disabled].[All]" allUniqueName="[Cases].[Disabled].[All]" dimensionUniqueName="[Cases]" displayFolder="" count="0" memberValueDatatype="130" unbalanced="0"/>
    <cacheHierarchy uniqueName="[Cases].[Homeless]" caption="Homeless" attribute="1" defaultMemberUniqueName="[Cases].[Homeless].[All]" allUniqueName="[Cases].[Homeless].[All]" dimensionUniqueName="[Cases]" displayFolder="" count="0" memberValueDatatype="130" unbalanced="0"/>
    <cacheHierarchy uniqueName="[Cases].[Within the past 12 months we worried whether our food would run out before we got money to buy more.]" caption="Within the past 12 months we worried whether our food would run out before we got money to buy more." attribute="1" defaultMemberUniqueName="[Cases].[Within the past 12 months we worried whether our food would run out before we got money to buy more.].[All]" allUniqueName="[Cases].[Within the past 12 months we worried whether our food would run out before we got money to buy more.].[All]" dimensionUniqueName="[Cases]" displayFolder="" count="0" memberValueDatatype="130" unbalanced="0"/>
    <cacheHierarchy uniqueName="[Cases].[Assistance Count]" caption="Assistance Count" attribute="1" defaultMemberUniqueName="[Cases].[Assistance Count].[All]" allUniqueName="[Cases].[Assistance Count].[All]" dimensionUniqueName="[Cases]" displayFolder="" count="0" memberValueDatatype="20" unbalanced="0"/>
    <cacheHierarchy uniqueName="[Cases].[Assistance Amount]" caption="Assistance Amount" attribute="1" defaultMemberUniqueName="[Cases].[Assistance Amount].[All]" allUniqueName="[Cases].[Assistance Amount].[All]" dimensionUniqueName="[Cases]" displayFolder="" count="0" memberValueDatatype="20" unbalanced="0"/>
    <cacheHierarchy uniqueName="[Cases].[Last Assistance Date]" caption="Last Assistance Date" attribute="1" time="1" defaultMemberUniqueName="[Cases].[Last Assistance Date].[All]" allUniqueName="[Cases].[Last Assistance Date].[All]" dimensionUniqueName="[Cases]" displayFolder="" count="0" memberValueDatatype="7" unbalanced="0"/>
    <cacheHierarchy uniqueName="[Cases].[Household Size]" caption="Household Size" attribute="1" defaultMemberUniqueName="[Cases].[Household Size].[All]" allUniqueName="[Cases].[Household Size].[All]" dimensionUniqueName="[Cases]" displayFolder="" count="0" memberValueDatatype="20" unbalanced="0"/>
    <cacheHierarchy uniqueName="[Cases].[Is Head of Household]" caption="Is Head of Household" attribute="1" defaultMemberUniqueName="[Cases].[Is Head of Household].[All]" allUniqueName="[Cases].[Is Head of Household].[All]" dimensionUniqueName="[Cases]" displayFolder="" count="0" memberValueDatatype="11" unbalanced="0"/>
    <cacheHierarchy uniqueName="[Cases].[Is Deceased]" caption="Is Deceased" attribute="1" defaultMemberUniqueName="[Cases].[Is Deceased].[All]" allUniqueName="[Cases].[Is Deceased].[All]" dimensionUniqueName="[Cases]" displayFolder="" count="0" memberValueDatatype="11" unbalanced="0"/>
    <cacheHierarchy uniqueName="[Cases].[Relationship to HoH]" caption="Relationship to HoH" attribute="1" defaultMemberUniqueName="[Cases].[Relationship to HoH].[All]" allUniqueName="[Cases].[Relationship to HoH].[All]" dimensionUniqueName="[Cases]" displayFolder="" count="0" memberValueDatatype="130" unbalanced="0"/>
    <cacheHierarchy uniqueName="[Cases].[ROI status]" caption="ROI status" attribute="1" defaultMemberUniqueName="[Cases].[ROI status].[All]" allUniqueName="[Cases].[ROI status].[All]" dimensionUniqueName="[Cases]" displayFolder="" count="0" memberValueDatatype="130" unbalanced="0"/>
    <cacheHierarchy uniqueName="[Cases].[ROI Expiration Date]" caption="ROI Expiration Date" attribute="1" time="1" defaultMemberUniqueName="[Cases].[ROI Expiration Date].[All]" allUniqueName="[Cases].[ROI Expiration Date].[All]" dimensionUniqueName="[Cases]" displayFolder="" count="0" memberValueDatatype="7" unbalanced="0"/>
    <cacheHierarchy uniqueName="[Cases].[Entry Date (Year)]" caption="Entry Date (Year)" attribute="1" defaultMemberUniqueName="[Cases].[Entry Date (Year)].[All]" allUniqueName="[Cases].[Entry Date (Year)].[All]" dimensionUniqueName="[Cases]" displayFolder="" count="0" memberValueDatatype="130" unbalanced="0"/>
    <cacheHierarchy uniqueName="[Cases].[Entry Date (Quarter)]" caption="Entry Date (Quarter)" attribute="1" defaultMemberUniqueName="[Cases].[Entry Date (Quarter)].[All]" allUniqueName="[Cases].[Entry Date (Quarter)].[All]" dimensionUniqueName="[Cases]" displayFolder="" count="0" memberValueDatatype="130" unbalanced="0"/>
    <cacheHierarchy uniqueName="[Cases].[Entry Date (Month)]" caption="Entry Date (Month)" attribute="1" defaultMemberUniqueName="[Cases].[Entry Date (Month)].[All]" allUniqueName="[Cases].[Entry Date (Month)].[All]" dimensionUniqueName="[Cases]" displayFolder="" count="0" memberValueDatatype="130" unbalanced="0"/>
    <cacheHierarchy uniqueName="[Cases].[Entry Date (Month Index)]" caption="Entry Date (Month Index)" attribute="1" defaultMemberUniqueName="[Cases].[Entry Date (Month Index)].[All]" allUniqueName="[Cases].[Entry Date (Month Index)].[All]" dimensionUniqueName="[Cases]" displayFolder="" count="0" memberValueDatatype="20" unbalanced="0" hidden="1"/>
    <cacheHierarchy uniqueName="[Measures].[Agencies]" caption="Agencies" measure="1" displayFolder="" measureGroup="Cases" count="0"/>
    <cacheHierarchy uniqueName="[Measures].[Households]" caption="Households" measure="1" displayFolder="" measureGroup="Cases" count="0"/>
    <cacheHierarchy uniqueName="[Measures].[Agents]" caption="Agents" measure="1" displayFolder="" measureGroup="Cases" count="0"/>
    <cacheHierarchy uniqueName="[Measures].[Cases]" caption="Cases" measure="1" displayFolder="" measureGroup="Cases" count="0"/>
    <cacheHierarchy uniqueName="[Measures].[First Case Entry Date]" caption="First Case Entry Date" measure="1" displayFolder="" measureGroup="Cases" count="0"/>
    <cacheHierarchy uniqueName="[Measures].[Last Case Entry Date]" caption="Last Case Entry Date" measure="1" displayFolder="" measureGroup="Cases" count="0"/>
    <cacheHierarchy uniqueName="[Measures].[Assistance]" caption="Assistance" measure="1" displayFolder="" measureGroup="Cases" count="0"/>
    <cacheHierarchy uniqueName="[Measures].[__XL_Count Cases]" caption="__XL_Count Cases" measure="1" displayFolder="" measureGroup="Cases" count="0" hidden="1"/>
    <cacheHierarchy uniqueName="[Measures].[__XL_Count Agencies]" caption="__XL_Count Agencies" measure="1" displayFolder="" measureGroup="Agencies" count="0" hidden="1"/>
    <cacheHierarchy uniqueName="[Measures].[__No measures defined]" caption="__No measures defined" measure="1" displayFolder="" count="0" hidden="1"/>
    <cacheHierarchy uniqueName="[Measures].[Count of Case #]" caption="Count of Case #" measure="1" displayFolder="" measureGroup="Cases" count="0" hidden="1">
      <extLst>
        <ext xmlns:x15="http://schemas.microsoft.com/office/spreadsheetml/2010/11/main" uri="{B97F6D7D-B522-45F9-BDA1-12C45D357490}">
          <x15:cacheHierarchy aggregatedColumn="1"/>
        </ext>
      </extLst>
    </cacheHierarchy>
    <cacheHierarchy uniqueName="[Measures].[Distinct Count of Case #]" caption="Distinct Count of Case #" measure="1" displayFolder="" measureGroup="Cases" count="0" hidden="1">
      <extLst>
        <ext xmlns:x15="http://schemas.microsoft.com/office/spreadsheetml/2010/11/main" uri="{B97F6D7D-B522-45F9-BDA1-12C45D357490}">
          <x15:cacheHierarchy aggregatedColumn="1"/>
        </ext>
      </extLst>
    </cacheHierarchy>
    <cacheHierarchy uniqueName="[Measures].[Count of Household #]" caption="Count of Household #" measure="1" displayFolder="" measureGroup="Cases" count="0" hidden="1">
      <extLst>
        <ext xmlns:x15="http://schemas.microsoft.com/office/spreadsheetml/2010/11/main" uri="{B97F6D7D-B522-45F9-BDA1-12C45D357490}">
          <x15:cacheHierarchy aggregatedColumn="2"/>
        </ext>
      </extLst>
    </cacheHierarchy>
    <cacheHierarchy uniqueName="[Measures].[Distinct Count of Household #]" caption="Distinct Count of Household #" measure="1" displayFolder="" measureGroup="Cases" count="0" hidden="1">
      <extLst>
        <ext xmlns:x15="http://schemas.microsoft.com/office/spreadsheetml/2010/11/main" uri="{B97F6D7D-B522-45F9-BDA1-12C45D357490}">
          <x15:cacheHierarchy aggregatedColumn="2"/>
        </ext>
      </extLst>
    </cacheHierarchy>
    <cacheHierarchy uniqueName="[Measures].[Count of Entry Agency]" caption="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Count of Entry Agent]" caption="Count of Entry Agent" measure="1" displayFolder="" measureGroup="Cases" count="0" hidden="1">
      <extLst>
        <ext xmlns:x15="http://schemas.microsoft.com/office/spreadsheetml/2010/11/main" uri="{B97F6D7D-B522-45F9-BDA1-12C45D357490}">
          <x15:cacheHierarchy aggregatedColumn="3"/>
        </ext>
      </extLst>
    </cacheHierarchy>
    <cacheHierarchy uniqueName="[Measures].[Distinct Count of Entry Agency]" caption="Distinct 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Distinct Count of Entry Agent]" caption="Distinct Count of Entry Agent" measure="1" displayFolder="" measureGroup="Cases" count="0" hidden="1">
      <extLst>
        <ext xmlns:x15="http://schemas.microsoft.com/office/spreadsheetml/2010/11/main" uri="{B97F6D7D-B522-45F9-BDA1-12C45D357490}">
          <x15:cacheHierarchy aggregatedColumn="3"/>
        </ext>
      </extLst>
    </cacheHierarchy>
    <cacheHierarchy uniqueName="[Measures].[Sum of Assistance Amount]" caption="Sum of Assistance Amount" measure="1" displayFolder="" measureGroup="Cases" count="0" hidden="1">
      <extLst>
        <ext xmlns:x15="http://schemas.microsoft.com/office/spreadsheetml/2010/11/main" uri="{B97F6D7D-B522-45F9-BDA1-12C45D357490}">
          <x15:cacheHierarchy aggregatedColumn="38"/>
        </ext>
      </extLst>
    </cacheHierarchy>
    <cacheHierarchy uniqueName="[Measures].[Sum of Assistance Count]" caption="Sum of Assistance Count" measure="1" displayFolder="" measureGroup="Cases" count="0" hidden="1">
      <extLst>
        <ext xmlns:x15="http://schemas.microsoft.com/office/spreadsheetml/2010/11/main" uri="{B97F6D7D-B522-45F9-BDA1-12C45D357490}">
          <x15:cacheHierarchy aggregatedColumn="37"/>
        </ext>
      </extLst>
    </cacheHierarchy>
    <cacheHierarchy uniqueName="[Measures].[Count of Entry Date]" caption="Count of Entry Date" measure="1" displayFolder="" measureGroup="Cases" count="0" hidden="1">
      <extLst>
        <ext xmlns:x15="http://schemas.microsoft.com/office/spreadsheetml/2010/11/main" uri="{B97F6D7D-B522-45F9-BDA1-12C45D357490}">
          <x15:cacheHierarchy aggregatedColumn="5"/>
        </ext>
      </extLst>
    </cacheHierarchy>
  </cacheHierarchies>
  <kpis count="0"/>
  <dimensions count="3">
    <dimension name="Agencies" uniqueName="[Agencies]" caption="Agencies"/>
    <dimension name="Cases" uniqueName="[Cases]" caption="Cases"/>
    <dimension measure="1" name="Measures" uniqueName="[Measures]" caption="Measures"/>
  </dimensions>
  <measureGroups count="2">
    <measureGroup name="Agencies" caption="Agencies"/>
    <measureGroup name="Cases" caption="Case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gis Whaley" refreshedDate="44850.68033703704" backgroundQuery="1" createdVersion="6" refreshedVersion="8" minRefreshableVersion="3" recordCount="0" supportSubquery="1" supportAdvancedDrill="1" xr:uid="{5F1C66D3-3FCD-401D-B802-AFB074312785}">
  <cacheSource type="external" connectionId="4"/>
  <cacheFields count="7">
    <cacheField name="[Cases].[Entry Agency].[Entry Agency]" caption="Entry Agency" numFmtId="0" hierarchy="4" level="1">
      <sharedItems containsSemiMixedTypes="0" containsNonDate="0" containsString="0"/>
    </cacheField>
    <cacheField name="[Cases].[Entry Date (Month)].[Entry Date (Month)]" caption="Entry Date (Month)" numFmtId="0" hierarchy="48" level="1">
      <sharedItems count="3">
        <s v="Jan"/>
        <s v="Feb"/>
        <s v="Mar"/>
      </sharedItems>
    </cacheField>
    <cacheField name="[Cases].[Entry Date (Year)].[Entry Date (Year)]" caption="Entry Date (Year)" numFmtId="0" hierarchy="46" level="1">
      <sharedItems count="1">
        <s v="2020"/>
      </sharedItems>
    </cacheField>
    <cacheField name="[Measures].[Distinct Count of Case #]" caption="Distinct Count of Case #" numFmtId="0" hierarchy="61" level="32767"/>
    <cacheField name="[Measures].[Distinct Count of Household #]" caption="Distinct Count of Household #" numFmtId="0" hierarchy="63" level="32767"/>
    <cacheField name="[Measures].[Sum of Assistance Count]" caption="Sum of Assistance Count" numFmtId="0" hierarchy="69" level="32767"/>
    <cacheField name="[Cases].[Entry Date].[Entry Date]" caption="Entry Date" numFmtId="0" hierarchy="5" level="1">
      <sharedItems containsSemiMixedTypes="0" containsNonDate="0" containsString="0"/>
    </cacheField>
  </cacheFields>
  <cacheHierarchies count="71">
    <cacheHierarchy uniqueName="[Agencies].[Entry Agency]" caption="Entry Agency" attribute="1" defaultMemberUniqueName="[Agencies].[Entry Agency].[All]" allUniqueName="[Agencies].[Entry Agency].[All]" dimensionUniqueName="[Agencies]" displayFolder="" count="0" memberValueDatatype="130" unbalanced="0"/>
    <cacheHierarchy uniqueName="[Cases].[Case #]" caption="Case #" attribute="1" defaultMemberUniqueName="[Cases].[Case #].[All]" allUniqueName="[Cases].[Case #].[All]" dimensionUniqueName="[Cases]" displayFolder="" count="0" memberValueDatatype="130" unbalanced="0"/>
    <cacheHierarchy uniqueName="[Cases].[Household #]" caption="Household #" attribute="1" defaultMemberUniqueName="[Cases].[Household #].[All]" allUniqueName="[Cases].[Household #].[All]" dimensionUniqueName="[Cases]" displayFolder="" count="0" memberValueDatatype="130" unbalanced="0"/>
    <cacheHierarchy uniqueName="[Cases].[Entry Agent]" caption="Entry Agent" attribute="1" defaultMemberUniqueName="[Cases].[Entry Agent].[All]" allUniqueName="[Cases].[Entry Agent].[All]" dimensionUniqueName="[Cases]" displayFolder="" count="0" memberValueDatatype="130" unbalanced="0"/>
    <cacheHierarchy uniqueName="[Cases].[Entry Agency]" caption="Entry Agency" attribute="1" defaultMemberUniqueName="[Cases].[Entry Agency].[All]" allUniqueName="[Cases].[Entry Agency].[All]" dimensionUniqueName="[Cases]" displayFolder="" count="2" memberValueDatatype="130" unbalanced="0">
      <fieldsUsage count="2">
        <fieldUsage x="-1"/>
        <fieldUsage x="0"/>
      </fieldsUsage>
    </cacheHierarchy>
    <cacheHierarchy uniqueName="[Cases].[Entry Date]" caption="Entry Date" attribute="1" time="1" defaultMemberUniqueName="[Cases].[Entry Date].[All]" allUniqueName="[Cases].[Entry Date].[All]" dimensionUniqueName="[Cases]" displayFolder="" count="2" memberValueDatatype="7" unbalanced="0">
      <fieldsUsage count="2">
        <fieldUsage x="-1"/>
        <fieldUsage x="6"/>
      </fieldsUsage>
    </cacheHierarchy>
    <cacheHierarchy uniqueName="[Cases].[Dependant Count]" caption="Dependant Count" attribute="1" defaultMemberUniqueName="[Cases].[Dependant Count].[All]" allUniqueName="[Cases].[Dependant Count].[All]" dimensionUniqueName="[Cases]" displayFolder="" count="0" memberValueDatatype="20" unbalanced="0"/>
    <cacheHierarchy uniqueName="[Cases].[Zip code]" caption="Zip code" attribute="1" defaultMemberUniqueName="[Cases].[Zip code].[All]" allUniqueName="[Cases].[Zip code].[All]" dimensionUniqueName="[Cases]" displayFolder="" count="0" memberValueDatatype="20" unbalanced="0"/>
    <cacheHierarchy uniqueName="[Cases].[County]" caption="County" attribute="1" defaultMemberUniqueName="[Cases].[County].[All]" allUniqueName="[Cases].[County].[All]" dimensionUniqueName="[Cases]" displayFolder="" count="0" memberValueDatatype="130" unbalanced="0"/>
    <cacheHierarchy uniqueName="[Cases].[Case Personal income]" caption="Case Personal income" attribute="1" defaultMemberUniqueName="[Cases].[Case Personal income].[All]" allUniqueName="[Cases].[Case Personal income].[All]" dimensionUniqueName="[Cases]" displayFolder="" count="0" memberValueDatatype="20" unbalanced="0"/>
    <cacheHierarchy uniqueName="[Cases].[Case Personal Income Sources]" caption="Case Personal Income Sources" attribute="1" defaultMemberUniqueName="[Cases].[Case Personal Income Sources].[All]" allUniqueName="[Cases].[Case Personal Income Sources].[All]" dimensionUniqueName="[Cases]" displayFolder="" count="0" memberValueDatatype="130" unbalanced="0"/>
    <cacheHierarchy uniqueName="[Cases].[Household Income]" caption="Household Income" attribute="1" defaultMemberUniqueName="[Cases].[Household Income].[All]" allUniqueName="[Cases].[Household Income].[All]" dimensionUniqueName="[Cases]" displayFolder="" count="0" memberValueDatatype="20" unbalanced="0"/>
    <cacheHierarchy uniqueName="[Cases].[Case Personal expenses]" caption="Case Personal expenses" attribute="1" defaultMemberUniqueName="[Cases].[Case Personal expenses].[All]" allUniqueName="[Cases].[Case Personal expenses].[All]" dimensionUniqueName="[Cases]" displayFolder="" count="0" memberValueDatatype="20" unbalanced="0"/>
    <cacheHierarchy uniqueName="[Cases].[Case Personal Expense Sources]" caption="Case Personal Expense Sources" attribute="1" defaultMemberUniqueName="[Cases].[Case Personal Expense Sources].[All]" allUniqueName="[Cases].[Case Personal Expense Sources].[All]" dimensionUniqueName="[Cases]" displayFolder="" count="0" memberValueDatatype="130" unbalanced="0"/>
    <cacheHierarchy uniqueName="[Cases].[Household Expenses]" caption="Household Expenses" attribute="1" defaultMemberUniqueName="[Cases].[Household Expenses].[All]" allUniqueName="[Cases].[Household Expenses].[All]" dimensionUniqueName="[Cases]" displayFolder="" count="0" memberValueDatatype="20" unbalanced="0"/>
    <cacheHierarchy uniqueName="[Cases].[Gender]" caption="Gender" attribute="1" defaultMemberUniqueName="[Cases].[Gender].[All]" allUniqueName="[Cases].[Gender].[All]" dimensionUniqueName="[Cases]" displayFolder="" count="0" memberValueDatatype="130" unbalanced="0"/>
    <cacheHierarchy uniqueName="[Cases].[Race]" caption="Race" attribute="1" defaultMemberUniqueName="[Cases].[Race].[All]" allUniqueName="[Cases].[Race].[All]" dimensionUniqueName="[Cases]" displayFolder="" count="0" memberValueDatatype="130" unbalanced="0"/>
    <cacheHierarchy uniqueName="[Cases].[Ethnicity]" caption="Ethnicity" attribute="1" defaultMemberUniqueName="[Cases].[Ethnicity].[All]" allUniqueName="[Cases].[Ethnicity].[All]" dimensionUniqueName="[Cases]" displayFolder="" count="0" memberValueDatatype="130" unbalanced="0"/>
    <cacheHierarchy uniqueName="[Cases].[Children (0-17) in Household]" caption="Children (0-17) in Household" attribute="1" defaultMemberUniqueName="[Cases].[Children (0-17) in Household].[All]" allUniqueName="[Cases].[Children (0-17) in Household].[All]" dimensionUniqueName="[Cases]" displayFolder="" count="0" memberValueDatatype="20" unbalanced="0"/>
    <cacheHierarchy uniqueName="[Cases].[Adults (18-59) in Household]" caption="Adults (18-59) in Household" attribute="1" defaultMemberUniqueName="[Cases].[Adults (18-59) in Household].[All]" allUniqueName="[Cases].[Adults (18-59) in Household].[All]" dimensionUniqueName="[Cases]" displayFolder="" count="0" memberValueDatatype="20" unbalanced="0"/>
    <cacheHierarchy uniqueName="[Cases].[Seniors (60+) in Household]" caption="Seniors (60+) in Household" attribute="1" defaultMemberUniqueName="[Cases].[Seniors (60+) in Household].[All]" allUniqueName="[Cases].[Seniors (60+) in Household].[All]" dimensionUniqueName="[Cases]" displayFolder="" count="0" memberValueDatatype="20" unbalanced="0"/>
    <cacheHierarchy uniqueName="[Cases].[Education (highest level completed)]" caption="Education (highest level completed)" attribute="1" defaultMemberUniqueName="[Cases].[Education (highest level completed)].[All]" allUniqueName="[Cases].[Education (highest level completed)].[All]" dimensionUniqueName="[Cases]" displayFolder="" count="0" memberValueDatatype="130" unbalanced="0"/>
    <cacheHierarchy uniqueName="[Cases].[Employment]" caption="Employment" attribute="1" defaultMemberUniqueName="[Cases].[Employment].[All]" allUniqueName="[Cases].[Employment].[All]" dimensionUniqueName="[Cases]" displayFolder="" count="0" memberValueDatatype="130" unbalanced="0"/>
    <cacheHierarchy uniqueName="[Cases].[Marital status]" caption="Marital status" attribute="1" defaultMemberUniqueName="[Cases].[Marital status].[All]" allUniqueName="[Cases].[Marital status].[All]" dimensionUniqueName="[Cases]" displayFolder="" count="0" memberValueDatatype="130" unbalanced="0"/>
    <cacheHierarchy uniqueName="[Cases].[Receives Medicaid]" caption="Receives Medicaid" attribute="1" defaultMemberUniqueName="[Cases].[Receives Medicaid].[All]" allUniqueName="[Cases].[Receives Medicaid].[All]" dimensionUniqueName="[Cases]" displayFolder="" count="0" memberValueDatatype="130" unbalanced="0"/>
    <cacheHierarchy uniqueName="[Cases].[Receives Medicare]" caption="Receives Medicare" attribute="1" defaultMemberUniqueName="[Cases].[Receives Medicare].[All]" allUniqueName="[Cases].[Receives Medicare].[All]" dimensionUniqueName="[Cases]" displayFolder="" count="0" memberValueDatatype="130" unbalanced="0"/>
    <cacheHierarchy uniqueName="[Cases].[Receives SNAP (Food Stamps)]" caption="Receives SNAP (Food Stamps)" attribute="1" defaultMemberUniqueName="[Cases].[Receives SNAP (Food Stamps)].[All]" allUniqueName="[Cases].[Receives SNAP (Food Stamps)].[All]" dimensionUniqueName="[Cases]" displayFolder="" count="0" memberValueDatatype="130" unbalanced="0"/>
    <cacheHierarchy uniqueName="[Cases].[Receives Social Security]" caption="Receives Social Security" attribute="1" defaultMemberUniqueName="[Cases].[Receives Social Security].[All]" allUniqueName="[Cases].[Receives Social Security].[All]" dimensionUniqueName="[Cases]" displayFolder="" count="0" memberValueDatatype="130" unbalanced="0"/>
    <cacheHierarchy uniqueName="[Cases].[Receives Veterans Benefits]" caption="Receives Veterans Benefits" attribute="1" defaultMemberUniqueName="[Cases].[Receives Veterans Benefits].[All]" allUniqueName="[Cases].[Receives Veterans Benefits].[All]" dimensionUniqueName="[Cases]" displayFolder="" count="0" memberValueDatatype="130" unbalanced="0"/>
    <cacheHierarchy uniqueName="[Cases].[Receives WIC]" caption="Receives WIC" attribute="1" defaultMemberUniqueName="[Cases].[Receives WIC].[All]" allUniqueName="[Cases].[Receives WIC].[All]" dimensionUniqueName="[Cases]" displayFolder="" count="0" memberValueDatatype="130" unbalanced="0"/>
    <cacheHierarchy uniqueName="[Cases].[Receives SSI]" caption="Receives SSI" attribute="1" defaultMemberUniqueName="[Cases].[Receives SSI].[All]" allUniqueName="[Cases].[Receives SSI].[All]" dimensionUniqueName="[Cases]" displayFolder="" count="0" memberValueDatatype="130" unbalanced="0"/>
    <cacheHierarchy uniqueName="[Cases].[Receives Free/Reduced Price School Meals]" caption="Receives Free/Reduced Price School Meals" attribute="1" defaultMemberUniqueName="[Cases].[Receives Free/Reduced Price School Meals].[All]" allUniqueName="[Cases].[Receives Free/Reduced Price School Meals].[All]" dimensionUniqueName="[Cases]" displayFolder="" count="0" memberValueDatatype="130" unbalanced="0"/>
    <cacheHierarchy uniqueName="[Cases].[Prefer not to answer]" caption="Prefer not to answer" attribute="1" defaultMemberUniqueName="[Cases].[Prefer not to answer].[All]" allUniqueName="[Cases].[Prefer not to answer].[All]" dimensionUniqueName="[Cases]" displayFolder="" count="0" memberValueDatatype="130" unbalanced="0"/>
    <cacheHierarchy uniqueName="[Cases].[At Risk of Being Homeless]" caption="At Risk of Being Homeless" attribute="1" defaultMemberUniqueName="[Cases].[At Risk of Being Homeless].[All]" allUniqueName="[Cases].[At Risk of Being Homeless].[All]" dimensionUniqueName="[Cases]" displayFolder="" count="0" memberValueDatatype="130" unbalanced="0"/>
    <cacheHierarchy uniqueName="[Cases].[Disabled]" caption="Disabled" attribute="1" defaultMemberUniqueName="[Cases].[Disabled].[All]" allUniqueName="[Cases].[Disabled].[All]" dimensionUniqueName="[Cases]" displayFolder="" count="0" memberValueDatatype="130" unbalanced="0"/>
    <cacheHierarchy uniqueName="[Cases].[Homeless]" caption="Homeless" attribute="1" defaultMemberUniqueName="[Cases].[Homeless].[All]" allUniqueName="[Cases].[Homeless].[All]" dimensionUniqueName="[Cases]" displayFolder="" count="0" memberValueDatatype="130" unbalanced="0"/>
    <cacheHierarchy uniqueName="[Cases].[Within the past 12 months we worried whether our food would run out before we got money to buy more.]" caption="Within the past 12 months we worried whether our food would run out before we got money to buy more." attribute="1" defaultMemberUniqueName="[Cases].[Within the past 12 months we worried whether our food would run out before we got money to buy more.].[All]" allUniqueName="[Cases].[Within the past 12 months we worried whether our food would run out before we got money to buy more.].[All]" dimensionUniqueName="[Cases]" displayFolder="" count="0" memberValueDatatype="130" unbalanced="0"/>
    <cacheHierarchy uniqueName="[Cases].[Assistance Count]" caption="Assistance Count" attribute="1" defaultMemberUniqueName="[Cases].[Assistance Count].[All]" allUniqueName="[Cases].[Assistance Count].[All]" dimensionUniqueName="[Cases]" displayFolder="" count="0" memberValueDatatype="20" unbalanced="0"/>
    <cacheHierarchy uniqueName="[Cases].[Assistance Amount]" caption="Assistance Amount" attribute="1" defaultMemberUniqueName="[Cases].[Assistance Amount].[All]" allUniqueName="[Cases].[Assistance Amount].[All]" dimensionUniqueName="[Cases]" displayFolder="" count="0" memberValueDatatype="20" unbalanced="0"/>
    <cacheHierarchy uniqueName="[Cases].[Last Assistance Date]" caption="Last Assistance Date" attribute="1" time="1" defaultMemberUniqueName="[Cases].[Last Assistance Date].[All]" allUniqueName="[Cases].[Last Assistance Date].[All]" dimensionUniqueName="[Cases]" displayFolder="" count="0" memberValueDatatype="7" unbalanced="0"/>
    <cacheHierarchy uniqueName="[Cases].[Household Size]" caption="Household Size" attribute="1" defaultMemberUniqueName="[Cases].[Household Size].[All]" allUniqueName="[Cases].[Household Size].[All]" dimensionUniqueName="[Cases]" displayFolder="" count="0" memberValueDatatype="20" unbalanced="0"/>
    <cacheHierarchy uniqueName="[Cases].[Is Head of Household]" caption="Is Head of Household" attribute="1" defaultMemberUniqueName="[Cases].[Is Head of Household].[All]" allUniqueName="[Cases].[Is Head of Household].[All]" dimensionUniqueName="[Cases]" displayFolder="" count="0" memberValueDatatype="11" unbalanced="0"/>
    <cacheHierarchy uniqueName="[Cases].[Is Deceased]" caption="Is Deceased" attribute="1" defaultMemberUniqueName="[Cases].[Is Deceased].[All]" allUniqueName="[Cases].[Is Deceased].[All]" dimensionUniqueName="[Cases]" displayFolder="" count="0" memberValueDatatype="11" unbalanced="0"/>
    <cacheHierarchy uniqueName="[Cases].[Relationship to HoH]" caption="Relationship to HoH" attribute="1" defaultMemberUniqueName="[Cases].[Relationship to HoH].[All]" allUniqueName="[Cases].[Relationship to HoH].[All]" dimensionUniqueName="[Cases]" displayFolder="" count="0" memberValueDatatype="130" unbalanced="0"/>
    <cacheHierarchy uniqueName="[Cases].[ROI status]" caption="ROI status" attribute="1" defaultMemberUniqueName="[Cases].[ROI status].[All]" allUniqueName="[Cases].[ROI status].[All]" dimensionUniqueName="[Cases]" displayFolder="" count="0" memberValueDatatype="130" unbalanced="0"/>
    <cacheHierarchy uniqueName="[Cases].[ROI Expiration Date]" caption="ROI Expiration Date" attribute="1" time="1" defaultMemberUniqueName="[Cases].[ROI Expiration Date].[All]" allUniqueName="[Cases].[ROI Expiration Date].[All]" dimensionUniqueName="[Cases]" displayFolder="" count="0" memberValueDatatype="7" unbalanced="0"/>
    <cacheHierarchy uniqueName="[Cases].[Entry Date (Year)]" caption="Entry Date (Year)" attribute="1" defaultMemberUniqueName="[Cases].[Entry Date (Year)].[All]" allUniqueName="[Cases].[Entry Date (Year)].[All]" dimensionUniqueName="[Cases]" displayFolder="" count="2" memberValueDatatype="130" unbalanced="0">
      <fieldsUsage count="2">
        <fieldUsage x="-1"/>
        <fieldUsage x="2"/>
      </fieldsUsage>
    </cacheHierarchy>
    <cacheHierarchy uniqueName="[Cases].[Entry Date (Quarter)]" caption="Entry Date (Quarter)" attribute="1" defaultMemberUniqueName="[Cases].[Entry Date (Quarter)].[All]" allUniqueName="[Cases].[Entry Date (Quarter)].[All]" dimensionUniqueName="[Cases]" displayFolder="" count="0" memberValueDatatype="130" unbalanced="0"/>
    <cacheHierarchy uniqueName="[Cases].[Entry Date (Month)]" caption="Entry Date (Month)" attribute="1" defaultMemberUniqueName="[Cases].[Entry Date (Month)].[All]" allUniqueName="[Cases].[Entry Date (Month)].[All]" dimensionUniqueName="[Cases]" displayFolder="" count="2" memberValueDatatype="130" unbalanced="0">
      <fieldsUsage count="2">
        <fieldUsage x="-1"/>
        <fieldUsage x="1"/>
      </fieldsUsage>
    </cacheHierarchy>
    <cacheHierarchy uniqueName="[Cases].[Entry Date (Month Index)]" caption="Entry Date (Month Index)" attribute="1" defaultMemberUniqueName="[Cases].[Entry Date (Month Index)].[All]" allUniqueName="[Cases].[Entry Date (Month Index)].[All]" dimensionUniqueName="[Cases]" displayFolder="" count="0" memberValueDatatype="20" unbalanced="0" hidden="1"/>
    <cacheHierarchy uniqueName="[Measures].[Agencies]" caption="Agencies" measure="1" displayFolder="" measureGroup="Cases" count="0"/>
    <cacheHierarchy uniqueName="[Measures].[Households]" caption="Households" measure="1" displayFolder="" measureGroup="Cases" count="0"/>
    <cacheHierarchy uniqueName="[Measures].[Agents]" caption="Agents" measure="1" displayFolder="" measureGroup="Cases" count="0"/>
    <cacheHierarchy uniqueName="[Measures].[Cases]" caption="Cases" measure="1" displayFolder="" measureGroup="Cases" count="0"/>
    <cacheHierarchy uniqueName="[Measures].[First Case Entry Date]" caption="First Case Entry Date" measure="1" displayFolder="" measureGroup="Cases" count="0"/>
    <cacheHierarchy uniqueName="[Measures].[Last Case Entry Date]" caption="Last Case Entry Date" measure="1" displayFolder="" measureGroup="Cases" count="0"/>
    <cacheHierarchy uniqueName="[Measures].[Assistance]" caption="Assistance" measure="1" displayFolder="" measureGroup="Cases" count="0"/>
    <cacheHierarchy uniqueName="[Measures].[__XL_Count Cases]" caption="__XL_Count Cases" measure="1" displayFolder="" measureGroup="Cases" count="0" hidden="1"/>
    <cacheHierarchy uniqueName="[Measures].[__XL_Count Agencies]" caption="__XL_Count Agencies" measure="1" displayFolder="" measureGroup="Agencies" count="0" hidden="1"/>
    <cacheHierarchy uniqueName="[Measures].[__No measures defined]" caption="__No measures defined" measure="1" displayFolder="" count="0" hidden="1"/>
    <cacheHierarchy uniqueName="[Measures].[Count of Case #]" caption="Count of Case #" measure="1" displayFolder="" measureGroup="Cases" count="0" hidden="1">
      <extLst>
        <ext xmlns:x15="http://schemas.microsoft.com/office/spreadsheetml/2010/11/main" uri="{B97F6D7D-B522-45F9-BDA1-12C45D357490}">
          <x15:cacheHierarchy aggregatedColumn="1"/>
        </ext>
      </extLst>
    </cacheHierarchy>
    <cacheHierarchy uniqueName="[Measures].[Distinct Count of Case #]" caption="Distinct Count of Case #" measure="1" displayFolder="" measureGroup="Cases" count="0" oneField="1" hidden="1">
      <fieldsUsage count="1">
        <fieldUsage x="3"/>
      </fieldsUsage>
      <extLst>
        <ext xmlns:x15="http://schemas.microsoft.com/office/spreadsheetml/2010/11/main" uri="{B97F6D7D-B522-45F9-BDA1-12C45D357490}">
          <x15:cacheHierarchy aggregatedColumn="1"/>
        </ext>
      </extLst>
    </cacheHierarchy>
    <cacheHierarchy uniqueName="[Measures].[Count of Household #]" caption="Count of Household #" measure="1" displayFolder="" measureGroup="Cases" count="0" hidden="1">
      <extLst>
        <ext xmlns:x15="http://schemas.microsoft.com/office/spreadsheetml/2010/11/main" uri="{B97F6D7D-B522-45F9-BDA1-12C45D357490}">
          <x15:cacheHierarchy aggregatedColumn="2"/>
        </ext>
      </extLst>
    </cacheHierarchy>
    <cacheHierarchy uniqueName="[Measures].[Distinct Count of Household #]" caption="Distinct Count of Household #" measure="1" displayFolder="" measureGroup="Cases" count="0" oneField="1" hidden="1">
      <fieldsUsage count="1">
        <fieldUsage x="4"/>
      </fieldsUsage>
      <extLst>
        <ext xmlns:x15="http://schemas.microsoft.com/office/spreadsheetml/2010/11/main" uri="{B97F6D7D-B522-45F9-BDA1-12C45D357490}">
          <x15:cacheHierarchy aggregatedColumn="2"/>
        </ext>
      </extLst>
    </cacheHierarchy>
    <cacheHierarchy uniqueName="[Measures].[Count of Entry Agency]" caption="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Count of Entry Agent]" caption="Count of Entry Agent" measure="1" displayFolder="" measureGroup="Cases" count="0" hidden="1">
      <extLst>
        <ext xmlns:x15="http://schemas.microsoft.com/office/spreadsheetml/2010/11/main" uri="{B97F6D7D-B522-45F9-BDA1-12C45D357490}">
          <x15:cacheHierarchy aggregatedColumn="3"/>
        </ext>
      </extLst>
    </cacheHierarchy>
    <cacheHierarchy uniqueName="[Measures].[Distinct Count of Entry Agency]" caption="Distinct 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Distinct Count of Entry Agent]" caption="Distinct Count of Entry Agent" measure="1" displayFolder="" measureGroup="Cases" count="0" hidden="1">
      <extLst>
        <ext xmlns:x15="http://schemas.microsoft.com/office/spreadsheetml/2010/11/main" uri="{B97F6D7D-B522-45F9-BDA1-12C45D357490}">
          <x15:cacheHierarchy aggregatedColumn="3"/>
        </ext>
      </extLst>
    </cacheHierarchy>
    <cacheHierarchy uniqueName="[Measures].[Sum of Assistance Amount]" caption="Sum of Assistance Amount" measure="1" displayFolder="" measureGroup="Cases" count="0" hidden="1">
      <extLst>
        <ext xmlns:x15="http://schemas.microsoft.com/office/spreadsheetml/2010/11/main" uri="{B97F6D7D-B522-45F9-BDA1-12C45D357490}">
          <x15:cacheHierarchy aggregatedColumn="38"/>
        </ext>
      </extLst>
    </cacheHierarchy>
    <cacheHierarchy uniqueName="[Measures].[Sum of Assistance Count]" caption="Sum of Assistance Count" measure="1" displayFolder="" measureGroup="Cases" count="0" oneField="1" hidden="1">
      <fieldsUsage count="1">
        <fieldUsage x="5"/>
      </fieldsUsage>
      <extLst>
        <ext xmlns:x15="http://schemas.microsoft.com/office/spreadsheetml/2010/11/main" uri="{B97F6D7D-B522-45F9-BDA1-12C45D357490}">
          <x15:cacheHierarchy aggregatedColumn="37"/>
        </ext>
      </extLst>
    </cacheHierarchy>
    <cacheHierarchy uniqueName="[Measures].[Count of Entry Date]" caption="Count of Entry Date" measure="1" displayFolder="" measureGroup="Cases" count="0" hidden="1">
      <extLst>
        <ext xmlns:x15="http://schemas.microsoft.com/office/spreadsheetml/2010/11/main" uri="{B97F6D7D-B522-45F9-BDA1-12C45D357490}">
          <x15:cacheHierarchy aggregatedColumn="5"/>
        </ext>
      </extLst>
    </cacheHierarchy>
  </cacheHierarchies>
  <kpis count="0"/>
  <dimensions count="3">
    <dimension name="Agencies" uniqueName="[Agencies]" caption="Agencies"/>
    <dimension name="Cases" uniqueName="[Cases]" caption="Cases"/>
    <dimension measure="1" name="Measures" uniqueName="[Measures]" caption="Measures"/>
  </dimensions>
  <measureGroups count="2">
    <measureGroup name="Agencies" caption="Agencies"/>
    <measureGroup name="Cases" caption="Case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gis Whaley" refreshedDate="44850.680338888887" backgroundQuery="1" createdVersion="6" refreshedVersion="8" minRefreshableVersion="3" recordCount="0" supportSubquery="1" supportAdvancedDrill="1" xr:uid="{CA1E2EB3-5B11-4C92-B745-4A86A3A60597}">
  <cacheSource type="external" connectionId="4"/>
  <cacheFields count="3">
    <cacheField name="[Cases].[Entry Agency].[Entry Agency]" caption="Entry Agency" numFmtId="0" hierarchy="4" level="1">
      <sharedItems containsSemiMixedTypes="0" containsNonDate="0" containsString="0"/>
    </cacheField>
    <cacheField name="[Measures].[Distinct Count of Entry Agent]" caption="Distinct Count of Entry Agent" numFmtId="0" hierarchy="67" level="32767"/>
    <cacheField name="[Cases].[Entry Date].[Entry Date]" caption="Entry Date" numFmtId="0" hierarchy="5" level="1">
      <sharedItems containsSemiMixedTypes="0" containsNonDate="0" containsString="0"/>
    </cacheField>
  </cacheFields>
  <cacheHierarchies count="71">
    <cacheHierarchy uniqueName="[Agencies].[Entry Agency]" caption="Entry Agency" attribute="1" defaultMemberUniqueName="[Agencies].[Entry Agency].[All]" allUniqueName="[Agencies].[Entry Agency].[All]" dimensionUniqueName="[Agencies]" displayFolder="" count="0" memberValueDatatype="130" unbalanced="0"/>
    <cacheHierarchy uniqueName="[Cases].[Case #]" caption="Case #" attribute="1" defaultMemberUniqueName="[Cases].[Case #].[All]" allUniqueName="[Cases].[Case #].[All]" dimensionUniqueName="[Cases]" displayFolder="" count="0" memberValueDatatype="130" unbalanced="0"/>
    <cacheHierarchy uniqueName="[Cases].[Household #]" caption="Household #" attribute="1" defaultMemberUniqueName="[Cases].[Household #].[All]" allUniqueName="[Cases].[Household #].[All]" dimensionUniqueName="[Cases]" displayFolder="" count="0" memberValueDatatype="130" unbalanced="0"/>
    <cacheHierarchy uniqueName="[Cases].[Entry Agent]" caption="Entry Agent" attribute="1" defaultMemberUniqueName="[Cases].[Entry Agent].[All]" allUniqueName="[Cases].[Entry Agent].[All]" dimensionUniqueName="[Cases]" displayFolder="" count="0" memberValueDatatype="130" unbalanced="0"/>
    <cacheHierarchy uniqueName="[Cases].[Entry Agency]" caption="Entry Agency" attribute="1" defaultMemberUniqueName="[Cases].[Entry Agency].[All]" allUniqueName="[Cases].[Entry Agency].[All]" dimensionUniqueName="[Cases]" displayFolder="" count="2" memberValueDatatype="130" unbalanced="0">
      <fieldsUsage count="2">
        <fieldUsage x="-1"/>
        <fieldUsage x="0"/>
      </fieldsUsage>
    </cacheHierarchy>
    <cacheHierarchy uniqueName="[Cases].[Entry Date]" caption="Entry Date" attribute="1" time="1" defaultMemberUniqueName="[Cases].[Entry Date].[All]" allUniqueName="[Cases].[Entry Date].[All]" dimensionUniqueName="[Cases]" displayFolder="" count="2" memberValueDatatype="7" unbalanced="0">
      <fieldsUsage count="2">
        <fieldUsage x="-1"/>
        <fieldUsage x="2"/>
      </fieldsUsage>
    </cacheHierarchy>
    <cacheHierarchy uniqueName="[Cases].[Dependant Count]" caption="Dependant Count" attribute="1" defaultMemberUniqueName="[Cases].[Dependant Count].[All]" allUniqueName="[Cases].[Dependant Count].[All]" dimensionUniqueName="[Cases]" displayFolder="" count="0" memberValueDatatype="20" unbalanced="0"/>
    <cacheHierarchy uniqueName="[Cases].[Zip code]" caption="Zip code" attribute="1" defaultMemberUniqueName="[Cases].[Zip code].[All]" allUniqueName="[Cases].[Zip code].[All]" dimensionUniqueName="[Cases]" displayFolder="" count="0" memberValueDatatype="20" unbalanced="0"/>
    <cacheHierarchy uniqueName="[Cases].[County]" caption="County" attribute="1" defaultMemberUniqueName="[Cases].[County].[All]" allUniqueName="[Cases].[County].[All]" dimensionUniqueName="[Cases]" displayFolder="" count="0" memberValueDatatype="130" unbalanced="0"/>
    <cacheHierarchy uniqueName="[Cases].[Case Personal income]" caption="Case Personal income" attribute="1" defaultMemberUniqueName="[Cases].[Case Personal income].[All]" allUniqueName="[Cases].[Case Personal income].[All]" dimensionUniqueName="[Cases]" displayFolder="" count="0" memberValueDatatype="20" unbalanced="0"/>
    <cacheHierarchy uniqueName="[Cases].[Case Personal Income Sources]" caption="Case Personal Income Sources" attribute="1" defaultMemberUniqueName="[Cases].[Case Personal Income Sources].[All]" allUniqueName="[Cases].[Case Personal Income Sources].[All]" dimensionUniqueName="[Cases]" displayFolder="" count="0" memberValueDatatype="130" unbalanced="0"/>
    <cacheHierarchy uniqueName="[Cases].[Household Income]" caption="Household Income" attribute="1" defaultMemberUniqueName="[Cases].[Household Income].[All]" allUniqueName="[Cases].[Household Income].[All]" dimensionUniqueName="[Cases]" displayFolder="" count="0" memberValueDatatype="20" unbalanced="0"/>
    <cacheHierarchy uniqueName="[Cases].[Case Personal expenses]" caption="Case Personal expenses" attribute="1" defaultMemberUniqueName="[Cases].[Case Personal expenses].[All]" allUniqueName="[Cases].[Case Personal expenses].[All]" dimensionUniqueName="[Cases]" displayFolder="" count="0" memberValueDatatype="20" unbalanced="0"/>
    <cacheHierarchy uniqueName="[Cases].[Case Personal Expense Sources]" caption="Case Personal Expense Sources" attribute="1" defaultMemberUniqueName="[Cases].[Case Personal Expense Sources].[All]" allUniqueName="[Cases].[Case Personal Expense Sources].[All]" dimensionUniqueName="[Cases]" displayFolder="" count="0" memberValueDatatype="130" unbalanced="0"/>
    <cacheHierarchy uniqueName="[Cases].[Household Expenses]" caption="Household Expenses" attribute="1" defaultMemberUniqueName="[Cases].[Household Expenses].[All]" allUniqueName="[Cases].[Household Expenses].[All]" dimensionUniqueName="[Cases]" displayFolder="" count="0" memberValueDatatype="20" unbalanced="0"/>
    <cacheHierarchy uniqueName="[Cases].[Gender]" caption="Gender" attribute="1" defaultMemberUniqueName="[Cases].[Gender].[All]" allUniqueName="[Cases].[Gender].[All]" dimensionUniqueName="[Cases]" displayFolder="" count="0" memberValueDatatype="130" unbalanced="0"/>
    <cacheHierarchy uniqueName="[Cases].[Race]" caption="Race" attribute="1" defaultMemberUniqueName="[Cases].[Race].[All]" allUniqueName="[Cases].[Race].[All]" dimensionUniqueName="[Cases]" displayFolder="" count="0" memberValueDatatype="130" unbalanced="0"/>
    <cacheHierarchy uniqueName="[Cases].[Ethnicity]" caption="Ethnicity" attribute="1" defaultMemberUniqueName="[Cases].[Ethnicity].[All]" allUniqueName="[Cases].[Ethnicity].[All]" dimensionUniqueName="[Cases]" displayFolder="" count="0" memberValueDatatype="130" unbalanced="0"/>
    <cacheHierarchy uniqueName="[Cases].[Children (0-17) in Household]" caption="Children (0-17) in Household" attribute="1" defaultMemberUniqueName="[Cases].[Children (0-17) in Household].[All]" allUniqueName="[Cases].[Children (0-17) in Household].[All]" dimensionUniqueName="[Cases]" displayFolder="" count="0" memberValueDatatype="20" unbalanced="0"/>
    <cacheHierarchy uniqueName="[Cases].[Adults (18-59) in Household]" caption="Adults (18-59) in Household" attribute="1" defaultMemberUniqueName="[Cases].[Adults (18-59) in Household].[All]" allUniqueName="[Cases].[Adults (18-59) in Household].[All]" dimensionUniqueName="[Cases]" displayFolder="" count="0" memberValueDatatype="20" unbalanced="0"/>
    <cacheHierarchy uniqueName="[Cases].[Seniors (60+) in Household]" caption="Seniors (60+) in Household" attribute="1" defaultMemberUniqueName="[Cases].[Seniors (60+) in Household].[All]" allUniqueName="[Cases].[Seniors (60+) in Household].[All]" dimensionUniqueName="[Cases]" displayFolder="" count="0" memberValueDatatype="20" unbalanced="0"/>
    <cacheHierarchy uniqueName="[Cases].[Education (highest level completed)]" caption="Education (highest level completed)" attribute="1" defaultMemberUniqueName="[Cases].[Education (highest level completed)].[All]" allUniqueName="[Cases].[Education (highest level completed)].[All]" dimensionUniqueName="[Cases]" displayFolder="" count="0" memberValueDatatype="130" unbalanced="0"/>
    <cacheHierarchy uniqueName="[Cases].[Employment]" caption="Employment" attribute="1" defaultMemberUniqueName="[Cases].[Employment].[All]" allUniqueName="[Cases].[Employment].[All]" dimensionUniqueName="[Cases]" displayFolder="" count="0" memberValueDatatype="130" unbalanced="0"/>
    <cacheHierarchy uniqueName="[Cases].[Marital status]" caption="Marital status" attribute="1" defaultMemberUniqueName="[Cases].[Marital status].[All]" allUniqueName="[Cases].[Marital status].[All]" dimensionUniqueName="[Cases]" displayFolder="" count="0" memberValueDatatype="130" unbalanced="0"/>
    <cacheHierarchy uniqueName="[Cases].[Receives Medicaid]" caption="Receives Medicaid" attribute="1" defaultMemberUniqueName="[Cases].[Receives Medicaid].[All]" allUniqueName="[Cases].[Receives Medicaid].[All]" dimensionUniqueName="[Cases]" displayFolder="" count="0" memberValueDatatype="130" unbalanced="0"/>
    <cacheHierarchy uniqueName="[Cases].[Receives Medicare]" caption="Receives Medicare" attribute="1" defaultMemberUniqueName="[Cases].[Receives Medicare].[All]" allUniqueName="[Cases].[Receives Medicare].[All]" dimensionUniqueName="[Cases]" displayFolder="" count="0" memberValueDatatype="130" unbalanced="0"/>
    <cacheHierarchy uniqueName="[Cases].[Receives SNAP (Food Stamps)]" caption="Receives SNAP (Food Stamps)" attribute="1" defaultMemberUniqueName="[Cases].[Receives SNAP (Food Stamps)].[All]" allUniqueName="[Cases].[Receives SNAP (Food Stamps)].[All]" dimensionUniqueName="[Cases]" displayFolder="" count="0" memberValueDatatype="130" unbalanced="0"/>
    <cacheHierarchy uniqueName="[Cases].[Receives Social Security]" caption="Receives Social Security" attribute="1" defaultMemberUniqueName="[Cases].[Receives Social Security].[All]" allUniqueName="[Cases].[Receives Social Security].[All]" dimensionUniqueName="[Cases]" displayFolder="" count="0" memberValueDatatype="130" unbalanced="0"/>
    <cacheHierarchy uniqueName="[Cases].[Receives Veterans Benefits]" caption="Receives Veterans Benefits" attribute="1" defaultMemberUniqueName="[Cases].[Receives Veterans Benefits].[All]" allUniqueName="[Cases].[Receives Veterans Benefits].[All]" dimensionUniqueName="[Cases]" displayFolder="" count="0" memberValueDatatype="130" unbalanced="0"/>
    <cacheHierarchy uniqueName="[Cases].[Receives WIC]" caption="Receives WIC" attribute="1" defaultMemberUniqueName="[Cases].[Receives WIC].[All]" allUniqueName="[Cases].[Receives WIC].[All]" dimensionUniqueName="[Cases]" displayFolder="" count="0" memberValueDatatype="130" unbalanced="0"/>
    <cacheHierarchy uniqueName="[Cases].[Receives SSI]" caption="Receives SSI" attribute="1" defaultMemberUniqueName="[Cases].[Receives SSI].[All]" allUniqueName="[Cases].[Receives SSI].[All]" dimensionUniqueName="[Cases]" displayFolder="" count="0" memberValueDatatype="130" unbalanced="0"/>
    <cacheHierarchy uniqueName="[Cases].[Receives Free/Reduced Price School Meals]" caption="Receives Free/Reduced Price School Meals" attribute="1" defaultMemberUniqueName="[Cases].[Receives Free/Reduced Price School Meals].[All]" allUniqueName="[Cases].[Receives Free/Reduced Price School Meals].[All]" dimensionUniqueName="[Cases]" displayFolder="" count="0" memberValueDatatype="130" unbalanced="0"/>
    <cacheHierarchy uniqueName="[Cases].[Prefer not to answer]" caption="Prefer not to answer" attribute="1" defaultMemberUniqueName="[Cases].[Prefer not to answer].[All]" allUniqueName="[Cases].[Prefer not to answer].[All]" dimensionUniqueName="[Cases]" displayFolder="" count="0" memberValueDatatype="130" unbalanced="0"/>
    <cacheHierarchy uniqueName="[Cases].[At Risk of Being Homeless]" caption="At Risk of Being Homeless" attribute="1" defaultMemberUniqueName="[Cases].[At Risk of Being Homeless].[All]" allUniqueName="[Cases].[At Risk of Being Homeless].[All]" dimensionUniqueName="[Cases]" displayFolder="" count="0" memberValueDatatype="130" unbalanced="0"/>
    <cacheHierarchy uniqueName="[Cases].[Disabled]" caption="Disabled" attribute="1" defaultMemberUniqueName="[Cases].[Disabled].[All]" allUniqueName="[Cases].[Disabled].[All]" dimensionUniqueName="[Cases]" displayFolder="" count="0" memberValueDatatype="130" unbalanced="0"/>
    <cacheHierarchy uniqueName="[Cases].[Homeless]" caption="Homeless" attribute="1" defaultMemberUniqueName="[Cases].[Homeless].[All]" allUniqueName="[Cases].[Homeless].[All]" dimensionUniqueName="[Cases]" displayFolder="" count="0" memberValueDatatype="130" unbalanced="0"/>
    <cacheHierarchy uniqueName="[Cases].[Within the past 12 months we worried whether our food would run out before we got money to buy more.]" caption="Within the past 12 months we worried whether our food would run out before we got money to buy more." attribute="1" defaultMemberUniqueName="[Cases].[Within the past 12 months we worried whether our food would run out before we got money to buy more.].[All]" allUniqueName="[Cases].[Within the past 12 months we worried whether our food would run out before we got money to buy more.].[All]" dimensionUniqueName="[Cases]" displayFolder="" count="0" memberValueDatatype="130" unbalanced="0"/>
    <cacheHierarchy uniqueName="[Cases].[Assistance Count]" caption="Assistance Count" attribute="1" defaultMemberUniqueName="[Cases].[Assistance Count].[All]" allUniqueName="[Cases].[Assistance Count].[All]" dimensionUniqueName="[Cases]" displayFolder="" count="0" memberValueDatatype="20" unbalanced="0"/>
    <cacheHierarchy uniqueName="[Cases].[Assistance Amount]" caption="Assistance Amount" attribute="1" defaultMemberUniqueName="[Cases].[Assistance Amount].[All]" allUniqueName="[Cases].[Assistance Amount].[All]" dimensionUniqueName="[Cases]" displayFolder="" count="0" memberValueDatatype="20" unbalanced="0"/>
    <cacheHierarchy uniqueName="[Cases].[Last Assistance Date]" caption="Last Assistance Date" attribute="1" time="1" defaultMemberUniqueName="[Cases].[Last Assistance Date].[All]" allUniqueName="[Cases].[Last Assistance Date].[All]" dimensionUniqueName="[Cases]" displayFolder="" count="0" memberValueDatatype="7" unbalanced="0"/>
    <cacheHierarchy uniqueName="[Cases].[Household Size]" caption="Household Size" attribute="1" defaultMemberUniqueName="[Cases].[Household Size].[All]" allUniqueName="[Cases].[Household Size].[All]" dimensionUniqueName="[Cases]" displayFolder="" count="0" memberValueDatatype="20" unbalanced="0"/>
    <cacheHierarchy uniqueName="[Cases].[Is Head of Household]" caption="Is Head of Household" attribute="1" defaultMemberUniqueName="[Cases].[Is Head of Household].[All]" allUniqueName="[Cases].[Is Head of Household].[All]" dimensionUniqueName="[Cases]" displayFolder="" count="0" memberValueDatatype="11" unbalanced="0"/>
    <cacheHierarchy uniqueName="[Cases].[Is Deceased]" caption="Is Deceased" attribute="1" defaultMemberUniqueName="[Cases].[Is Deceased].[All]" allUniqueName="[Cases].[Is Deceased].[All]" dimensionUniqueName="[Cases]" displayFolder="" count="0" memberValueDatatype="11" unbalanced="0"/>
    <cacheHierarchy uniqueName="[Cases].[Relationship to HoH]" caption="Relationship to HoH" attribute="1" defaultMemberUniqueName="[Cases].[Relationship to HoH].[All]" allUniqueName="[Cases].[Relationship to HoH].[All]" dimensionUniqueName="[Cases]" displayFolder="" count="0" memberValueDatatype="130" unbalanced="0"/>
    <cacheHierarchy uniqueName="[Cases].[ROI status]" caption="ROI status" attribute="1" defaultMemberUniqueName="[Cases].[ROI status].[All]" allUniqueName="[Cases].[ROI status].[All]" dimensionUniqueName="[Cases]" displayFolder="" count="0" memberValueDatatype="130" unbalanced="0"/>
    <cacheHierarchy uniqueName="[Cases].[ROI Expiration Date]" caption="ROI Expiration Date" attribute="1" time="1" defaultMemberUniqueName="[Cases].[ROI Expiration Date].[All]" allUniqueName="[Cases].[ROI Expiration Date].[All]" dimensionUniqueName="[Cases]" displayFolder="" count="0" memberValueDatatype="7" unbalanced="0"/>
    <cacheHierarchy uniqueName="[Cases].[Entry Date (Year)]" caption="Entry Date (Year)" attribute="1" defaultMemberUniqueName="[Cases].[Entry Date (Year)].[All]" allUniqueName="[Cases].[Entry Date (Year)].[All]" dimensionUniqueName="[Cases]" displayFolder="" count="0" memberValueDatatype="130" unbalanced="0"/>
    <cacheHierarchy uniqueName="[Cases].[Entry Date (Quarter)]" caption="Entry Date (Quarter)" attribute="1" defaultMemberUniqueName="[Cases].[Entry Date (Quarter)].[All]" allUniqueName="[Cases].[Entry Date (Quarter)].[All]" dimensionUniqueName="[Cases]" displayFolder="" count="0" memberValueDatatype="130" unbalanced="0"/>
    <cacheHierarchy uniqueName="[Cases].[Entry Date (Month)]" caption="Entry Date (Month)" attribute="1" defaultMemberUniqueName="[Cases].[Entry Date (Month)].[All]" allUniqueName="[Cases].[Entry Date (Month)].[All]" dimensionUniqueName="[Cases]" displayFolder="" count="0" memberValueDatatype="130" unbalanced="0"/>
    <cacheHierarchy uniqueName="[Cases].[Entry Date (Month Index)]" caption="Entry Date (Month Index)" attribute="1" defaultMemberUniqueName="[Cases].[Entry Date (Month Index)].[All]" allUniqueName="[Cases].[Entry Date (Month Index)].[All]" dimensionUniqueName="[Cases]" displayFolder="" count="0" memberValueDatatype="20" unbalanced="0" hidden="1"/>
    <cacheHierarchy uniqueName="[Measures].[Agencies]" caption="Agencies" measure="1" displayFolder="" measureGroup="Cases" count="0"/>
    <cacheHierarchy uniqueName="[Measures].[Households]" caption="Households" measure="1" displayFolder="" measureGroup="Cases" count="0"/>
    <cacheHierarchy uniqueName="[Measures].[Agents]" caption="Agents" measure="1" displayFolder="" measureGroup="Cases" count="0"/>
    <cacheHierarchy uniqueName="[Measures].[Cases]" caption="Cases" measure="1" displayFolder="" measureGroup="Cases" count="0"/>
    <cacheHierarchy uniqueName="[Measures].[First Case Entry Date]" caption="First Case Entry Date" measure="1" displayFolder="" measureGroup="Cases" count="0"/>
    <cacheHierarchy uniqueName="[Measures].[Last Case Entry Date]" caption="Last Case Entry Date" measure="1" displayFolder="" measureGroup="Cases" count="0"/>
    <cacheHierarchy uniqueName="[Measures].[Assistance]" caption="Assistance" measure="1" displayFolder="" measureGroup="Cases" count="0"/>
    <cacheHierarchy uniqueName="[Measures].[__XL_Count Cases]" caption="__XL_Count Cases" measure="1" displayFolder="" measureGroup="Cases" count="0" hidden="1"/>
    <cacheHierarchy uniqueName="[Measures].[__XL_Count Agencies]" caption="__XL_Count Agencies" measure="1" displayFolder="" measureGroup="Agencies" count="0" hidden="1"/>
    <cacheHierarchy uniqueName="[Measures].[__No measures defined]" caption="__No measures defined" measure="1" displayFolder="" count="0" hidden="1"/>
    <cacheHierarchy uniqueName="[Measures].[Count of Case #]" caption="Count of Case #" measure="1" displayFolder="" measureGroup="Cases" count="0" hidden="1">
      <extLst>
        <ext xmlns:x15="http://schemas.microsoft.com/office/spreadsheetml/2010/11/main" uri="{B97F6D7D-B522-45F9-BDA1-12C45D357490}">
          <x15:cacheHierarchy aggregatedColumn="1"/>
        </ext>
      </extLst>
    </cacheHierarchy>
    <cacheHierarchy uniqueName="[Measures].[Distinct Count of Case #]" caption="Distinct Count of Case #" measure="1" displayFolder="" measureGroup="Cases" count="0" hidden="1">
      <extLst>
        <ext xmlns:x15="http://schemas.microsoft.com/office/spreadsheetml/2010/11/main" uri="{B97F6D7D-B522-45F9-BDA1-12C45D357490}">
          <x15:cacheHierarchy aggregatedColumn="1"/>
        </ext>
      </extLst>
    </cacheHierarchy>
    <cacheHierarchy uniqueName="[Measures].[Count of Household #]" caption="Count of Household #" measure="1" displayFolder="" measureGroup="Cases" count="0" hidden="1">
      <extLst>
        <ext xmlns:x15="http://schemas.microsoft.com/office/spreadsheetml/2010/11/main" uri="{B97F6D7D-B522-45F9-BDA1-12C45D357490}">
          <x15:cacheHierarchy aggregatedColumn="2"/>
        </ext>
      </extLst>
    </cacheHierarchy>
    <cacheHierarchy uniqueName="[Measures].[Distinct Count of Household #]" caption="Distinct Count of Household #" measure="1" displayFolder="" measureGroup="Cases" count="0" hidden="1">
      <extLst>
        <ext xmlns:x15="http://schemas.microsoft.com/office/spreadsheetml/2010/11/main" uri="{B97F6D7D-B522-45F9-BDA1-12C45D357490}">
          <x15:cacheHierarchy aggregatedColumn="2"/>
        </ext>
      </extLst>
    </cacheHierarchy>
    <cacheHierarchy uniqueName="[Measures].[Count of Entry Agency]" caption="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Count of Entry Agent]" caption="Count of Entry Agent" measure="1" displayFolder="" measureGroup="Cases" count="0" hidden="1">
      <extLst>
        <ext xmlns:x15="http://schemas.microsoft.com/office/spreadsheetml/2010/11/main" uri="{B97F6D7D-B522-45F9-BDA1-12C45D357490}">
          <x15:cacheHierarchy aggregatedColumn="3"/>
        </ext>
      </extLst>
    </cacheHierarchy>
    <cacheHierarchy uniqueName="[Measures].[Distinct Count of Entry Agency]" caption="Distinct 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Distinct Count of Entry Agent]" caption="Distinct Count of Entry Agent" measure="1" displayFolder="" measureGroup="Cas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Assistance Amount]" caption="Sum of Assistance Amount" measure="1" displayFolder="" measureGroup="Cases" count="0" hidden="1">
      <extLst>
        <ext xmlns:x15="http://schemas.microsoft.com/office/spreadsheetml/2010/11/main" uri="{B97F6D7D-B522-45F9-BDA1-12C45D357490}">
          <x15:cacheHierarchy aggregatedColumn="38"/>
        </ext>
      </extLst>
    </cacheHierarchy>
    <cacheHierarchy uniqueName="[Measures].[Sum of Assistance Count]" caption="Sum of Assistance Count" measure="1" displayFolder="" measureGroup="Cases" count="0" hidden="1">
      <extLst>
        <ext xmlns:x15="http://schemas.microsoft.com/office/spreadsheetml/2010/11/main" uri="{B97F6D7D-B522-45F9-BDA1-12C45D357490}">
          <x15:cacheHierarchy aggregatedColumn="37"/>
        </ext>
      </extLst>
    </cacheHierarchy>
    <cacheHierarchy uniqueName="[Measures].[Count of Entry Date]" caption="Count of Entry Date" measure="1" displayFolder="" measureGroup="Cases" count="0" hidden="1">
      <extLst>
        <ext xmlns:x15="http://schemas.microsoft.com/office/spreadsheetml/2010/11/main" uri="{B97F6D7D-B522-45F9-BDA1-12C45D357490}">
          <x15:cacheHierarchy aggregatedColumn="5"/>
        </ext>
      </extLst>
    </cacheHierarchy>
  </cacheHierarchies>
  <kpis count="0"/>
  <dimensions count="3">
    <dimension name="Agencies" uniqueName="[Agencies]" caption="Agencies"/>
    <dimension name="Cases" uniqueName="[Cases]" caption="Cases"/>
    <dimension measure="1" name="Measures" uniqueName="[Measures]" caption="Measures"/>
  </dimensions>
  <measureGroups count="2">
    <measureGroup name="Agencies" caption="Agencies"/>
    <measureGroup name="Cases" caption="Case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gis Whaley" refreshedDate="44850.680340624996" backgroundQuery="1" createdVersion="6" refreshedVersion="8" minRefreshableVersion="3" recordCount="0" supportSubquery="1" supportAdvancedDrill="1" xr:uid="{3C0E5FF2-8EB0-441C-8B29-0369B5E16BF4}">
  <cacheSource type="external" connectionId="4"/>
  <cacheFields count="3">
    <cacheField name="[Cases].[Entry Agency].[Entry Agency]" caption="Entry Agency" numFmtId="0" hierarchy="4" level="1">
      <sharedItems count="8">
        <s v=" The Just One Project"/>
        <s v="Alamo, Lincoln County Human Services"/>
        <s v="Caliente, Lincoln County Human Services"/>
        <s v="Colorado River Food Bank (Laughlin &amp; Searchlight)"/>
        <s v="Mesquite, Virgin Valley Family Services"/>
        <s v="Pahrump, Pahrump New Hope Fellowship"/>
        <s v="Sandy Valley, Sandy Valley Food Sharing"/>
        <s v="Valley Bible Fellowship"/>
      </sharedItems>
    </cacheField>
    <cacheField name="[Measures].[Sum of Assistance Count]" caption="Sum of Assistance Count" numFmtId="0" hierarchy="69" level="32767"/>
    <cacheField name="[Cases].[Entry Date].[Entry Date]" caption="Entry Date" numFmtId="0" hierarchy="5" level="1">
      <sharedItems containsSemiMixedTypes="0" containsNonDate="0" containsString="0"/>
    </cacheField>
  </cacheFields>
  <cacheHierarchies count="71">
    <cacheHierarchy uniqueName="[Agencies].[Entry Agency]" caption="Entry Agency" attribute="1" defaultMemberUniqueName="[Agencies].[Entry Agency].[All]" allUniqueName="[Agencies].[Entry Agency].[All]" dimensionUniqueName="[Agencies]" displayFolder="" count="0" memberValueDatatype="130" unbalanced="0"/>
    <cacheHierarchy uniqueName="[Cases].[Case #]" caption="Case #" attribute="1" defaultMemberUniqueName="[Cases].[Case #].[All]" allUniqueName="[Cases].[Case #].[All]" dimensionUniqueName="[Cases]" displayFolder="" count="0" memberValueDatatype="130" unbalanced="0"/>
    <cacheHierarchy uniqueName="[Cases].[Household #]" caption="Household #" attribute="1" defaultMemberUniqueName="[Cases].[Household #].[All]" allUniqueName="[Cases].[Household #].[All]" dimensionUniqueName="[Cases]" displayFolder="" count="0" memberValueDatatype="130" unbalanced="0"/>
    <cacheHierarchy uniqueName="[Cases].[Entry Agent]" caption="Entry Agent" attribute="1" defaultMemberUniqueName="[Cases].[Entry Agent].[All]" allUniqueName="[Cases].[Entry Agent].[All]" dimensionUniqueName="[Cases]" displayFolder="" count="0" memberValueDatatype="130" unbalanced="0"/>
    <cacheHierarchy uniqueName="[Cases].[Entry Agency]" caption="Entry Agency" attribute="1" defaultMemberUniqueName="[Cases].[Entry Agency].[All]" allUniqueName="[Cases].[Entry Agency].[All]" dimensionUniqueName="[Cases]" displayFolder="" count="2" memberValueDatatype="130" unbalanced="0">
      <fieldsUsage count="2">
        <fieldUsage x="-1"/>
        <fieldUsage x="0"/>
      </fieldsUsage>
    </cacheHierarchy>
    <cacheHierarchy uniqueName="[Cases].[Entry Date]" caption="Entry Date" attribute="1" time="1" defaultMemberUniqueName="[Cases].[Entry Date].[All]" allUniqueName="[Cases].[Entry Date].[All]" dimensionUniqueName="[Cases]" displayFolder="" count="2" memberValueDatatype="7" unbalanced="0">
      <fieldsUsage count="2">
        <fieldUsage x="-1"/>
        <fieldUsage x="2"/>
      </fieldsUsage>
    </cacheHierarchy>
    <cacheHierarchy uniqueName="[Cases].[Dependant Count]" caption="Dependant Count" attribute="1" defaultMemberUniqueName="[Cases].[Dependant Count].[All]" allUniqueName="[Cases].[Dependant Count].[All]" dimensionUniqueName="[Cases]" displayFolder="" count="0" memberValueDatatype="20" unbalanced="0"/>
    <cacheHierarchy uniqueName="[Cases].[Zip code]" caption="Zip code" attribute="1" defaultMemberUniqueName="[Cases].[Zip code].[All]" allUniqueName="[Cases].[Zip code].[All]" dimensionUniqueName="[Cases]" displayFolder="" count="0" memberValueDatatype="20" unbalanced="0"/>
    <cacheHierarchy uniqueName="[Cases].[County]" caption="County" attribute="1" defaultMemberUniqueName="[Cases].[County].[All]" allUniqueName="[Cases].[County].[All]" dimensionUniqueName="[Cases]" displayFolder="" count="0" memberValueDatatype="130" unbalanced="0"/>
    <cacheHierarchy uniqueName="[Cases].[Case Personal income]" caption="Case Personal income" attribute="1" defaultMemberUniqueName="[Cases].[Case Personal income].[All]" allUniqueName="[Cases].[Case Personal income].[All]" dimensionUniqueName="[Cases]" displayFolder="" count="0" memberValueDatatype="20" unbalanced="0"/>
    <cacheHierarchy uniqueName="[Cases].[Case Personal Income Sources]" caption="Case Personal Income Sources" attribute="1" defaultMemberUniqueName="[Cases].[Case Personal Income Sources].[All]" allUniqueName="[Cases].[Case Personal Income Sources].[All]" dimensionUniqueName="[Cases]" displayFolder="" count="0" memberValueDatatype="130" unbalanced="0"/>
    <cacheHierarchy uniqueName="[Cases].[Household Income]" caption="Household Income" attribute="1" defaultMemberUniqueName="[Cases].[Household Income].[All]" allUniqueName="[Cases].[Household Income].[All]" dimensionUniqueName="[Cases]" displayFolder="" count="0" memberValueDatatype="20" unbalanced="0"/>
    <cacheHierarchy uniqueName="[Cases].[Case Personal expenses]" caption="Case Personal expenses" attribute="1" defaultMemberUniqueName="[Cases].[Case Personal expenses].[All]" allUniqueName="[Cases].[Case Personal expenses].[All]" dimensionUniqueName="[Cases]" displayFolder="" count="0" memberValueDatatype="20" unbalanced="0"/>
    <cacheHierarchy uniqueName="[Cases].[Case Personal Expense Sources]" caption="Case Personal Expense Sources" attribute="1" defaultMemberUniqueName="[Cases].[Case Personal Expense Sources].[All]" allUniqueName="[Cases].[Case Personal Expense Sources].[All]" dimensionUniqueName="[Cases]" displayFolder="" count="0" memberValueDatatype="130" unbalanced="0"/>
    <cacheHierarchy uniqueName="[Cases].[Household Expenses]" caption="Household Expenses" attribute="1" defaultMemberUniqueName="[Cases].[Household Expenses].[All]" allUniqueName="[Cases].[Household Expenses].[All]" dimensionUniqueName="[Cases]" displayFolder="" count="0" memberValueDatatype="20" unbalanced="0"/>
    <cacheHierarchy uniqueName="[Cases].[Gender]" caption="Gender" attribute="1" defaultMemberUniqueName="[Cases].[Gender].[All]" allUniqueName="[Cases].[Gender].[All]" dimensionUniqueName="[Cases]" displayFolder="" count="0" memberValueDatatype="130" unbalanced="0"/>
    <cacheHierarchy uniqueName="[Cases].[Race]" caption="Race" attribute="1" defaultMemberUniqueName="[Cases].[Race].[All]" allUniqueName="[Cases].[Race].[All]" dimensionUniqueName="[Cases]" displayFolder="" count="0" memberValueDatatype="130" unbalanced="0"/>
    <cacheHierarchy uniqueName="[Cases].[Ethnicity]" caption="Ethnicity" attribute="1" defaultMemberUniqueName="[Cases].[Ethnicity].[All]" allUniqueName="[Cases].[Ethnicity].[All]" dimensionUniqueName="[Cases]" displayFolder="" count="0" memberValueDatatype="130" unbalanced="0"/>
    <cacheHierarchy uniqueName="[Cases].[Children (0-17) in Household]" caption="Children (0-17) in Household" attribute="1" defaultMemberUniqueName="[Cases].[Children (0-17) in Household].[All]" allUniqueName="[Cases].[Children (0-17) in Household].[All]" dimensionUniqueName="[Cases]" displayFolder="" count="0" memberValueDatatype="20" unbalanced="0"/>
    <cacheHierarchy uniqueName="[Cases].[Adults (18-59) in Household]" caption="Adults (18-59) in Household" attribute="1" defaultMemberUniqueName="[Cases].[Adults (18-59) in Household].[All]" allUniqueName="[Cases].[Adults (18-59) in Household].[All]" dimensionUniqueName="[Cases]" displayFolder="" count="0" memberValueDatatype="20" unbalanced="0"/>
    <cacheHierarchy uniqueName="[Cases].[Seniors (60+) in Household]" caption="Seniors (60+) in Household" attribute="1" defaultMemberUniqueName="[Cases].[Seniors (60+) in Household].[All]" allUniqueName="[Cases].[Seniors (60+) in Household].[All]" dimensionUniqueName="[Cases]" displayFolder="" count="0" memberValueDatatype="20" unbalanced="0"/>
    <cacheHierarchy uniqueName="[Cases].[Education (highest level completed)]" caption="Education (highest level completed)" attribute="1" defaultMemberUniqueName="[Cases].[Education (highest level completed)].[All]" allUniqueName="[Cases].[Education (highest level completed)].[All]" dimensionUniqueName="[Cases]" displayFolder="" count="0" memberValueDatatype="130" unbalanced="0"/>
    <cacheHierarchy uniqueName="[Cases].[Employment]" caption="Employment" attribute="1" defaultMemberUniqueName="[Cases].[Employment].[All]" allUniqueName="[Cases].[Employment].[All]" dimensionUniqueName="[Cases]" displayFolder="" count="0" memberValueDatatype="130" unbalanced="0"/>
    <cacheHierarchy uniqueName="[Cases].[Marital status]" caption="Marital status" attribute="1" defaultMemberUniqueName="[Cases].[Marital status].[All]" allUniqueName="[Cases].[Marital status].[All]" dimensionUniqueName="[Cases]" displayFolder="" count="0" memberValueDatatype="130" unbalanced="0"/>
    <cacheHierarchy uniqueName="[Cases].[Receives Medicaid]" caption="Receives Medicaid" attribute="1" defaultMemberUniqueName="[Cases].[Receives Medicaid].[All]" allUniqueName="[Cases].[Receives Medicaid].[All]" dimensionUniqueName="[Cases]" displayFolder="" count="0" memberValueDatatype="130" unbalanced="0"/>
    <cacheHierarchy uniqueName="[Cases].[Receives Medicare]" caption="Receives Medicare" attribute="1" defaultMemberUniqueName="[Cases].[Receives Medicare].[All]" allUniqueName="[Cases].[Receives Medicare].[All]" dimensionUniqueName="[Cases]" displayFolder="" count="0" memberValueDatatype="130" unbalanced="0"/>
    <cacheHierarchy uniqueName="[Cases].[Receives SNAP (Food Stamps)]" caption="Receives SNAP (Food Stamps)" attribute="1" defaultMemberUniqueName="[Cases].[Receives SNAP (Food Stamps)].[All]" allUniqueName="[Cases].[Receives SNAP (Food Stamps)].[All]" dimensionUniqueName="[Cases]" displayFolder="" count="0" memberValueDatatype="130" unbalanced="0"/>
    <cacheHierarchy uniqueName="[Cases].[Receives Social Security]" caption="Receives Social Security" attribute="1" defaultMemberUniqueName="[Cases].[Receives Social Security].[All]" allUniqueName="[Cases].[Receives Social Security].[All]" dimensionUniqueName="[Cases]" displayFolder="" count="0" memberValueDatatype="130" unbalanced="0"/>
    <cacheHierarchy uniqueName="[Cases].[Receives Veterans Benefits]" caption="Receives Veterans Benefits" attribute="1" defaultMemberUniqueName="[Cases].[Receives Veterans Benefits].[All]" allUniqueName="[Cases].[Receives Veterans Benefits].[All]" dimensionUniqueName="[Cases]" displayFolder="" count="0" memberValueDatatype="130" unbalanced="0"/>
    <cacheHierarchy uniqueName="[Cases].[Receives WIC]" caption="Receives WIC" attribute="1" defaultMemberUniqueName="[Cases].[Receives WIC].[All]" allUniqueName="[Cases].[Receives WIC].[All]" dimensionUniqueName="[Cases]" displayFolder="" count="0" memberValueDatatype="130" unbalanced="0"/>
    <cacheHierarchy uniqueName="[Cases].[Receives SSI]" caption="Receives SSI" attribute="1" defaultMemberUniqueName="[Cases].[Receives SSI].[All]" allUniqueName="[Cases].[Receives SSI].[All]" dimensionUniqueName="[Cases]" displayFolder="" count="0" memberValueDatatype="130" unbalanced="0"/>
    <cacheHierarchy uniqueName="[Cases].[Receives Free/Reduced Price School Meals]" caption="Receives Free/Reduced Price School Meals" attribute="1" defaultMemberUniqueName="[Cases].[Receives Free/Reduced Price School Meals].[All]" allUniqueName="[Cases].[Receives Free/Reduced Price School Meals].[All]" dimensionUniqueName="[Cases]" displayFolder="" count="0" memberValueDatatype="130" unbalanced="0"/>
    <cacheHierarchy uniqueName="[Cases].[Prefer not to answer]" caption="Prefer not to answer" attribute="1" defaultMemberUniqueName="[Cases].[Prefer not to answer].[All]" allUniqueName="[Cases].[Prefer not to answer].[All]" dimensionUniqueName="[Cases]" displayFolder="" count="0" memberValueDatatype="130" unbalanced="0"/>
    <cacheHierarchy uniqueName="[Cases].[At Risk of Being Homeless]" caption="At Risk of Being Homeless" attribute="1" defaultMemberUniqueName="[Cases].[At Risk of Being Homeless].[All]" allUniqueName="[Cases].[At Risk of Being Homeless].[All]" dimensionUniqueName="[Cases]" displayFolder="" count="0" memberValueDatatype="130" unbalanced="0"/>
    <cacheHierarchy uniqueName="[Cases].[Disabled]" caption="Disabled" attribute="1" defaultMemberUniqueName="[Cases].[Disabled].[All]" allUniqueName="[Cases].[Disabled].[All]" dimensionUniqueName="[Cases]" displayFolder="" count="0" memberValueDatatype="130" unbalanced="0"/>
    <cacheHierarchy uniqueName="[Cases].[Homeless]" caption="Homeless" attribute="1" defaultMemberUniqueName="[Cases].[Homeless].[All]" allUniqueName="[Cases].[Homeless].[All]" dimensionUniqueName="[Cases]" displayFolder="" count="0" memberValueDatatype="130" unbalanced="0"/>
    <cacheHierarchy uniqueName="[Cases].[Within the past 12 months we worried whether our food would run out before we got money to buy more.]" caption="Within the past 12 months we worried whether our food would run out before we got money to buy more." attribute="1" defaultMemberUniqueName="[Cases].[Within the past 12 months we worried whether our food would run out before we got money to buy more.].[All]" allUniqueName="[Cases].[Within the past 12 months we worried whether our food would run out before we got money to buy more.].[All]" dimensionUniqueName="[Cases]" displayFolder="" count="0" memberValueDatatype="130" unbalanced="0"/>
    <cacheHierarchy uniqueName="[Cases].[Assistance Count]" caption="Assistance Count" attribute="1" defaultMemberUniqueName="[Cases].[Assistance Count].[All]" allUniqueName="[Cases].[Assistance Count].[All]" dimensionUniqueName="[Cases]" displayFolder="" count="0" memberValueDatatype="20" unbalanced="0"/>
    <cacheHierarchy uniqueName="[Cases].[Assistance Amount]" caption="Assistance Amount" attribute="1" defaultMemberUniqueName="[Cases].[Assistance Amount].[All]" allUniqueName="[Cases].[Assistance Amount].[All]" dimensionUniqueName="[Cases]" displayFolder="" count="0" memberValueDatatype="20" unbalanced="0"/>
    <cacheHierarchy uniqueName="[Cases].[Last Assistance Date]" caption="Last Assistance Date" attribute="1" time="1" defaultMemberUniqueName="[Cases].[Last Assistance Date].[All]" allUniqueName="[Cases].[Last Assistance Date].[All]" dimensionUniqueName="[Cases]" displayFolder="" count="0" memberValueDatatype="7" unbalanced="0"/>
    <cacheHierarchy uniqueName="[Cases].[Household Size]" caption="Household Size" attribute="1" defaultMemberUniqueName="[Cases].[Household Size].[All]" allUniqueName="[Cases].[Household Size].[All]" dimensionUniqueName="[Cases]" displayFolder="" count="0" memberValueDatatype="20" unbalanced="0"/>
    <cacheHierarchy uniqueName="[Cases].[Is Head of Household]" caption="Is Head of Household" attribute="1" defaultMemberUniqueName="[Cases].[Is Head of Household].[All]" allUniqueName="[Cases].[Is Head of Household].[All]" dimensionUniqueName="[Cases]" displayFolder="" count="0" memberValueDatatype="11" unbalanced="0"/>
    <cacheHierarchy uniqueName="[Cases].[Is Deceased]" caption="Is Deceased" attribute="1" defaultMemberUniqueName="[Cases].[Is Deceased].[All]" allUniqueName="[Cases].[Is Deceased].[All]" dimensionUniqueName="[Cases]" displayFolder="" count="0" memberValueDatatype="11" unbalanced="0"/>
    <cacheHierarchy uniqueName="[Cases].[Relationship to HoH]" caption="Relationship to HoH" attribute="1" defaultMemberUniqueName="[Cases].[Relationship to HoH].[All]" allUniqueName="[Cases].[Relationship to HoH].[All]" dimensionUniqueName="[Cases]" displayFolder="" count="0" memberValueDatatype="130" unbalanced="0"/>
    <cacheHierarchy uniqueName="[Cases].[ROI status]" caption="ROI status" attribute="1" defaultMemberUniqueName="[Cases].[ROI status].[All]" allUniqueName="[Cases].[ROI status].[All]" dimensionUniqueName="[Cases]" displayFolder="" count="0" memberValueDatatype="130" unbalanced="0"/>
    <cacheHierarchy uniqueName="[Cases].[ROI Expiration Date]" caption="ROI Expiration Date" attribute="1" time="1" defaultMemberUniqueName="[Cases].[ROI Expiration Date].[All]" allUniqueName="[Cases].[ROI Expiration Date].[All]" dimensionUniqueName="[Cases]" displayFolder="" count="0" memberValueDatatype="7" unbalanced="0"/>
    <cacheHierarchy uniqueName="[Cases].[Entry Date (Year)]" caption="Entry Date (Year)" attribute="1" defaultMemberUniqueName="[Cases].[Entry Date (Year)].[All]" allUniqueName="[Cases].[Entry Date (Year)].[All]" dimensionUniqueName="[Cases]" displayFolder="" count="0" memberValueDatatype="130" unbalanced="0"/>
    <cacheHierarchy uniqueName="[Cases].[Entry Date (Quarter)]" caption="Entry Date (Quarter)" attribute="1" defaultMemberUniqueName="[Cases].[Entry Date (Quarter)].[All]" allUniqueName="[Cases].[Entry Date (Quarter)].[All]" dimensionUniqueName="[Cases]" displayFolder="" count="0" memberValueDatatype="130" unbalanced="0"/>
    <cacheHierarchy uniqueName="[Cases].[Entry Date (Month)]" caption="Entry Date (Month)" attribute="1" defaultMemberUniqueName="[Cases].[Entry Date (Month)].[All]" allUniqueName="[Cases].[Entry Date (Month)].[All]" dimensionUniqueName="[Cases]" displayFolder="" count="0" memberValueDatatype="130" unbalanced="0"/>
    <cacheHierarchy uniqueName="[Cases].[Entry Date (Month Index)]" caption="Entry Date (Month Index)" attribute="1" defaultMemberUniqueName="[Cases].[Entry Date (Month Index)].[All]" allUniqueName="[Cases].[Entry Date (Month Index)].[All]" dimensionUniqueName="[Cases]" displayFolder="" count="0" memberValueDatatype="20" unbalanced="0" hidden="1"/>
    <cacheHierarchy uniqueName="[Measures].[Agencies]" caption="Agencies" measure="1" displayFolder="" measureGroup="Cases" count="0"/>
    <cacheHierarchy uniqueName="[Measures].[Households]" caption="Households" measure="1" displayFolder="" measureGroup="Cases" count="0"/>
    <cacheHierarchy uniqueName="[Measures].[Agents]" caption="Agents" measure="1" displayFolder="" measureGroup="Cases" count="0"/>
    <cacheHierarchy uniqueName="[Measures].[Cases]" caption="Cases" measure="1" displayFolder="" measureGroup="Cases" count="0"/>
    <cacheHierarchy uniqueName="[Measures].[First Case Entry Date]" caption="First Case Entry Date" measure="1" displayFolder="" measureGroup="Cases" count="0"/>
    <cacheHierarchy uniqueName="[Measures].[Last Case Entry Date]" caption="Last Case Entry Date" measure="1" displayFolder="" measureGroup="Cases" count="0"/>
    <cacheHierarchy uniqueName="[Measures].[Assistance]" caption="Assistance" measure="1" displayFolder="" measureGroup="Cases" count="0"/>
    <cacheHierarchy uniqueName="[Measures].[__XL_Count Cases]" caption="__XL_Count Cases" measure="1" displayFolder="" measureGroup="Cases" count="0" hidden="1"/>
    <cacheHierarchy uniqueName="[Measures].[__XL_Count Agencies]" caption="__XL_Count Agencies" measure="1" displayFolder="" measureGroup="Agencies" count="0" hidden="1"/>
    <cacheHierarchy uniqueName="[Measures].[__No measures defined]" caption="__No measures defined" measure="1" displayFolder="" count="0" hidden="1"/>
    <cacheHierarchy uniqueName="[Measures].[Count of Case #]" caption="Count of Case #" measure="1" displayFolder="" measureGroup="Cases" count="0" hidden="1">
      <extLst>
        <ext xmlns:x15="http://schemas.microsoft.com/office/spreadsheetml/2010/11/main" uri="{B97F6D7D-B522-45F9-BDA1-12C45D357490}">
          <x15:cacheHierarchy aggregatedColumn="1"/>
        </ext>
      </extLst>
    </cacheHierarchy>
    <cacheHierarchy uniqueName="[Measures].[Distinct Count of Case #]" caption="Distinct Count of Case #" measure="1" displayFolder="" measureGroup="Cases" count="0" hidden="1">
      <extLst>
        <ext xmlns:x15="http://schemas.microsoft.com/office/spreadsheetml/2010/11/main" uri="{B97F6D7D-B522-45F9-BDA1-12C45D357490}">
          <x15:cacheHierarchy aggregatedColumn="1"/>
        </ext>
      </extLst>
    </cacheHierarchy>
    <cacheHierarchy uniqueName="[Measures].[Count of Household #]" caption="Count of Household #" measure="1" displayFolder="" measureGroup="Cases" count="0" hidden="1">
      <extLst>
        <ext xmlns:x15="http://schemas.microsoft.com/office/spreadsheetml/2010/11/main" uri="{B97F6D7D-B522-45F9-BDA1-12C45D357490}">
          <x15:cacheHierarchy aggregatedColumn="2"/>
        </ext>
      </extLst>
    </cacheHierarchy>
    <cacheHierarchy uniqueName="[Measures].[Distinct Count of Household #]" caption="Distinct Count of Household #" measure="1" displayFolder="" measureGroup="Cases" count="0" hidden="1">
      <extLst>
        <ext xmlns:x15="http://schemas.microsoft.com/office/spreadsheetml/2010/11/main" uri="{B97F6D7D-B522-45F9-BDA1-12C45D357490}">
          <x15:cacheHierarchy aggregatedColumn="2"/>
        </ext>
      </extLst>
    </cacheHierarchy>
    <cacheHierarchy uniqueName="[Measures].[Count of Entry Agency]" caption="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Count of Entry Agent]" caption="Count of Entry Agent" measure="1" displayFolder="" measureGroup="Cases" count="0" hidden="1">
      <extLst>
        <ext xmlns:x15="http://schemas.microsoft.com/office/spreadsheetml/2010/11/main" uri="{B97F6D7D-B522-45F9-BDA1-12C45D357490}">
          <x15:cacheHierarchy aggregatedColumn="3"/>
        </ext>
      </extLst>
    </cacheHierarchy>
    <cacheHierarchy uniqueName="[Measures].[Distinct Count of Entry Agency]" caption="Distinct 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Distinct Count of Entry Agent]" caption="Distinct Count of Entry Agent" measure="1" displayFolder="" measureGroup="Cases" count="0" hidden="1">
      <extLst>
        <ext xmlns:x15="http://schemas.microsoft.com/office/spreadsheetml/2010/11/main" uri="{B97F6D7D-B522-45F9-BDA1-12C45D357490}">
          <x15:cacheHierarchy aggregatedColumn="3"/>
        </ext>
      </extLst>
    </cacheHierarchy>
    <cacheHierarchy uniqueName="[Measures].[Sum of Assistance Amount]" caption="Sum of Assistance Amount" measure="1" displayFolder="" measureGroup="Cases" count="0" hidden="1">
      <extLst>
        <ext xmlns:x15="http://schemas.microsoft.com/office/spreadsheetml/2010/11/main" uri="{B97F6D7D-B522-45F9-BDA1-12C45D357490}">
          <x15:cacheHierarchy aggregatedColumn="38"/>
        </ext>
      </extLst>
    </cacheHierarchy>
    <cacheHierarchy uniqueName="[Measures].[Sum of Assistance Count]" caption="Sum of Assistance Count" measure="1" displayFolder="" measureGroup="Cases"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Entry Date]" caption="Count of Entry Date" measure="1" displayFolder="" measureGroup="Cases" count="0" hidden="1">
      <extLst>
        <ext xmlns:x15="http://schemas.microsoft.com/office/spreadsheetml/2010/11/main" uri="{B97F6D7D-B522-45F9-BDA1-12C45D357490}">
          <x15:cacheHierarchy aggregatedColumn="5"/>
        </ext>
      </extLst>
    </cacheHierarchy>
  </cacheHierarchies>
  <kpis count="0"/>
  <dimensions count="3">
    <dimension name="Agencies" uniqueName="[Agencies]" caption="Agencies"/>
    <dimension name="Cases" uniqueName="[Cases]" caption="Cases"/>
    <dimension measure="1" name="Measures" uniqueName="[Measures]" caption="Measures"/>
  </dimensions>
  <measureGroups count="2">
    <measureGroup name="Agencies" caption="Agencies"/>
    <measureGroup name="Cases" caption="Case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gis Whaley" refreshedDate="44850.680342361113" backgroundQuery="1" createdVersion="6" refreshedVersion="8" minRefreshableVersion="3" recordCount="0" supportSubquery="1" supportAdvancedDrill="1" xr:uid="{66116EE4-9700-4AB9-B2D2-A8425A9CCFAB}">
  <cacheSource type="external" connectionId="4"/>
  <cacheFields count="3">
    <cacheField name="[Cases].[Entry Agency].[Entry Agency]" caption="Entry Agency" numFmtId="0" hierarchy="4" level="1">
      <sharedItems count="8">
        <s v=" The Just One Project"/>
        <s v="Alamo, Lincoln County Human Services"/>
        <s v="Caliente, Lincoln County Human Services"/>
        <s v="Colorado River Food Bank (Laughlin &amp; Searchlight)"/>
        <s v="Mesquite, Virgin Valley Family Services"/>
        <s v="Pahrump, Pahrump New Hope Fellowship"/>
        <s v="Sandy Valley, Sandy Valley Food Sharing"/>
        <s v="Valley Bible Fellowship"/>
      </sharedItems>
    </cacheField>
    <cacheField name="[Measures].[Distinct Count of Case #]" caption="Distinct Count of Case #" numFmtId="0" hierarchy="61" level="32767"/>
    <cacheField name="[Cases].[Entry Date].[Entry Date]" caption="Entry Date" numFmtId="0" hierarchy="5" level="1">
      <sharedItems containsSemiMixedTypes="0" containsNonDate="0" containsString="0"/>
    </cacheField>
  </cacheFields>
  <cacheHierarchies count="71">
    <cacheHierarchy uniqueName="[Agencies].[Entry Agency]" caption="Entry Agency" attribute="1" defaultMemberUniqueName="[Agencies].[Entry Agency].[All]" allUniqueName="[Agencies].[Entry Agency].[All]" dimensionUniqueName="[Agencies]" displayFolder="" count="0" memberValueDatatype="130" unbalanced="0"/>
    <cacheHierarchy uniqueName="[Cases].[Case #]" caption="Case #" attribute="1" defaultMemberUniqueName="[Cases].[Case #].[All]" allUniqueName="[Cases].[Case #].[All]" dimensionUniqueName="[Cases]" displayFolder="" count="0" memberValueDatatype="130" unbalanced="0"/>
    <cacheHierarchy uniqueName="[Cases].[Household #]" caption="Household #" attribute="1" defaultMemberUniqueName="[Cases].[Household #].[All]" allUniqueName="[Cases].[Household #].[All]" dimensionUniqueName="[Cases]" displayFolder="" count="0" memberValueDatatype="130" unbalanced="0"/>
    <cacheHierarchy uniqueName="[Cases].[Entry Agent]" caption="Entry Agent" attribute="1" defaultMemberUniqueName="[Cases].[Entry Agent].[All]" allUniqueName="[Cases].[Entry Agent].[All]" dimensionUniqueName="[Cases]" displayFolder="" count="0" memberValueDatatype="130" unbalanced="0"/>
    <cacheHierarchy uniqueName="[Cases].[Entry Agency]" caption="Entry Agency" attribute="1" defaultMemberUniqueName="[Cases].[Entry Agency].[All]" allUniqueName="[Cases].[Entry Agency].[All]" dimensionUniqueName="[Cases]" displayFolder="" count="2" memberValueDatatype="130" unbalanced="0">
      <fieldsUsage count="2">
        <fieldUsage x="-1"/>
        <fieldUsage x="0"/>
      </fieldsUsage>
    </cacheHierarchy>
    <cacheHierarchy uniqueName="[Cases].[Entry Date]" caption="Entry Date" attribute="1" time="1" defaultMemberUniqueName="[Cases].[Entry Date].[All]" allUniqueName="[Cases].[Entry Date].[All]" dimensionUniqueName="[Cases]" displayFolder="" count="2" memberValueDatatype="7" unbalanced="0">
      <fieldsUsage count="2">
        <fieldUsage x="-1"/>
        <fieldUsage x="2"/>
      </fieldsUsage>
    </cacheHierarchy>
    <cacheHierarchy uniqueName="[Cases].[Dependant Count]" caption="Dependant Count" attribute="1" defaultMemberUniqueName="[Cases].[Dependant Count].[All]" allUniqueName="[Cases].[Dependant Count].[All]" dimensionUniqueName="[Cases]" displayFolder="" count="0" memberValueDatatype="20" unbalanced="0"/>
    <cacheHierarchy uniqueName="[Cases].[Zip code]" caption="Zip code" attribute="1" defaultMemberUniqueName="[Cases].[Zip code].[All]" allUniqueName="[Cases].[Zip code].[All]" dimensionUniqueName="[Cases]" displayFolder="" count="0" memberValueDatatype="20" unbalanced="0"/>
    <cacheHierarchy uniqueName="[Cases].[County]" caption="County" attribute="1" defaultMemberUniqueName="[Cases].[County].[All]" allUniqueName="[Cases].[County].[All]" dimensionUniqueName="[Cases]" displayFolder="" count="0" memberValueDatatype="130" unbalanced="0"/>
    <cacheHierarchy uniqueName="[Cases].[Case Personal income]" caption="Case Personal income" attribute="1" defaultMemberUniqueName="[Cases].[Case Personal income].[All]" allUniqueName="[Cases].[Case Personal income].[All]" dimensionUniqueName="[Cases]" displayFolder="" count="0" memberValueDatatype="20" unbalanced="0"/>
    <cacheHierarchy uniqueName="[Cases].[Case Personal Income Sources]" caption="Case Personal Income Sources" attribute="1" defaultMemberUniqueName="[Cases].[Case Personal Income Sources].[All]" allUniqueName="[Cases].[Case Personal Income Sources].[All]" dimensionUniqueName="[Cases]" displayFolder="" count="0" memberValueDatatype="130" unbalanced="0"/>
    <cacheHierarchy uniqueName="[Cases].[Household Income]" caption="Household Income" attribute="1" defaultMemberUniqueName="[Cases].[Household Income].[All]" allUniqueName="[Cases].[Household Income].[All]" dimensionUniqueName="[Cases]" displayFolder="" count="0" memberValueDatatype="20" unbalanced="0"/>
    <cacheHierarchy uniqueName="[Cases].[Case Personal expenses]" caption="Case Personal expenses" attribute="1" defaultMemberUniqueName="[Cases].[Case Personal expenses].[All]" allUniqueName="[Cases].[Case Personal expenses].[All]" dimensionUniqueName="[Cases]" displayFolder="" count="0" memberValueDatatype="20" unbalanced="0"/>
    <cacheHierarchy uniqueName="[Cases].[Case Personal Expense Sources]" caption="Case Personal Expense Sources" attribute="1" defaultMemberUniqueName="[Cases].[Case Personal Expense Sources].[All]" allUniqueName="[Cases].[Case Personal Expense Sources].[All]" dimensionUniqueName="[Cases]" displayFolder="" count="0" memberValueDatatype="130" unbalanced="0"/>
    <cacheHierarchy uniqueName="[Cases].[Household Expenses]" caption="Household Expenses" attribute="1" defaultMemberUniqueName="[Cases].[Household Expenses].[All]" allUniqueName="[Cases].[Household Expenses].[All]" dimensionUniqueName="[Cases]" displayFolder="" count="0" memberValueDatatype="20" unbalanced="0"/>
    <cacheHierarchy uniqueName="[Cases].[Gender]" caption="Gender" attribute="1" defaultMemberUniqueName="[Cases].[Gender].[All]" allUniqueName="[Cases].[Gender].[All]" dimensionUniqueName="[Cases]" displayFolder="" count="0" memberValueDatatype="130" unbalanced="0"/>
    <cacheHierarchy uniqueName="[Cases].[Race]" caption="Race" attribute="1" defaultMemberUniqueName="[Cases].[Race].[All]" allUniqueName="[Cases].[Race].[All]" dimensionUniqueName="[Cases]" displayFolder="" count="0" memberValueDatatype="130" unbalanced="0"/>
    <cacheHierarchy uniqueName="[Cases].[Ethnicity]" caption="Ethnicity" attribute="1" defaultMemberUniqueName="[Cases].[Ethnicity].[All]" allUniqueName="[Cases].[Ethnicity].[All]" dimensionUniqueName="[Cases]" displayFolder="" count="0" memberValueDatatype="130" unbalanced="0"/>
    <cacheHierarchy uniqueName="[Cases].[Children (0-17) in Household]" caption="Children (0-17) in Household" attribute="1" defaultMemberUniqueName="[Cases].[Children (0-17) in Household].[All]" allUniqueName="[Cases].[Children (0-17) in Household].[All]" dimensionUniqueName="[Cases]" displayFolder="" count="0" memberValueDatatype="20" unbalanced="0"/>
    <cacheHierarchy uniqueName="[Cases].[Adults (18-59) in Household]" caption="Adults (18-59) in Household" attribute="1" defaultMemberUniqueName="[Cases].[Adults (18-59) in Household].[All]" allUniqueName="[Cases].[Adults (18-59) in Household].[All]" dimensionUniqueName="[Cases]" displayFolder="" count="0" memberValueDatatype="20" unbalanced="0"/>
    <cacheHierarchy uniqueName="[Cases].[Seniors (60+) in Household]" caption="Seniors (60+) in Household" attribute="1" defaultMemberUniqueName="[Cases].[Seniors (60+) in Household].[All]" allUniqueName="[Cases].[Seniors (60+) in Household].[All]" dimensionUniqueName="[Cases]" displayFolder="" count="0" memberValueDatatype="20" unbalanced="0"/>
    <cacheHierarchy uniqueName="[Cases].[Education (highest level completed)]" caption="Education (highest level completed)" attribute="1" defaultMemberUniqueName="[Cases].[Education (highest level completed)].[All]" allUniqueName="[Cases].[Education (highest level completed)].[All]" dimensionUniqueName="[Cases]" displayFolder="" count="0" memberValueDatatype="130" unbalanced="0"/>
    <cacheHierarchy uniqueName="[Cases].[Employment]" caption="Employment" attribute="1" defaultMemberUniqueName="[Cases].[Employment].[All]" allUniqueName="[Cases].[Employment].[All]" dimensionUniqueName="[Cases]" displayFolder="" count="0" memberValueDatatype="130" unbalanced="0"/>
    <cacheHierarchy uniqueName="[Cases].[Marital status]" caption="Marital status" attribute="1" defaultMemberUniqueName="[Cases].[Marital status].[All]" allUniqueName="[Cases].[Marital status].[All]" dimensionUniqueName="[Cases]" displayFolder="" count="0" memberValueDatatype="130" unbalanced="0"/>
    <cacheHierarchy uniqueName="[Cases].[Receives Medicaid]" caption="Receives Medicaid" attribute="1" defaultMemberUniqueName="[Cases].[Receives Medicaid].[All]" allUniqueName="[Cases].[Receives Medicaid].[All]" dimensionUniqueName="[Cases]" displayFolder="" count="0" memberValueDatatype="130" unbalanced="0"/>
    <cacheHierarchy uniqueName="[Cases].[Receives Medicare]" caption="Receives Medicare" attribute="1" defaultMemberUniqueName="[Cases].[Receives Medicare].[All]" allUniqueName="[Cases].[Receives Medicare].[All]" dimensionUniqueName="[Cases]" displayFolder="" count="0" memberValueDatatype="130" unbalanced="0"/>
    <cacheHierarchy uniqueName="[Cases].[Receives SNAP (Food Stamps)]" caption="Receives SNAP (Food Stamps)" attribute="1" defaultMemberUniqueName="[Cases].[Receives SNAP (Food Stamps)].[All]" allUniqueName="[Cases].[Receives SNAP (Food Stamps)].[All]" dimensionUniqueName="[Cases]" displayFolder="" count="0" memberValueDatatype="130" unbalanced="0"/>
    <cacheHierarchy uniqueName="[Cases].[Receives Social Security]" caption="Receives Social Security" attribute="1" defaultMemberUniqueName="[Cases].[Receives Social Security].[All]" allUniqueName="[Cases].[Receives Social Security].[All]" dimensionUniqueName="[Cases]" displayFolder="" count="0" memberValueDatatype="130" unbalanced="0"/>
    <cacheHierarchy uniqueName="[Cases].[Receives Veterans Benefits]" caption="Receives Veterans Benefits" attribute="1" defaultMemberUniqueName="[Cases].[Receives Veterans Benefits].[All]" allUniqueName="[Cases].[Receives Veterans Benefits].[All]" dimensionUniqueName="[Cases]" displayFolder="" count="0" memberValueDatatype="130" unbalanced="0"/>
    <cacheHierarchy uniqueName="[Cases].[Receives WIC]" caption="Receives WIC" attribute="1" defaultMemberUniqueName="[Cases].[Receives WIC].[All]" allUniqueName="[Cases].[Receives WIC].[All]" dimensionUniqueName="[Cases]" displayFolder="" count="0" memberValueDatatype="130" unbalanced="0"/>
    <cacheHierarchy uniqueName="[Cases].[Receives SSI]" caption="Receives SSI" attribute="1" defaultMemberUniqueName="[Cases].[Receives SSI].[All]" allUniqueName="[Cases].[Receives SSI].[All]" dimensionUniqueName="[Cases]" displayFolder="" count="0" memberValueDatatype="130" unbalanced="0"/>
    <cacheHierarchy uniqueName="[Cases].[Receives Free/Reduced Price School Meals]" caption="Receives Free/Reduced Price School Meals" attribute="1" defaultMemberUniqueName="[Cases].[Receives Free/Reduced Price School Meals].[All]" allUniqueName="[Cases].[Receives Free/Reduced Price School Meals].[All]" dimensionUniqueName="[Cases]" displayFolder="" count="0" memberValueDatatype="130" unbalanced="0"/>
    <cacheHierarchy uniqueName="[Cases].[Prefer not to answer]" caption="Prefer not to answer" attribute="1" defaultMemberUniqueName="[Cases].[Prefer not to answer].[All]" allUniqueName="[Cases].[Prefer not to answer].[All]" dimensionUniqueName="[Cases]" displayFolder="" count="0" memberValueDatatype="130" unbalanced="0"/>
    <cacheHierarchy uniqueName="[Cases].[At Risk of Being Homeless]" caption="At Risk of Being Homeless" attribute="1" defaultMemberUniqueName="[Cases].[At Risk of Being Homeless].[All]" allUniqueName="[Cases].[At Risk of Being Homeless].[All]" dimensionUniqueName="[Cases]" displayFolder="" count="0" memberValueDatatype="130" unbalanced="0"/>
    <cacheHierarchy uniqueName="[Cases].[Disabled]" caption="Disabled" attribute="1" defaultMemberUniqueName="[Cases].[Disabled].[All]" allUniqueName="[Cases].[Disabled].[All]" dimensionUniqueName="[Cases]" displayFolder="" count="0" memberValueDatatype="130" unbalanced="0"/>
    <cacheHierarchy uniqueName="[Cases].[Homeless]" caption="Homeless" attribute="1" defaultMemberUniqueName="[Cases].[Homeless].[All]" allUniqueName="[Cases].[Homeless].[All]" dimensionUniqueName="[Cases]" displayFolder="" count="0" memberValueDatatype="130" unbalanced="0"/>
    <cacheHierarchy uniqueName="[Cases].[Within the past 12 months we worried whether our food would run out before we got money to buy more.]" caption="Within the past 12 months we worried whether our food would run out before we got money to buy more." attribute="1" defaultMemberUniqueName="[Cases].[Within the past 12 months we worried whether our food would run out before we got money to buy more.].[All]" allUniqueName="[Cases].[Within the past 12 months we worried whether our food would run out before we got money to buy more.].[All]" dimensionUniqueName="[Cases]" displayFolder="" count="0" memberValueDatatype="130" unbalanced="0"/>
    <cacheHierarchy uniqueName="[Cases].[Assistance Count]" caption="Assistance Count" attribute="1" defaultMemberUniqueName="[Cases].[Assistance Count].[All]" allUniqueName="[Cases].[Assistance Count].[All]" dimensionUniqueName="[Cases]" displayFolder="" count="0" memberValueDatatype="20" unbalanced="0"/>
    <cacheHierarchy uniqueName="[Cases].[Assistance Amount]" caption="Assistance Amount" attribute="1" defaultMemberUniqueName="[Cases].[Assistance Amount].[All]" allUniqueName="[Cases].[Assistance Amount].[All]" dimensionUniqueName="[Cases]" displayFolder="" count="0" memberValueDatatype="20" unbalanced="0"/>
    <cacheHierarchy uniqueName="[Cases].[Last Assistance Date]" caption="Last Assistance Date" attribute="1" time="1" defaultMemberUniqueName="[Cases].[Last Assistance Date].[All]" allUniqueName="[Cases].[Last Assistance Date].[All]" dimensionUniqueName="[Cases]" displayFolder="" count="0" memberValueDatatype="7" unbalanced="0"/>
    <cacheHierarchy uniqueName="[Cases].[Household Size]" caption="Household Size" attribute="1" defaultMemberUniqueName="[Cases].[Household Size].[All]" allUniqueName="[Cases].[Household Size].[All]" dimensionUniqueName="[Cases]" displayFolder="" count="0" memberValueDatatype="20" unbalanced="0"/>
    <cacheHierarchy uniqueName="[Cases].[Is Head of Household]" caption="Is Head of Household" attribute="1" defaultMemberUniqueName="[Cases].[Is Head of Household].[All]" allUniqueName="[Cases].[Is Head of Household].[All]" dimensionUniqueName="[Cases]" displayFolder="" count="0" memberValueDatatype="11" unbalanced="0"/>
    <cacheHierarchy uniqueName="[Cases].[Is Deceased]" caption="Is Deceased" attribute="1" defaultMemberUniqueName="[Cases].[Is Deceased].[All]" allUniqueName="[Cases].[Is Deceased].[All]" dimensionUniqueName="[Cases]" displayFolder="" count="0" memberValueDatatype="11" unbalanced="0"/>
    <cacheHierarchy uniqueName="[Cases].[Relationship to HoH]" caption="Relationship to HoH" attribute="1" defaultMemberUniqueName="[Cases].[Relationship to HoH].[All]" allUniqueName="[Cases].[Relationship to HoH].[All]" dimensionUniqueName="[Cases]" displayFolder="" count="0" memberValueDatatype="130" unbalanced="0"/>
    <cacheHierarchy uniqueName="[Cases].[ROI status]" caption="ROI status" attribute="1" defaultMemberUniqueName="[Cases].[ROI status].[All]" allUniqueName="[Cases].[ROI status].[All]" dimensionUniqueName="[Cases]" displayFolder="" count="0" memberValueDatatype="130" unbalanced="0"/>
    <cacheHierarchy uniqueName="[Cases].[ROI Expiration Date]" caption="ROI Expiration Date" attribute="1" time="1" defaultMemberUniqueName="[Cases].[ROI Expiration Date].[All]" allUniqueName="[Cases].[ROI Expiration Date].[All]" dimensionUniqueName="[Cases]" displayFolder="" count="0" memberValueDatatype="7" unbalanced="0"/>
    <cacheHierarchy uniqueName="[Cases].[Entry Date (Year)]" caption="Entry Date (Year)" attribute="1" defaultMemberUniqueName="[Cases].[Entry Date (Year)].[All]" allUniqueName="[Cases].[Entry Date (Year)].[All]" dimensionUniqueName="[Cases]" displayFolder="" count="0" memberValueDatatype="130" unbalanced="0"/>
    <cacheHierarchy uniqueName="[Cases].[Entry Date (Quarter)]" caption="Entry Date (Quarter)" attribute="1" defaultMemberUniqueName="[Cases].[Entry Date (Quarter)].[All]" allUniqueName="[Cases].[Entry Date (Quarter)].[All]" dimensionUniqueName="[Cases]" displayFolder="" count="0" memberValueDatatype="130" unbalanced="0"/>
    <cacheHierarchy uniqueName="[Cases].[Entry Date (Month)]" caption="Entry Date (Month)" attribute="1" defaultMemberUniqueName="[Cases].[Entry Date (Month)].[All]" allUniqueName="[Cases].[Entry Date (Month)].[All]" dimensionUniqueName="[Cases]" displayFolder="" count="0" memberValueDatatype="130" unbalanced="0"/>
    <cacheHierarchy uniqueName="[Cases].[Entry Date (Month Index)]" caption="Entry Date (Month Index)" attribute="1" defaultMemberUniqueName="[Cases].[Entry Date (Month Index)].[All]" allUniqueName="[Cases].[Entry Date (Month Index)].[All]" dimensionUniqueName="[Cases]" displayFolder="" count="0" memberValueDatatype="20" unbalanced="0" hidden="1"/>
    <cacheHierarchy uniqueName="[Measures].[Agencies]" caption="Agencies" measure="1" displayFolder="" measureGroup="Cases" count="0"/>
    <cacheHierarchy uniqueName="[Measures].[Households]" caption="Households" measure="1" displayFolder="" measureGroup="Cases" count="0"/>
    <cacheHierarchy uniqueName="[Measures].[Agents]" caption="Agents" measure="1" displayFolder="" measureGroup="Cases" count="0"/>
    <cacheHierarchy uniqueName="[Measures].[Cases]" caption="Cases" measure="1" displayFolder="" measureGroup="Cases" count="0"/>
    <cacheHierarchy uniqueName="[Measures].[First Case Entry Date]" caption="First Case Entry Date" measure="1" displayFolder="" measureGroup="Cases" count="0"/>
    <cacheHierarchy uniqueName="[Measures].[Last Case Entry Date]" caption="Last Case Entry Date" measure="1" displayFolder="" measureGroup="Cases" count="0"/>
    <cacheHierarchy uniqueName="[Measures].[Assistance]" caption="Assistance" measure="1" displayFolder="" measureGroup="Cases" count="0"/>
    <cacheHierarchy uniqueName="[Measures].[__XL_Count Cases]" caption="__XL_Count Cases" measure="1" displayFolder="" measureGroup="Cases" count="0" hidden="1"/>
    <cacheHierarchy uniqueName="[Measures].[__XL_Count Agencies]" caption="__XL_Count Agencies" measure="1" displayFolder="" measureGroup="Agencies" count="0" hidden="1"/>
    <cacheHierarchy uniqueName="[Measures].[__No measures defined]" caption="__No measures defined" measure="1" displayFolder="" count="0" hidden="1"/>
    <cacheHierarchy uniqueName="[Measures].[Count of Case #]" caption="Count of Case #" measure="1" displayFolder="" measureGroup="Cases" count="0" hidden="1">
      <extLst>
        <ext xmlns:x15="http://schemas.microsoft.com/office/spreadsheetml/2010/11/main" uri="{B97F6D7D-B522-45F9-BDA1-12C45D357490}">
          <x15:cacheHierarchy aggregatedColumn="1"/>
        </ext>
      </extLst>
    </cacheHierarchy>
    <cacheHierarchy uniqueName="[Measures].[Distinct Count of Case #]" caption="Distinct Count of Case #" measure="1" displayFolder="" measureGroup="Cases"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Household #]" caption="Count of Household #" measure="1" displayFolder="" measureGroup="Cases" count="0" hidden="1">
      <extLst>
        <ext xmlns:x15="http://schemas.microsoft.com/office/spreadsheetml/2010/11/main" uri="{B97F6D7D-B522-45F9-BDA1-12C45D357490}">
          <x15:cacheHierarchy aggregatedColumn="2"/>
        </ext>
      </extLst>
    </cacheHierarchy>
    <cacheHierarchy uniqueName="[Measures].[Distinct Count of Household #]" caption="Distinct Count of Household #" measure="1" displayFolder="" measureGroup="Cases" count="0" hidden="1">
      <extLst>
        <ext xmlns:x15="http://schemas.microsoft.com/office/spreadsheetml/2010/11/main" uri="{B97F6D7D-B522-45F9-BDA1-12C45D357490}">
          <x15:cacheHierarchy aggregatedColumn="2"/>
        </ext>
      </extLst>
    </cacheHierarchy>
    <cacheHierarchy uniqueName="[Measures].[Count of Entry Agency]" caption="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Count of Entry Agent]" caption="Count of Entry Agent" measure="1" displayFolder="" measureGroup="Cases" count="0" hidden="1">
      <extLst>
        <ext xmlns:x15="http://schemas.microsoft.com/office/spreadsheetml/2010/11/main" uri="{B97F6D7D-B522-45F9-BDA1-12C45D357490}">
          <x15:cacheHierarchy aggregatedColumn="3"/>
        </ext>
      </extLst>
    </cacheHierarchy>
    <cacheHierarchy uniqueName="[Measures].[Distinct Count of Entry Agency]" caption="Distinct 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Distinct Count of Entry Agent]" caption="Distinct Count of Entry Agent" measure="1" displayFolder="" measureGroup="Cases" count="0" hidden="1">
      <extLst>
        <ext xmlns:x15="http://schemas.microsoft.com/office/spreadsheetml/2010/11/main" uri="{B97F6D7D-B522-45F9-BDA1-12C45D357490}">
          <x15:cacheHierarchy aggregatedColumn="3"/>
        </ext>
      </extLst>
    </cacheHierarchy>
    <cacheHierarchy uniqueName="[Measures].[Sum of Assistance Amount]" caption="Sum of Assistance Amount" measure="1" displayFolder="" measureGroup="Cases" count="0" hidden="1">
      <extLst>
        <ext xmlns:x15="http://schemas.microsoft.com/office/spreadsheetml/2010/11/main" uri="{B97F6D7D-B522-45F9-BDA1-12C45D357490}">
          <x15:cacheHierarchy aggregatedColumn="38"/>
        </ext>
      </extLst>
    </cacheHierarchy>
    <cacheHierarchy uniqueName="[Measures].[Sum of Assistance Count]" caption="Sum of Assistance Count" measure="1" displayFolder="" measureGroup="Cases" count="0" hidden="1">
      <extLst>
        <ext xmlns:x15="http://schemas.microsoft.com/office/spreadsheetml/2010/11/main" uri="{B97F6D7D-B522-45F9-BDA1-12C45D357490}">
          <x15:cacheHierarchy aggregatedColumn="37"/>
        </ext>
      </extLst>
    </cacheHierarchy>
    <cacheHierarchy uniqueName="[Measures].[Count of Entry Date]" caption="Count of Entry Date" measure="1" displayFolder="" measureGroup="Cases" count="0" hidden="1">
      <extLst>
        <ext xmlns:x15="http://schemas.microsoft.com/office/spreadsheetml/2010/11/main" uri="{B97F6D7D-B522-45F9-BDA1-12C45D357490}">
          <x15:cacheHierarchy aggregatedColumn="5"/>
        </ext>
      </extLst>
    </cacheHierarchy>
  </cacheHierarchies>
  <kpis count="0"/>
  <dimensions count="3">
    <dimension name="Agencies" uniqueName="[Agencies]" caption="Agencies"/>
    <dimension name="Cases" uniqueName="[Cases]" caption="Cases"/>
    <dimension measure="1" name="Measures" uniqueName="[Measures]" caption="Measures"/>
  </dimensions>
  <measureGroups count="2">
    <measureGroup name="Agencies" caption="Agencies"/>
    <measureGroup name="Cases" caption="Case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gis Whaley" refreshedDate="44850.680343749998" backgroundQuery="1" createdVersion="6" refreshedVersion="8" minRefreshableVersion="3" recordCount="0" supportSubquery="1" supportAdvancedDrill="1" xr:uid="{9911CEA0-DF81-4A35-A762-4A089863E9DD}">
  <cacheSource type="external" connectionId="4"/>
  <cacheFields count="7">
    <cacheField name="[Measures].[Distinct Count of Case #]" caption="Distinct Count of Case #" numFmtId="0" hierarchy="61" level="32767"/>
    <cacheField name="[Measures].[Distinct Count of Household #]" caption="Distinct Count of Household #" numFmtId="0" hierarchy="63" level="32767"/>
    <cacheField name="[Measures].[Distinct Count of Entry Agency]" caption="Distinct Count of Entry Agency" numFmtId="0" hierarchy="66" level="32767"/>
    <cacheField name="[Measures].[Distinct Count of Entry Agent]" caption="Distinct Count of Entry Agent" numFmtId="0" hierarchy="67" level="32767"/>
    <cacheField name="[Measures].[Sum of Assistance Count]" caption="Sum of Assistance Count" numFmtId="0" hierarchy="69" level="32767"/>
    <cacheField name="[Cases].[Entry Agency].[Entry Agency]" caption="Entry Agency" numFmtId="0" hierarchy="4" level="1">
      <sharedItems containsSemiMixedTypes="0" containsNonDate="0" containsString="0"/>
    </cacheField>
    <cacheField name="[Cases].[Entry Date].[Entry Date]" caption="Entry Date" numFmtId="0" hierarchy="5" level="1">
      <sharedItems containsSemiMixedTypes="0" containsNonDate="0" containsString="0"/>
    </cacheField>
  </cacheFields>
  <cacheHierarchies count="71">
    <cacheHierarchy uniqueName="[Agencies].[Entry Agency]" caption="Entry Agency" attribute="1" defaultMemberUniqueName="[Agencies].[Entry Agency].[All]" allUniqueName="[Agencies].[Entry Agency].[All]" dimensionUniqueName="[Agencies]" displayFolder="" count="0" memberValueDatatype="130" unbalanced="0"/>
    <cacheHierarchy uniqueName="[Cases].[Case #]" caption="Case #" attribute="1" defaultMemberUniqueName="[Cases].[Case #].[All]" allUniqueName="[Cases].[Case #].[All]" dimensionUniqueName="[Cases]" displayFolder="" count="0" memberValueDatatype="130" unbalanced="0"/>
    <cacheHierarchy uniqueName="[Cases].[Household #]" caption="Household #" attribute="1" defaultMemberUniqueName="[Cases].[Household #].[All]" allUniqueName="[Cases].[Household #].[All]" dimensionUniqueName="[Cases]" displayFolder="" count="0" memberValueDatatype="130" unbalanced="0"/>
    <cacheHierarchy uniqueName="[Cases].[Entry Agent]" caption="Entry Agent" attribute="1" defaultMemberUniqueName="[Cases].[Entry Agent].[All]" allUniqueName="[Cases].[Entry Agent].[All]" dimensionUniqueName="[Cases]" displayFolder="" count="0" memberValueDatatype="130" unbalanced="0"/>
    <cacheHierarchy uniqueName="[Cases].[Entry Agency]" caption="Entry Agency" attribute="1" defaultMemberUniqueName="[Cases].[Entry Agency].[All]" allUniqueName="[Cases].[Entry Agency].[All]" dimensionUniqueName="[Cases]" displayFolder="" count="2" memberValueDatatype="130" unbalanced="0">
      <fieldsUsage count="2">
        <fieldUsage x="-1"/>
        <fieldUsage x="5"/>
      </fieldsUsage>
    </cacheHierarchy>
    <cacheHierarchy uniqueName="[Cases].[Entry Date]" caption="Entry Date" attribute="1" time="1" defaultMemberUniqueName="[Cases].[Entry Date].[All]" allUniqueName="[Cases].[Entry Date].[All]" dimensionUniqueName="[Cases]" displayFolder="" count="2" memberValueDatatype="7" unbalanced="0">
      <fieldsUsage count="2">
        <fieldUsage x="-1"/>
        <fieldUsage x="6"/>
      </fieldsUsage>
    </cacheHierarchy>
    <cacheHierarchy uniqueName="[Cases].[Dependant Count]" caption="Dependant Count" attribute="1" defaultMemberUniqueName="[Cases].[Dependant Count].[All]" allUniqueName="[Cases].[Dependant Count].[All]" dimensionUniqueName="[Cases]" displayFolder="" count="0" memberValueDatatype="20" unbalanced="0"/>
    <cacheHierarchy uniqueName="[Cases].[Zip code]" caption="Zip code" attribute="1" defaultMemberUniqueName="[Cases].[Zip code].[All]" allUniqueName="[Cases].[Zip code].[All]" dimensionUniqueName="[Cases]" displayFolder="" count="0" memberValueDatatype="20" unbalanced="0"/>
    <cacheHierarchy uniqueName="[Cases].[County]" caption="County" attribute="1" defaultMemberUniqueName="[Cases].[County].[All]" allUniqueName="[Cases].[County].[All]" dimensionUniqueName="[Cases]" displayFolder="" count="0" memberValueDatatype="130" unbalanced="0"/>
    <cacheHierarchy uniqueName="[Cases].[Case Personal income]" caption="Case Personal income" attribute="1" defaultMemberUniqueName="[Cases].[Case Personal income].[All]" allUniqueName="[Cases].[Case Personal income].[All]" dimensionUniqueName="[Cases]" displayFolder="" count="0" memberValueDatatype="20" unbalanced="0"/>
    <cacheHierarchy uniqueName="[Cases].[Case Personal Income Sources]" caption="Case Personal Income Sources" attribute="1" defaultMemberUniqueName="[Cases].[Case Personal Income Sources].[All]" allUniqueName="[Cases].[Case Personal Income Sources].[All]" dimensionUniqueName="[Cases]" displayFolder="" count="0" memberValueDatatype="130" unbalanced="0"/>
    <cacheHierarchy uniqueName="[Cases].[Household Income]" caption="Household Income" attribute="1" defaultMemberUniqueName="[Cases].[Household Income].[All]" allUniqueName="[Cases].[Household Income].[All]" dimensionUniqueName="[Cases]" displayFolder="" count="0" memberValueDatatype="20" unbalanced="0"/>
    <cacheHierarchy uniqueName="[Cases].[Case Personal expenses]" caption="Case Personal expenses" attribute="1" defaultMemberUniqueName="[Cases].[Case Personal expenses].[All]" allUniqueName="[Cases].[Case Personal expenses].[All]" dimensionUniqueName="[Cases]" displayFolder="" count="0" memberValueDatatype="20" unbalanced="0"/>
    <cacheHierarchy uniqueName="[Cases].[Case Personal Expense Sources]" caption="Case Personal Expense Sources" attribute="1" defaultMemberUniqueName="[Cases].[Case Personal Expense Sources].[All]" allUniqueName="[Cases].[Case Personal Expense Sources].[All]" dimensionUniqueName="[Cases]" displayFolder="" count="0" memberValueDatatype="130" unbalanced="0"/>
    <cacheHierarchy uniqueName="[Cases].[Household Expenses]" caption="Household Expenses" attribute="1" defaultMemberUniqueName="[Cases].[Household Expenses].[All]" allUniqueName="[Cases].[Household Expenses].[All]" dimensionUniqueName="[Cases]" displayFolder="" count="0" memberValueDatatype="20" unbalanced="0"/>
    <cacheHierarchy uniqueName="[Cases].[Gender]" caption="Gender" attribute="1" defaultMemberUniqueName="[Cases].[Gender].[All]" allUniqueName="[Cases].[Gender].[All]" dimensionUniqueName="[Cases]" displayFolder="" count="0" memberValueDatatype="130" unbalanced="0"/>
    <cacheHierarchy uniqueName="[Cases].[Race]" caption="Race" attribute="1" defaultMemberUniqueName="[Cases].[Race].[All]" allUniqueName="[Cases].[Race].[All]" dimensionUniqueName="[Cases]" displayFolder="" count="0" memberValueDatatype="130" unbalanced="0"/>
    <cacheHierarchy uniqueName="[Cases].[Ethnicity]" caption="Ethnicity" attribute="1" defaultMemberUniqueName="[Cases].[Ethnicity].[All]" allUniqueName="[Cases].[Ethnicity].[All]" dimensionUniqueName="[Cases]" displayFolder="" count="0" memberValueDatatype="130" unbalanced="0"/>
    <cacheHierarchy uniqueName="[Cases].[Children (0-17) in Household]" caption="Children (0-17) in Household" attribute="1" defaultMemberUniqueName="[Cases].[Children (0-17) in Household].[All]" allUniqueName="[Cases].[Children (0-17) in Household].[All]" dimensionUniqueName="[Cases]" displayFolder="" count="0" memberValueDatatype="20" unbalanced="0"/>
    <cacheHierarchy uniqueName="[Cases].[Adults (18-59) in Household]" caption="Adults (18-59) in Household" attribute="1" defaultMemberUniqueName="[Cases].[Adults (18-59) in Household].[All]" allUniqueName="[Cases].[Adults (18-59) in Household].[All]" dimensionUniqueName="[Cases]" displayFolder="" count="0" memberValueDatatype="20" unbalanced="0"/>
    <cacheHierarchy uniqueName="[Cases].[Seniors (60+) in Household]" caption="Seniors (60+) in Household" attribute="1" defaultMemberUniqueName="[Cases].[Seniors (60+) in Household].[All]" allUniqueName="[Cases].[Seniors (60+) in Household].[All]" dimensionUniqueName="[Cases]" displayFolder="" count="0" memberValueDatatype="20" unbalanced="0"/>
    <cacheHierarchy uniqueName="[Cases].[Education (highest level completed)]" caption="Education (highest level completed)" attribute="1" defaultMemberUniqueName="[Cases].[Education (highest level completed)].[All]" allUniqueName="[Cases].[Education (highest level completed)].[All]" dimensionUniqueName="[Cases]" displayFolder="" count="0" memberValueDatatype="130" unbalanced="0"/>
    <cacheHierarchy uniqueName="[Cases].[Employment]" caption="Employment" attribute="1" defaultMemberUniqueName="[Cases].[Employment].[All]" allUniqueName="[Cases].[Employment].[All]" dimensionUniqueName="[Cases]" displayFolder="" count="0" memberValueDatatype="130" unbalanced="0"/>
    <cacheHierarchy uniqueName="[Cases].[Marital status]" caption="Marital status" attribute="1" defaultMemberUniqueName="[Cases].[Marital status].[All]" allUniqueName="[Cases].[Marital status].[All]" dimensionUniqueName="[Cases]" displayFolder="" count="0" memberValueDatatype="130" unbalanced="0"/>
    <cacheHierarchy uniqueName="[Cases].[Receives Medicaid]" caption="Receives Medicaid" attribute="1" defaultMemberUniqueName="[Cases].[Receives Medicaid].[All]" allUniqueName="[Cases].[Receives Medicaid].[All]" dimensionUniqueName="[Cases]" displayFolder="" count="0" memberValueDatatype="130" unbalanced="0"/>
    <cacheHierarchy uniqueName="[Cases].[Receives Medicare]" caption="Receives Medicare" attribute="1" defaultMemberUniqueName="[Cases].[Receives Medicare].[All]" allUniqueName="[Cases].[Receives Medicare].[All]" dimensionUniqueName="[Cases]" displayFolder="" count="0" memberValueDatatype="130" unbalanced="0"/>
    <cacheHierarchy uniqueName="[Cases].[Receives SNAP (Food Stamps)]" caption="Receives SNAP (Food Stamps)" attribute="1" defaultMemberUniqueName="[Cases].[Receives SNAP (Food Stamps)].[All]" allUniqueName="[Cases].[Receives SNAP (Food Stamps)].[All]" dimensionUniqueName="[Cases]" displayFolder="" count="0" memberValueDatatype="130" unbalanced="0"/>
    <cacheHierarchy uniqueName="[Cases].[Receives Social Security]" caption="Receives Social Security" attribute="1" defaultMemberUniqueName="[Cases].[Receives Social Security].[All]" allUniqueName="[Cases].[Receives Social Security].[All]" dimensionUniqueName="[Cases]" displayFolder="" count="0" memberValueDatatype="130" unbalanced="0"/>
    <cacheHierarchy uniqueName="[Cases].[Receives Veterans Benefits]" caption="Receives Veterans Benefits" attribute="1" defaultMemberUniqueName="[Cases].[Receives Veterans Benefits].[All]" allUniqueName="[Cases].[Receives Veterans Benefits].[All]" dimensionUniqueName="[Cases]" displayFolder="" count="0" memberValueDatatype="130" unbalanced="0"/>
    <cacheHierarchy uniqueName="[Cases].[Receives WIC]" caption="Receives WIC" attribute="1" defaultMemberUniqueName="[Cases].[Receives WIC].[All]" allUniqueName="[Cases].[Receives WIC].[All]" dimensionUniqueName="[Cases]" displayFolder="" count="0" memberValueDatatype="130" unbalanced="0"/>
    <cacheHierarchy uniqueName="[Cases].[Receives SSI]" caption="Receives SSI" attribute="1" defaultMemberUniqueName="[Cases].[Receives SSI].[All]" allUniqueName="[Cases].[Receives SSI].[All]" dimensionUniqueName="[Cases]" displayFolder="" count="0" memberValueDatatype="130" unbalanced="0"/>
    <cacheHierarchy uniqueName="[Cases].[Receives Free/Reduced Price School Meals]" caption="Receives Free/Reduced Price School Meals" attribute="1" defaultMemberUniqueName="[Cases].[Receives Free/Reduced Price School Meals].[All]" allUniqueName="[Cases].[Receives Free/Reduced Price School Meals].[All]" dimensionUniqueName="[Cases]" displayFolder="" count="0" memberValueDatatype="130" unbalanced="0"/>
    <cacheHierarchy uniqueName="[Cases].[Prefer not to answer]" caption="Prefer not to answer" attribute="1" defaultMemberUniqueName="[Cases].[Prefer not to answer].[All]" allUniqueName="[Cases].[Prefer not to answer].[All]" dimensionUniqueName="[Cases]" displayFolder="" count="0" memberValueDatatype="130" unbalanced="0"/>
    <cacheHierarchy uniqueName="[Cases].[At Risk of Being Homeless]" caption="At Risk of Being Homeless" attribute="1" defaultMemberUniqueName="[Cases].[At Risk of Being Homeless].[All]" allUniqueName="[Cases].[At Risk of Being Homeless].[All]" dimensionUniqueName="[Cases]" displayFolder="" count="0" memberValueDatatype="130" unbalanced="0"/>
    <cacheHierarchy uniqueName="[Cases].[Disabled]" caption="Disabled" attribute="1" defaultMemberUniqueName="[Cases].[Disabled].[All]" allUniqueName="[Cases].[Disabled].[All]" dimensionUniqueName="[Cases]" displayFolder="" count="0" memberValueDatatype="130" unbalanced="0"/>
    <cacheHierarchy uniqueName="[Cases].[Homeless]" caption="Homeless" attribute="1" defaultMemberUniqueName="[Cases].[Homeless].[All]" allUniqueName="[Cases].[Homeless].[All]" dimensionUniqueName="[Cases]" displayFolder="" count="0" memberValueDatatype="130" unbalanced="0"/>
    <cacheHierarchy uniqueName="[Cases].[Within the past 12 months we worried whether our food would run out before we got money to buy more.]" caption="Within the past 12 months we worried whether our food would run out before we got money to buy more." attribute="1" defaultMemberUniqueName="[Cases].[Within the past 12 months we worried whether our food would run out before we got money to buy more.].[All]" allUniqueName="[Cases].[Within the past 12 months we worried whether our food would run out before we got money to buy more.].[All]" dimensionUniqueName="[Cases]" displayFolder="" count="0" memberValueDatatype="130" unbalanced="0"/>
    <cacheHierarchy uniqueName="[Cases].[Assistance Count]" caption="Assistance Count" attribute="1" defaultMemberUniqueName="[Cases].[Assistance Count].[All]" allUniqueName="[Cases].[Assistance Count].[All]" dimensionUniqueName="[Cases]" displayFolder="" count="0" memberValueDatatype="20" unbalanced="0"/>
    <cacheHierarchy uniqueName="[Cases].[Assistance Amount]" caption="Assistance Amount" attribute="1" defaultMemberUniqueName="[Cases].[Assistance Amount].[All]" allUniqueName="[Cases].[Assistance Amount].[All]" dimensionUniqueName="[Cases]" displayFolder="" count="0" memberValueDatatype="20" unbalanced="0"/>
    <cacheHierarchy uniqueName="[Cases].[Last Assistance Date]" caption="Last Assistance Date" attribute="1" time="1" defaultMemberUniqueName="[Cases].[Last Assistance Date].[All]" allUniqueName="[Cases].[Last Assistance Date].[All]" dimensionUniqueName="[Cases]" displayFolder="" count="0" memberValueDatatype="7" unbalanced="0"/>
    <cacheHierarchy uniqueName="[Cases].[Household Size]" caption="Household Size" attribute="1" defaultMemberUniqueName="[Cases].[Household Size].[All]" allUniqueName="[Cases].[Household Size].[All]" dimensionUniqueName="[Cases]" displayFolder="" count="0" memberValueDatatype="20" unbalanced="0"/>
    <cacheHierarchy uniqueName="[Cases].[Is Head of Household]" caption="Is Head of Household" attribute="1" defaultMemberUniqueName="[Cases].[Is Head of Household].[All]" allUniqueName="[Cases].[Is Head of Household].[All]" dimensionUniqueName="[Cases]" displayFolder="" count="0" memberValueDatatype="11" unbalanced="0"/>
    <cacheHierarchy uniqueName="[Cases].[Is Deceased]" caption="Is Deceased" attribute="1" defaultMemberUniqueName="[Cases].[Is Deceased].[All]" allUniqueName="[Cases].[Is Deceased].[All]" dimensionUniqueName="[Cases]" displayFolder="" count="0" memberValueDatatype="11" unbalanced="0"/>
    <cacheHierarchy uniqueName="[Cases].[Relationship to HoH]" caption="Relationship to HoH" attribute="1" defaultMemberUniqueName="[Cases].[Relationship to HoH].[All]" allUniqueName="[Cases].[Relationship to HoH].[All]" dimensionUniqueName="[Cases]" displayFolder="" count="0" memberValueDatatype="130" unbalanced="0"/>
    <cacheHierarchy uniqueName="[Cases].[ROI status]" caption="ROI status" attribute="1" defaultMemberUniqueName="[Cases].[ROI status].[All]" allUniqueName="[Cases].[ROI status].[All]" dimensionUniqueName="[Cases]" displayFolder="" count="0" memberValueDatatype="130" unbalanced="0"/>
    <cacheHierarchy uniqueName="[Cases].[ROI Expiration Date]" caption="ROI Expiration Date" attribute="1" time="1" defaultMemberUniqueName="[Cases].[ROI Expiration Date].[All]" allUniqueName="[Cases].[ROI Expiration Date].[All]" dimensionUniqueName="[Cases]" displayFolder="" count="0" memberValueDatatype="7" unbalanced="0"/>
    <cacheHierarchy uniqueName="[Cases].[Entry Date (Year)]" caption="Entry Date (Year)" attribute="1" defaultMemberUniqueName="[Cases].[Entry Date (Year)].[All]" allUniqueName="[Cases].[Entry Date (Year)].[All]" dimensionUniqueName="[Cases]" displayFolder="" count="0" memberValueDatatype="130" unbalanced="0"/>
    <cacheHierarchy uniqueName="[Cases].[Entry Date (Quarter)]" caption="Entry Date (Quarter)" attribute="1" defaultMemberUniqueName="[Cases].[Entry Date (Quarter)].[All]" allUniqueName="[Cases].[Entry Date (Quarter)].[All]" dimensionUniqueName="[Cases]" displayFolder="" count="0" memberValueDatatype="130" unbalanced="0"/>
    <cacheHierarchy uniqueName="[Cases].[Entry Date (Month)]" caption="Entry Date (Month)" attribute="1" defaultMemberUniqueName="[Cases].[Entry Date (Month)].[All]" allUniqueName="[Cases].[Entry Date (Month)].[All]" dimensionUniqueName="[Cases]" displayFolder="" count="0" memberValueDatatype="130" unbalanced="0"/>
    <cacheHierarchy uniqueName="[Cases].[Entry Date (Month Index)]" caption="Entry Date (Month Index)" attribute="1" defaultMemberUniqueName="[Cases].[Entry Date (Month Index)].[All]" allUniqueName="[Cases].[Entry Date (Month Index)].[All]" dimensionUniqueName="[Cases]" displayFolder="" count="0" memberValueDatatype="20" unbalanced="0" hidden="1"/>
    <cacheHierarchy uniqueName="[Measures].[Agencies]" caption="Agencies" measure="1" displayFolder="" measureGroup="Cases" count="0"/>
    <cacheHierarchy uniqueName="[Measures].[Households]" caption="Households" measure="1" displayFolder="" measureGroup="Cases" count="0"/>
    <cacheHierarchy uniqueName="[Measures].[Agents]" caption="Agents" measure="1" displayFolder="" measureGroup="Cases" count="0"/>
    <cacheHierarchy uniqueName="[Measures].[Cases]" caption="Cases" measure="1" displayFolder="" measureGroup="Cases" count="0"/>
    <cacheHierarchy uniqueName="[Measures].[First Case Entry Date]" caption="First Case Entry Date" measure="1" displayFolder="" measureGroup="Cases" count="0"/>
    <cacheHierarchy uniqueName="[Measures].[Last Case Entry Date]" caption="Last Case Entry Date" measure="1" displayFolder="" measureGroup="Cases" count="0"/>
    <cacheHierarchy uniqueName="[Measures].[Assistance]" caption="Assistance" measure="1" displayFolder="" measureGroup="Cases" count="0"/>
    <cacheHierarchy uniqueName="[Measures].[__XL_Count Cases]" caption="__XL_Count Cases" measure="1" displayFolder="" measureGroup="Cases" count="0" hidden="1"/>
    <cacheHierarchy uniqueName="[Measures].[__XL_Count Agencies]" caption="__XL_Count Agencies" measure="1" displayFolder="" measureGroup="Agencies" count="0" hidden="1"/>
    <cacheHierarchy uniqueName="[Measures].[__No measures defined]" caption="__No measures defined" measure="1" displayFolder="" count="0" hidden="1"/>
    <cacheHierarchy uniqueName="[Measures].[Count of Case #]" caption="Count of Case #" measure="1" displayFolder="" measureGroup="Cases" count="0" hidden="1">
      <extLst>
        <ext xmlns:x15="http://schemas.microsoft.com/office/spreadsheetml/2010/11/main" uri="{B97F6D7D-B522-45F9-BDA1-12C45D357490}">
          <x15:cacheHierarchy aggregatedColumn="1"/>
        </ext>
      </extLst>
    </cacheHierarchy>
    <cacheHierarchy uniqueName="[Measures].[Distinct Count of Case #]" caption="Distinct Count of Case #" measure="1" displayFolder="" measureGroup="Case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Household #]" caption="Count of Household #" measure="1" displayFolder="" measureGroup="Cases" count="0" hidden="1">
      <extLst>
        <ext xmlns:x15="http://schemas.microsoft.com/office/spreadsheetml/2010/11/main" uri="{B97F6D7D-B522-45F9-BDA1-12C45D357490}">
          <x15:cacheHierarchy aggregatedColumn="2"/>
        </ext>
      </extLst>
    </cacheHierarchy>
    <cacheHierarchy uniqueName="[Measures].[Distinct Count of Household #]" caption="Distinct Count of Household #" measure="1" displayFolder="" measureGroup="Case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Entry Agency]" caption="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Count of Entry Agent]" caption="Count of Entry Agent" measure="1" displayFolder="" measureGroup="Cases" count="0" hidden="1">
      <extLst>
        <ext xmlns:x15="http://schemas.microsoft.com/office/spreadsheetml/2010/11/main" uri="{B97F6D7D-B522-45F9-BDA1-12C45D357490}">
          <x15:cacheHierarchy aggregatedColumn="3"/>
        </ext>
      </extLst>
    </cacheHierarchy>
    <cacheHierarchy uniqueName="[Measures].[Distinct Count of Entry Agency]" caption="Distinct Count of Entry Agency" measure="1" displayFolder="" measureGroup="Cases" count="0" oneField="1" hidden="1">
      <fieldsUsage count="1">
        <fieldUsage x="2"/>
      </fieldsUsage>
      <extLst>
        <ext xmlns:x15="http://schemas.microsoft.com/office/spreadsheetml/2010/11/main" uri="{B97F6D7D-B522-45F9-BDA1-12C45D357490}">
          <x15:cacheHierarchy aggregatedColumn="4"/>
        </ext>
      </extLst>
    </cacheHierarchy>
    <cacheHierarchy uniqueName="[Measures].[Distinct Count of Entry Agent]" caption="Distinct Count of Entry Agent" measure="1" displayFolder="" measureGroup="Cases"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ssistance Amount]" caption="Sum of Assistance Amount" measure="1" displayFolder="" measureGroup="Cases" count="0" hidden="1">
      <extLst>
        <ext xmlns:x15="http://schemas.microsoft.com/office/spreadsheetml/2010/11/main" uri="{B97F6D7D-B522-45F9-BDA1-12C45D357490}">
          <x15:cacheHierarchy aggregatedColumn="38"/>
        </ext>
      </extLst>
    </cacheHierarchy>
    <cacheHierarchy uniqueName="[Measures].[Sum of Assistance Count]" caption="Sum of Assistance Count" measure="1" displayFolder="" measureGroup="Cases" count="0" oneField="1" hidden="1">
      <fieldsUsage count="1">
        <fieldUsage x="4"/>
      </fieldsUsage>
      <extLst>
        <ext xmlns:x15="http://schemas.microsoft.com/office/spreadsheetml/2010/11/main" uri="{B97F6D7D-B522-45F9-BDA1-12C45D357490}">
          <x15:cacheHierarchy aggregatedColumn="37"/>
        </ext>
      </extLst>
    </cacheHierarchy>
    <cacheHierarchy uniqueName="[Measures].[Count of Entry Date]" caption="Count of Entry Date" measure="1" displayFolder="" measureGroup="Cases" count="0" hidden="1">
      <extLst>
        <ext xmlns:x15="http://schemas.microsoft.com/office/spreadsheetml/2010/11/main" uri="{B97F6D7D-B522-45F9-BDA1-12C45D357490}">
          <x15:cacheHierarchy aggregatedColumn="5"/>
        </ext>
      </extLst>
    </cacheHierarchy>
  </cacheHierarchies>
  <kpis count="0"/>
  <dimensions count="3">
    <dimension name="Agencies" uniqueName="[Agencies]" caption="Agencies"/>
    <dimension name="Cases" uniqueName="[Cases]" caption="Cases"/>
    <dimension measure="1" name="Measures" uniqueName="[Measures]" caption="Measures"/>
  </dimensions>
  <measureGroups count="2">
    <measureGroup name="Agencies" caption="Agencies"/>
    <measureGroup name="Cases" caption="Case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gis Whaley" refreshedDate="44850.680332523145" backgroundQuery="1" createdVersion="3" refreshedVersion="8" minRefreshableVersion="3" recordCount="0" supportSubquery="1" supportAdvancedDrill="1" xr:uid="{1DDCC0B7-A86E-4D0F-88EE-DCCEF7372276}">
  <cacheSource type="external" connectionId="4">
    <extLst>
      <ext xmlns:x14="http://schemas.microsoft.com/office/spreadsheetml/2009/9/main" uri="{F057638F-6D5F-4e77-A914-E7F072B9BCA8}">
        <x14:sourceConnection name="ThisWorkbookDataModel"/>
      </ext>
    </extLst>
  </cacheSource>
  <cacheFields count="0"/>
  <cacheHierarchies count="71">
    <cacheHierarchy uniqueName="[Agencies].[Entry Agency]" caption="Entry Agency" attribute="1" defaultMemberUniqueName="[Agencies].[Entry Agency].[All]" allUniqueName="[Agencies].[Entry Agency].[All]" dimensionUniqueName="[Agencies]" displayFolder="" count="0" memberValueDatatype="130" unbalanced="0"/>
    <cacheHierarchy uniqueName="[Cases].[Case #]" caption="Case #" attribute="1" defaultMemberUniqueName="[Cases].[Case #].[All]" allUniqueName="[Cases].[Case #].[All]" dimensionUniqueName="[Cases]" displayFolder="" count="0" memberValueDatatype="130" unbalanced="0"/>
    <cacheHierarchy uniqueName="[Cases].[Household #]" caption="Household #" attribute="1" defaultMemberUniqueName="[Cases].[Household #].[All]" allUniqueName="[Cases].[Household #].[All]" dimensionUniqueName="[Cases]" displayFolder="" count="0" memberValueDatatype="130" unbalanced="0"/>
    <cacheHierarchy uniqueName="[Cases].[Entry Agent]" caption="Entry Agent" attribute="1" defaultMemberUniqueName="[Cases].[Entry Agent].[All]" allUniqueName="[Cases].[Entry Agent].[All]" dimensionUniqueName="[Cases]" displayFolder="" count="0" memberValueDatatype="130" unbalanced="0"/>
    <cacheHierarchy uniqueName="[Cases].[Entry Agency]" caption="Entry Agency" attribute="1" defaultMemberUniqueName="[Cases].[Entry Agency].[All]" allUniqueName="[Cases].[Entry Agency].[All]" dimensionUniqueName="[Cases]" displayFolder="" count="2" memberValueDatatype="130" unbalanced="0"/>
    <cacheHierarchy uniqueName="[Cases].[Entry Date]" caption="Entry Date" attribute="1" time="1" defaultMemberUniqueName="[Cases].[Entry Date].[All]" allUniqueName="[Cases].[Entry Date].[All]" dimensionUniqueName="[Cases]" displayFolder="" count="0" memberValueDatatype="7" unbalanced="0"/>
    <cacheHierarchy uniqueName="[Cases].[Dependant Count]" caption="Dependant Count" attribute="1" defaultMemberUniqueName="[Cases].[Dependant Count].[All]" allUniqueName="[Cases].[Dependant Count].[All]" dimensionUniqueName="[Cases]" displayFolder="" count="0" memberValueDatatype="20" unbalanced="0"/>
    <cacheHierarchy uniqueName="[Cases].[Zip code]" caption="Zip code" attribute="1" defaultMemberUniqueName="[Cases].[Zip code].[All]" allUniqueName="[Cases].[Zip code].[All]" dimensionUniqueName="[Cases]" displayFolder="" count="0" memberValueDatatype="20" unbalanced="0"/>
    <cacheHierarchy uniqueName="[Cases].[County]" caption="County" attribute="1" defaultMemberUniqueName="[Cases].[County].[All]" allUniqueName="[Cases].[County].[All]" dimensionUniqueName="[Cases]" displayFolder="" count="0" memberValueDatatype="130" unbalanced="0"/>
    <cacheHierarchy uniqueName="[Cases].[Case Personal income]" caption="Case Personal income" attribute="1" defaultMemberUniqueName="[Cases].[Case Personal income].[All]" allUniqueName="[Cases].[Case Personal income].[All]" dimensionUniqueName="[Cases]" displayFolder="" count="0" memberValueDatatype="20" unbalanced="0"/>
    <cacheHierarchy uniqueName="[Cases].[Case Personal Income Sources]" caption="Case Personal Income Sources" attribute="1" defaultMemberUniqueName="[Cases].[Case Personal Income Sources].[All]" allUniqueName="[Cases].[Case Personal Income Sources].[All]" dimensionUniqueName="[Cases]" displayFolder="" count="0" memberValueDatatype="130" unbalanced="0"/>
    <cacheHierarchy uniqueName="[Cases].[Household Income]" caption="Household Income" attribute="1" defaultMemberUniqueName="[Cases].[Household Income].[All]" allUniqueName="[Cases].[Household Income].[All]" dimensionUniqueName="[Cases]" displayFolder="" count="0" memberValueDatatype="20" unbalanced="0"/>
    <cacheHierarchy uniqueName="[Cases].[Case Personal expenses]" caption="Case Personal expenses" attribute="1" defaultMemberUniqueName="[Cases].[Case Personal expenses].[All]" allUniqueName="[Cases].[Case Personal expenses].[All]" dimensionUniqueName="[Cases]" displayFolder="" count="0" memberValueDatatype="20" unbalanced="0"/>
    <cacheHierarchy uniqueName="[Cases].[Case Personal Expense Sources]" caption="Case Personal Expense Sources" attribute="1" defaultMemberUniqueName="[Cases].[Case Personal Expense Sources].[All]" allUniqueName="[Cases].[Case Personal Expense Sources].[All]" dimensionUniqueName="[Cases]" displayFolder="" count="0" memberValueDatatype="130" unbalanced="0"/>
    <cacheHierarchy uniqueName="[Cases].[Household Expenses]" caption="Household Expenses" attribute="1" defaultMemberUniqueName="[Cases].[Household Expenses].[All]" allUniqueName="[Cases].[Household Expenses].[All]" dimensionUniqueName="[Cases]" displayFolder="" count="0" memberValueDatatype="20" unbalanced="0"/>
    <cacheHierarchy uniqueName="[Cases].[Gender]" caption="Gender" attribute="1" defaultMemberUniqueName="[Cases].[Gender].[All]" allUniqueName="[Cases].[Gender].[All]" dimensionUniqueName="[Cases]" displayFolder="" count="0" memberValueDatatype="130" unbalanced="0"/>
    <cacheHierarchy uniqueName="[Cases].[Race]" caption="Race" attribute="1" defaultMemberUniqueName="[Cases].[Race].[All]" allUniqueName="[Cases].[Race].[All]" dimensionUniqueName="[Cases]" displayFolder="" count="0" memberValueDatatype="130" unbalanced="0"/>
    <cacheHierarchy uniqueName="[Cases].[Ethnicity]" caption="Ethnicity" attribute="1" defaultMemberUniqueName="[Cases].[Ethnicity].[All]" allUniqueName="[Cases].[Ethnicity].[All]" dimensionUniqueName="[Cases]" displayFolder="" count="0" memberValueDatatype="130" unbalanced="0"/>
    <cacheHierarchy uniqueName="[Cases].[Children (0-17) in Household]" caption="Children (0-17) in Household" attribute="1" defaultMemberUniqueName="[Cases].[Children (0-17) in Household].[All]" allUniqueName="[Cases].[Children (0-17) in Household].[All]" dimensionUniqueName="[Cases]" displayFolder="" count="0" memberValueDatatype="20" unbalanced="0"/>
    <cacheHierarchy uniqueName="[Cases].[Adults (18-59) in Household]" caption="Adults (18-59) in Household" attribute="1" defaultMemberUniqueName="[Cases].[Adults (18-59) in Household].[All]" allUniqueName="[Cases].[Adults (18-59) in Household].[All]" dimensionUniqueName="[Cases]" displayFolder="" count="0" memberValueDatatype="20" unbalanced="0"/>
    <cacheHierarchy uniqueName="[Cases].[Seniors (60+) in Household]" caption="Seniors (60+) in Household" attribute="1" defaultMemberUniqueName="[Cases].[Seniors (60+) in Household].[All]" allUniqueName="[Cases].[Seniors (60+) in Household].[All]" dimensionUniqueName="[Cases]" displayFolder="" count="0" memberValueDatatype="20" unbalanced="0"/>
    <cacheHierarchy uniqueName="[Cases].[Education (highest level completed)]" caption="Education (highest level completed)" attribute="1" defaultMemberUniqueName="[Cases].[Education (highest level completed)].[All]" allUniqueName="[Cases].[Education (highest level completed)].[All]" dimensionUniqueName="[Cases]" displayFolder="" count="0" memberValueDatatype="130" unbalanced="0"/>
    <cacheHierarchy uniqueName="[Cases].[Employment]" caption="Employment" attribute="1" defaultMemberUniqueName="[Cases].[Employment].[All]" allUniqueName="[Cases].[Employment].[All]" dimensionUniqueName="[Cases]" displayFolder="" count="0" memberValueDatatype="130" unbalanced="0"/>
    <cacheHierarchy uniqueName="[Cases].[Marital status]" caption="Marital status" attribute="1" defaultMemberUniqueName="[Cases].[Marital status].[All]" allUniqueName="[Cases].[Marital status].[All]" dimensionUniqueName="[Cases]" displayFolder="" count="0" memberValueDatatype="130" unbalanced="0"/>
    <cacheHierarchy uniqueName="[Cases].[Receives Medicaid]" caption="Receives Medicaid" attribute="1" defaultMemberUniqueName="[Cases].[Receives Medicaid].[All]" allUniqueName="[Cases].[Receives Medicaid].[All]" dimensionUniqueName="[Cases]" displayFolder="" count="0" memberValueDatatype="130" unbalanced="0"/>
    <cacheHierarchy uniqueName="[Cases].[Receives Medicare]" caption="Receives Medicare" attribute="1" defaultMemberUniqueName="[Cases].[Receives Medicare].[All]" allUniqueName="[Cases].[Receives Medicare].[All]" dimensionUniqueName="[Cases]" displayFolder="" count="0" memberValueDatatype="130" unbalanced="0"/>
    <cacheHierarchy uniqueName="[Cases].[Receives SNAP (Food Stamps)]" caption="Receives SNAP (Food Stamps)" attribute="1" defaultMemberUniqueName="[Cases].[Receives SNAP (Food Stamps)].[All]" allUniqueName="[Cases].[Receives SNAP (Food Stamps)].[All]" dimensionUniqueName="[Cases]" displayFolder="" count="0" memberValueDatatype="130" unbalanced="0"/>
    <cacheHierarchy uniqueName="[Cases].[Receives Social Security]" caption="Receives Social Security" attribute="1" defaultMemberUniqueName="[Cases].[Receives Social Security].[All]" allUniqueName="[Cases].[Receives Social Security].[All]" dimensionUniqueName="[Cases]" displayFolder="" count="0" memberValueDatatype="130" unbalanced="0"/>
    <cacheHierarchy uniqueName="[Cases].[Receives Veterans Benefits]" caption="Receives Veterans Benefits" attribute="1" defaultMemberUniqueName="[Cases].[Receives Veterans Benefits].[All]" allUniqueName="[Cases].[Receives Veterans Benefits].[All]" dimensionUniqueName="[Cases]" displayFolder="" count="0" memberValueDatatype="130" unbalanced="0"/>
    <cacheHierarchy uniqueName="[Cases].[Receives WIC]" caption="Receives WIC" attribute="1" defaultMemberUniqueName="[Cases].[Receives WIC].[All]" allUniqueName="[Cases].[Receives WIC].[All]" dimensionUniqueName="[Cases]" displayFolder="" count="0" memberValueDatatype="130" unbalanced="0"/>
    <cacheHierarchy uniqueName="[Cases].[Receives SSI]" caption="Receives SSI" attribute="1" defaultMemberUniqueName="[Cases].[Receives SSI].[All]" allUniqueName="[Cases].[Receives SSI].[All]" dimensionUniqueName="[Cases]" displayFolder="" count="0" memberValueDatatype="130" unbalanced="0"/>
    <cacheHierarchy uniqueName="[Cases].[Receives Free/Reduced Price School Meals]" caption="Receives Free/Reduced Price School Meals" attribute="1" defaultMemberUniqueName="[Cases].[Receives Free/Reduced Price School Meals].[All]" allUniqueName="[Cases].[Receives Free/Reduced Price School Meals].[All]" dimensionUniqueName="[Cases]" displayFolder="" count="0" memberValueDatatype="130" unbalanced="0"/>
    <cacheHierarchy uniqueName="[Cases].[Prefer not to answer]" caption="Prefer not to answer" attribute="1" defaultMemberUniqueName="[Cases].[Prefer not to answer].[All]" allUniqueName="[Cases].[Prefer not to answer].[All]" dimensionUniqueName="[Cases]" displayFolder="" count="0" memberValueDatatype="130" unbalanced="0"/>
    <cacheHierarchy uniqueName="[Cases].[At Risk of Being Homeless]" caption="At Risk of Being Homeless" attribute="1" defaultMemberUniqueName="[Cases].[At Risk of Being Homeless].[All]" allUniqueName="[Cases].[At Risk of Being Homeless].[All]" dimensionUniqueName="[Cases]" displayFolder="" count="0" memberValueDatatype="130" unbalanced="0"/>
    <cacheHierarchy uniqueName="[Cases].[Disabled]" caption="Disabled" attribute="1" defaultMemberUniqueName="[Cases].[Disabled].[All]" allUniqueName="[Cases].[Disabled].[All]" dimensionUniqueName="[Cases]" displayFolder="" count="0" memberValueDatatype="130" unbalanced="0"/>
    <cacheHierarchy uniqueName="[Cases].[Homeless]" caption="Homeless" attribute="1" defaultMemberUniqueName="[Cases].[Homeless].[All]" allUniqueName="[Cases].[Homeless].[All]" dimensionUniqueName="[Cases]" displayFolder="" count="0" memberValueDatatype="130" unbalanced="0"/>
    <cacheHierarchy uniqueName="[Cases].[Within the past 12 months we worried whether our food would run out before we got money to buy more.]" caption="Within the past 12 months we worried whether our food would run out before we got money to buy more." attribute="1" defaultMemberUniqueName="[Cases].[Within the past 12 months we worried whether our food would run out before we got money to buy more.].[All]" allUniqueName="[Cases].[Within the past 12 months we worried whether our food would run out before we got money to buy more.].[All]" dimensionUniqueName="[Cases]" displayFolder="" count="0" memberValueDatatype="130" unbalanced="0"/>
    <cacheHierarchy uniqueName="[Cases].[Assistance Count]" caption="Assistance Count" attribute="1" defaultMemberUniqueName="[Cases].[Assistance Count].[All]" allUniqueName="[Cases].[Assistance Count].[All]" dimensionUniqueName="[Cases]" displayFolder="" count="0" memberValueDatatype="20" unbalanced="0"/>
    <cacheHierarchy uniqueName="[Cases].[Assistance Amount]" caption="Assistance Amount" attribute="1" defaultMemberUniqueName="[Cases].[Assistance Amount].[All]" allUniqueName="[Cases].[Assistance Amount].[All]" dimensionUniqueName="[Cases]" displayFolder="" count="0" memberValueDatatype="20" unbalanced="0"/>
    <cacheHierarchy uniqueName="[Cases].[Last Assistance Date]" caption="Last Assistance Date" attribute="1" time="1" defaultMemberUniqueName="[Cases].[Last Assistance Date].[All]" allUniqueName="[Cases].[Last Assistance Date].[All]" dimensionUniqueName="[Cases]" displayFolder="" count="0" memberValueDatatype="7" unbalanced="0"/>
    <cacheHierarchy uniqueName="[Cases].[Household Size]" caption="Household Size" attribute="1" defaultMemberUniqueName="[Cases].[Household Size].[All]" allUniqueName="[Cases].[Household Size].[All]" dimensionUniqueName="[Cases]" displayFolder="" count="0" memberValueDatatype="20" unbalanced="0"/>
    <cacheHierarchy uniqueName="[Cases].[Is Head of Household]" caption="Is Head of Household" attribute="1" defaultMemberUniqueName="[Cases].[Is Head of Household].[All]" allUniqueName="[Cases].[Is Head of Household].[All]" dimensionUniqueName="[Cases]" displayFolder="" count="0" memberValueDatatype="11" unbalanced="0"/>
    <cacheHierarchy uniqueName="[Cases].[Is Deceased]" caption="Is Deceased" attribute="1" defaultMemberUniqueName="[Cases].[Is Deceased].[All]" allUniqueName="[Cases].[Is Deceased].[All]" dimensionUniqueName="[Cases]" displayFolder="" count="0" memberValueDatatype="11" unbalanced="0"/>
    <cacheHierarchy uniqueName="[Cases].[Relationship to HoH]" caption="Relationship to HoH" attribute="1" defaultMemberUniqueName="[Cases].[Relationship to HoH].[All]" allUniqueName="[Cases].[Relationship to HoH].[All]" dimensionUniqueName="[Cases]" displayFolder="" count="0" memberValueDatatype="130" unbalanced="0"/>
    <cacheHierarchy uniqueName="[Cases].[ROI status]" caption="ROI status" attribute="1" defaultMemberUniqueName="[Cases].[ROI status].[All]" allUniqueName="[Cases].[ROI status].[All]" dimensionUniqueName="[Cases]" displayFolder="" count="0" memberValueDatatype="130" unbalanced="0"/>
    <cacheHierarchy uniqueName="[Cases].[ROI Expiration Date]" caption="ROI Expiration Date" attribute="1" time="1" defaultMemberUniqueName="[Cases].[ROI Expiration Date].[All]" allUniqueName="[Cases].[ROI Expiration Date].[All]" dimensionUniqueName="[Cases]" displayFolder="" count="0" memberValueDatatype="7" unbalanced="0"/>
    <cacheHierarchy uniqueName="[Cases].[Entry Date (Year)]" caption="Entry Date (Year)" attribute="1" defaultMemberUniqueName="[Cases].[Entry Date (Year)].[All]" allUniqueName="[Cases].[Entry Date (Year)].[All]" dimensionUniqueName="[Cases]" displayFolder="" count="0" memberValueDatatype="130" unbalanced="0"/>
    <cacheHierarchy uniqueName="[Cases].[Entry Date (Quarter)]" caption="Entry Date (Quarter)" attribute="1" defaultMemberUniqueName="[Cases].[Entry Date (Quarter)].[All]" allUniqueName="[Cases].[Entry Date (Quarter)].[All]" dimensionUniqueName="[Cases]" displayFolder="" count="0" memberValueDatatype="130" unbalanced="0"/>
    <cacheHierarchy uniqueName="[Cases].[Entry Date (Month)]" caption="Entry Date (Month)" attribute="1" defaultMemberUniqueName="[Cases].[Entry Date (Month)].[All]" allUniqueName="[Cases].[Entry Date (Month)].[All]" dimensionUniqueName="[Cases]" displayFolder="" count="0" memberValueDatatype="130" unbalanced="0"/>
    <cacheHierarchy uniqueName="[Cases].[Entry Date (Month Index)]" caption="Entry Date (Month Index)" attribute="1" defaultMemberUniqueName="[Cases].[Entry Date (Month Index)].[All]" allUniqueName="[Cases].[Entry Date (Month Index)].[All]" dimensionUniqueName="[Cases]" displayFolder="" count="0" memberValueDatatype="20" unbalanced="0" hidden="1"/>
    <cacheHierarchy uniqueName="[Measures].[Agencies]" caption="Agencies" measure="1" displayFolder="" measureGroup="Cases" count="0"/>
    <cacheHierarchy uniqueName="[Measures].[Households]" caption="Households" measure="1" displayFolder="" measureGroup="Cases" count="0"/>
    <cacheHierarchy uniqueName="[Measures].[Agents]" caption="Agents" measure="1" displayFolder="" measureGroup="Cases" count="0"/>
    <cacheHierarchy uniqueName="[Measures].[Cases]" caption="Cases" measure="1" displayFolder="" measureGroup="Cases" count="0"/>
    <cacheHierarchy uniqueName="[Measures].[First Case Entry Date]" caption="First Case Entry Date" measure="1" displayFolder="" measureGroup="Cases" count="0"/>
    <cacheHierarchy uniqueName="[Measures].[Last Case Entry Date]" caption="Last Case Entry Date" measure="1" displayFolder="" measureGroup="Cases" count="0"/>
    <cacheHierarchy uniqueName="[Measures].[Assistance]" caption="Assistance" measure="1" displayFolder="" measureGroup="Cases" count="0"/>
    <cacheHierarchy uniqueName="[Measures].[__XL_Count Cases]" caption="__XL_Count Cases" measure="1" displayFolder="" measureGroup="Cases" count="0" hidden="1"/>
    <cacheHierarchy uniqueName="[Measures].[__XL_Count Agencies]" caption="__XL_Count Agencies" measure="1" displayFolder="" measureGroup="Agencies" count="0" hidden="1"/>
    <cacheHierarchy uniqueName="[Measures].[__No measures defined]" caption="__No measures defined" measure="1" displayFolder="" count="0" hidden="1"/>
    <cacheHierarchy uniqueName="[Measures].[Count of Case #]" caption="Count of Case #" measure="1" displayFolder="" measureGroup="Cases" count="0" hidden="1">
      <extLst>
        <ext xmlns:x15="http://schemas.microsoft.com/office/spreadsheetml/2010/11/main" uri="{B97F6D7D-B522-45F9-BDA1-12C45D357490}">
          <x15:cacheHierarchy aggregatedColumn="1"/>
        </ext>
      </extLst>
    </cacheHierarchy>
    <cacheHierarchy uniqueName="[Measures].[Distinct Count of Case #]" caption="Distinct Count of Case #" measure="1" displayFolder="" measureGroup="Cases" count="0" hidden="1">
      <extLst>
        <ext xmlns:x15="http://schemas.microsoft.com/office/spreadsheetml/2010/11/main" uri="{B97F6D7D-B522-45F9-BDA1-12C45D357490}">
          <x15:cacheHierarchy aggregatedColumn="1"/>
        </ext>
      </extLst>
    </cacheHierarchy>
    <cacheHierarchy uniqueName="[Measures].[Count of Household #]" caption="Count of Household #" measure="1" displayFolder="" measureGroup="Cases" count="0" hidden="1">
      <extLst>
        <ext xmlns:x15="http://schemas.microsoft.com/office/spreadsheetml/2010/11/main" uri="{B97F6D7D-B522-45F9-BDA1-12C45D357490}">
          <x15:cacheHierarchy aggregatedColumn="2"/>
        </ext>
      </extLst>
    </cacheHierarchy>
    <cacheHierarchy uniqueName="[Measures].[Distinct Count of Household #]" caption="Distinct Count of Household #" measure="1" displayFolder="" measureGroup="Cases" count="0" hidden="1">
      <extLst>
        <ext xmlns:x15="http://schemas.microsoft.com/office/spreadsheetml/2010/11/main" uri="{B97F6D7D-B522-45F9-BDA1-12C45D357490}">
          <x15:cacheHierarchy aggregatedColumn="2"/>
        </ext>
      </extLst>
    </cacheHierarchy>
    <cacheHierarchy uniqueName="[Measures].[Count of Entry Agency]" caption="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Count of Entry Agent]" caption="Count of Entry Agent" measure="1" displayFolder="" measureGroup="Cases" count="0" hidden="1">
      <extLst>
        <ext xmlns:x15="http://schemas.microsoft.com/office/spreadsheetml/2010/11/main" uri="{B97F6D7D-B522-45F9-BDA1-12C45D357490}">
          <x15:cacheHierarchy aggregatedColumn="3"/>
        </ext>
      </extLst>
    </cacheHierarchy>
    <cacheHierarchy uniqueName="[Measures].[Distinct Count of Entry Agency]" caption="Distinct 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Distinct Count of Entry Agent]" caption="Distinct Count of Entry Agent" measure="1" displayFolder="" measureGroup="Cases" count="0" hidden="1">
      <extLst>
        <ext xmlns:x15="http://schemas.microsoft.com/office/spreadsheetml/2010/11/main" uri="{B97F6D7D-B522-45F9-BDA1-12C45D357490}">
          <x15:cacheHierarchy aggregatedColumn="3"/>
        </ext>
      </extLst>
    </cacheHierarchy>
    <cacheHierarchy uniqueName="[Measures].[Sum of Assistance Amount]" caption="Sum of Assistance Amount" measure="1" displayFolder="" measureGroup="Cases" count="0" hidden="1">
      <extLst>
        <ext xmlns:x15="http://schemas.microsoft.com/office/spreadsheetml/2010/11/main" uri="{B97F6D7D-B522-45F9-BDA1-12C45D357490}">
          <x15:cacheHierarchy aggregatedColumn="38"/>
        </ext>
      </extLst>
    </cacheHierarchy>
    <cacheHierarchy uniqueName="[Measures].[Sum of Assistance Count]" caption="Sum of Assistance Count" measure="1" displayFolder="" measureGroup="Cases" count="0" hidden="1">
      <extLst>
        <ext xmlns:x15="http://schemas.microsoft.com/office/spreadsheetml/2010/11/main" uri="{B97F6D7D-B522-45F9-BDA1-12C45D357490}">
          <x15:cacheHierarchy aggregatedColumn="37"/>
        </ext>
      </extLst>
    </cacheHierarchy>
    <cacheHierarchy uniqueName="[Measures].[Count of Entry Date]" caption="Count of Entry Date" measure="1" displayFolder="" measureGroup="Case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61294346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gis Whaley" refreshedDate="44850.680332986114" backgroundQuery="1" createdVersion="3" refreshedVersion="8" minRefreshableVersion="3" recordCount="0" supportSubquery="1" supportAdvancedDrill="1" xr:uid="{D8426166-8EEE-4209-915C-DCFE76D23FB7}">
  <cacheSource type="external" connectionId="4">
    <extLst>
      <ext xmlns:x14="http://schemas.microsoft.com/office/spreadsheetml/2009/9/main" uri="{F057638F-6D5F-4e77-A914-E7F072B9BCA8}">
        <x14:sourceConnection name="ThisWorkbookDataModel"/>
      </ext>
    </extLst>
  </cacheSource>
  <cacheFields count="0"/>
  <cacheHierarchies count="71">
    <cacheHierarchy uniqueName="[Agencies].[Entry Agency]" caption="Entry Agency" attribute="1" defaultMemberUniqueName="[Agencies].[Entry Agency].[All]" allUniqueName="[Agencies].[Entry Agency].[All]" dimensionUniqueName="[Agencies]" displayFolder="" count="0" memberValueDatatype="130" unbalanced="0"/>
    <cacheHierarchy uniqueName="[Cases].[Case #]" caption="Case #" attribute="1" defaultMemberUniqueName="[Cases].[Case #].[All]" allUniqueName="[Cases].[Case #].[All]" dimensionUniqueName="[Cases]" displayFolder="" count="0" memberValueDatatype="130" unbalanced="0"/>
    <cacheHierarchy uniqueName="[Cases].[Household #]" caption="Household #" attribute="1" defaultMemberUniqueName="[Cases].[Household #].[All]" allUniqueName="[Cases].[Household #].[All]" dimensionUniqueName="[Cases]" displayFolder="" count="0" memberValueDatatype="130" unbalanced="0"/>
    <cacheHierarchy uniqueName="[Cases].[Entry Agent]" caption="Entry Agent" attribute="1" defaultMemberUniqueName="[Cases].[Entry Agent].[All]" allUniqueName="[Cases].[Entry Agent].[All]" dimensionUniqueName="[Cases]" displayFolder="" count="0" memberValueDatatype="130" unbalanced="0"/>
    <cacheHierarchy uniqueName="[Cases].[Entry Agency]" caption="Entry Agency" attribute="1" defaultMemberUniqueName="[Cases].[Entry Agency].[All]" allUniqueName="[Cases].[Entry Agency].[All]" dimensionUniqueName="[Cases]" displayFolder="" count="0" memberValueDatatype="130" unbalanced="0"/>
    <cacheHierarchy uniqueName="[Cases].[Entry Date]" caption="Entry Date" attribute="1" time="1" defaultMemberUniqueName="[Cases].[Entry Date].[All]" allUniqueName="[Cases].[Entry Date].[All]" dimensionUniqueName="[Cases]" displayFolder="" count="2" memberValueDatatype="7" unbalanced="0"/>
    <cacheHierarchy uniqueName="[Cases].[Dependant Count]" caption="Dependant Count" attribute="1" defaultMemberUniqueName="[Cases].[Dependant Count].[All]" allUniqueName="[Cases].[Dependant Count].[All]" dimensionUniqueName="[Cases]" displayFolder="" count="0" memberValueDatatype="20" unbalanced="0"/>
    <cacheHierarchy uniqueName="[Cases].[Zip code]" caption="Zip code" attribute="1" defaultMemberUniqueName="[Cases].[Zip code].[All]" allUniqueName="[Cases].[Zip code].[All]" dimensionUniqueName="[Cases]" displayFolder="" count="0" memberValueDatatype="20" unbalanced="0"/>
    <cacheHierarchy uniqueName="[Cases].[County]" caption="County" attribute="1" defaultMemberUniqueName="[Cases].[County].[All]" allUniqueName="[Cases].[County].[All]" dimensionUniqueName="[Cases]" displayFolder="" count="0" memberValueDatatype="130" unbalanced="0"/>
    <cacheHierarchy uniqueName="[Cases].[Case Personal income]" caption="Case Personal income" attribute="1" defaultMemberUniqueName="[Cases].[Case Personal income].[All]" allUniqueName="[Cases].[Case Personal income].[All]" dimensionUniqueName="[Cases]" displayFolder="" count="0" memberValueDatatype="20" unbalanced="0"/>
    <cacheHierarchy uniqueName="[Cases].[Case Personal Income Sources]" caption="Case Personal Income Sources" attribute="1" defaultMemberUniqueName="[Cases].[Case Personal Income Sources].[All]" allUniqueName="[Cases].[Case Personal Income Sources].[All]" dimensionUniqueName="[Cases]" displayFolder="" count="0" memberValueDatatype="130" unbalanced="0"/>
    <cacheHierarchy uniqueName="[Cases].[Household Income]" caption="Household Income" attribute="1" defaultMemberUniqueName="[Cases].[Household Income].[All]" allUniqueName="[Cases].[Household Income].[All]" dimensionUniqueName="[Cases]" displayFolder="" count="0" memberValueDatatype="20" unbalanced="0"/>
    <cacheHierarchy uniqueName="[Cases].[Case Personal expenses]" caption="Case Personal expenses" attribute="1" defaultMemberUniqueName="[Cases].[Case Personal expenses].[All]" allUniqueName="[Cases].[Case Personal expenses].[All]" dimensionUniqueName="[Cases]" displayFolder="" count="0" memberValueDatatype="20" unbalanced="0"/>
    <cacheHierarchy uniqueName="[Cases].[Case Personal Expense Sources]" caption="Case Personal Expense Sources" attribute="1" defaultMemberUniqueName="[Cases].[Case Personal Expense Sources].[All]" allUniqueName="[Cases].[Case Personal Expense Sources].[All]" dimensionUniqueName="[Cases]" displayFolder="" count="0" memberValueDatatype="130" unbalanced="0"/>
    <cacheHierarchy uniqueName="[Cases].[Household Expenses]" caption="Household Expenses" attribute="1" defaultMemberUniqueName="[Cases].[Household Expenses].[All]" allUniqueName="[Cases].[Household Expenses].[All]" dimensionUniqueName="[Cases]" displayFolder="" count="0" memberValueDatatype="20" unbalanced="0"/>
    <cacheHierarchy uniqueName="[Cases].[Gender]" caption="Gender" attribute="1" defaultMemberUniqueName="[Cases].[Gender].[All]" allUniqueName="[Cases].[Gender].[All]" dimensionUniqueName="[Cases]" displayFolder="" count="0" memberValueDatatype="130" unbalanced="0"/>
    <cacheHierarchy uniqueName="[Cases].[Race]" caption="Race" attribute="1" defaultMemberUniqueName="[Cases].[Race].[All]" allUniqueName="[Cases].[Race].[All]" dimensionUniqueName="[Cases]" displayFolder="" count="0" memberValueDatatype="130" unbalanced="0"/>
    <cacheHierarchy uniqueName="[Cases].[Ethnicity]" caption="Ethnicity" attribute="1" defaultMemberUniqueName="[Cases].[Ethnicity].[All]" allUniqueName="[Cases].[Ethnicity].[All]" dimensionUniqueName="[Cases]" displayFolder="" count="0" memberValueDatatype="130" unbalanced="0"/>
    <cacheHierarchy uniqueName="[Cases].[Children (0-17) in Household]" caption="Children (0-17) in Household" attribute="1" defaultMemberUniqueName="[Cases].[Children (0-17) in Household].[All]" allUniqueName="[Cases].[Children (0-17) in Household].[All]" dimensionUniqueName="[Cases]" displayFolder="" count="0" memberValueDatatype="20" unbalanced="0"/>
    <cacheHierarchy uniqueName="[Cases].[Adults (18-59) in Household]" caption="Adults (18-59) in Household" attribute="1" defaultMemberUniqueName="[Cases].[Adults (18-59) in Household].[All]" allUniqueName="[Cases].[Adults (18-59) in Household].[All]" dimensionUniqueName="[Cases]" displayFolder="" count="0" memberValueDatatype="20" unbalanced="0"/>
    <cacheHierarchy uniqueName="[Cases].[Seniors (60+) in Household]" caption="Seniors (60+) in Household" attribute="1" defaultMemberUniqueName="[Cases].[Seniors (60+) in Household].[All]" allUniqueName="[Cases].[Seniors (60+) in Household].[All]" dimensionUniqueName="[Cases]" displayFolder="" count="0" memberValueDatatype="20" unbalanced="0"/>
    <cacheHierarchy uniqueName="[Cases].[Education (highest level completed)]" caption="Education (highest level completed)" attribute="1" defaultMemberUniqueName="[Cases].[Education (highest level completed)].[All]" allUniqueName="[Cases].[Education (highest level completed)].[All]" dimensionUniqueName="[Cases]" displayFolder="" count="0" memberValueDatatype="130" unbalanced="0"/>
    <cacheHierarchy uniqueName="[Cases].[Employment]" caption="Employment" attribute="1" defaultMemberUniqueName="[Cases].[Employment].[All]" allUniqueName="[Cases].[Employment].[All]" dimensionUniqueName="[Cases]" displayFolder="" count="0" memberValueDatatype="130" unbalanced="0"/>
    <cacheHierarchy uniqueName="[Cases].[Marital status]" caption="Marital status" attribute="1" defaultMemberUniqueName="[Cases].[Marital status].[All]" allUniqueName="[Cases].[Marital status].[All]" dimensionUniqueName="[Cases]" displayFolder="" count="0" memberValueDatatype="130" unbalanced="0"/>
    <cacheHierarchy uniqueName="[Cases].[Receives Medicaid]" caption="Receives Medicaid" attribute="1" defaultMemberUniqueName="[Cases].[Receives Medicaid].[All]" allUniqueName="[Cases].[Receives Medicaid].[All]" dimensionUniqueName="[Cases]" displayFolder="" count="0" memberValueDatatype="130" unbalanced="0"/>
    <cacheHierarchy uniqueName="[Cases].[Receives Medicare]" caption="Receives Medicare" attribute="1" defaultMemberUniqueName="[Cases].[Receives Medicare].[All]" allUniqueName="[Cases].[Receives Medicare].[All]" dimensionUniqueName="[Cases]" displayFolder="" count="0" memberValueDatatype="130" unbalanced="0"/>
    <cacheHierarchy uniqueName="[Cases].[Receives SNAP (Food Stamps)]" caption="Receives SNAP (Food Stamps)" attribute="1" defaultMemberUniqueName="[Cases].[Receives SNAP (Food Stamps)].[All]" allUniqueName="[Cases].[Receives SNAP (Food Stamps)].[All]" dimensionUniqueName="[Cases]" displayFolder="" count="0" memberValueDatatype="130" unbalanced="0"/>
    <cacheHierarchy uniqueName="[Cases].[Receives Social Security]" caption="Receives Social Security" attribute="1" defaultMemberUniqueName="[Cases].[Receives Social Security].[All]" allUniqueName="[Cases].[Receives Social Security].[All]" dimensionUniqueName="[Cases]" displayFolder="" count="0" memberValueDatatype="130" unbalanced="0"/>
    <cacheHierarchy uniqueName="[Cases].[Receives Veterans Benefits]" caption="Receives Veterans Benefits" attribute="1" defaultMemberUniqueName="[Cases].[Receives Veterans Benefits].[All]" allUniqueName="[Cases].[Receives Veterans Benefits].[All]" dimensionUniqueName="[Cases]" displayFolder="" count="0" memberValueDatatype="130" unbalanced="0"/>
    <cacheHierarchy uniqueName="[Cases].[Receives WIC]" caption="Receives WIC" attribute="1" defaultMemberUniqueName="[Cases].[Receives WIC].[All]" allUniqueName="[Cases].[Receives WIC].[All]" dimensionUniqueName="[Cases]" displayFolder="" count="0" memberValueDatatype="130" unbalanced="0"/>
    <cacheHierarchy uniqueName="[Cases].[Receives SSI]" caption="Receives SSI" attribute="1" defaultMemberUniqueName="[Cases].[Receives SSI].[All]" allUniqueName="[Cases].[Receives SSI].[All]" dimensionUniqueName="[Cases]" displayFolder="" count="0" memberValueDatatype="130" unbalanced="0"/>
    <cacheHierarchy uniqueName="[Cases].[Receives Free/Reduced Price School Meals]" caption="Receives Free/Reduced Price School Meals" attribute="1" defaultMemberUniqueName="[Cases].[Receives Free/Reduced Price School Meals].[All]" allUniqueName="[Cases].[Receives Free/Reduced Price School Meals].[All]" dimensionUniqueName="[Cases]" displayFolder="" count="0" memberValueDatatype="130" unbalanced="0"/>
    <cacheHierarchy uniqueName="[Cases].[Prefer not to answer]" caption="Prefer not to answer" attribute="1" defaultMemberUniqueName="[Cases].[Prefer not to answer].[All]" allUniqueName="[Cases].[Prefer not to answer].[All]" dimensionUniqueName="[Cases]" displayFolder="" count="0" memberValueDatatype="130" unbalanced="0"/>
    <cacheHierarchy uniqueName="[Cases].[At Risk of Being Homeless]" caption="At Risk of Being Homeless" attribute="1" defaultMemberUniqueName="[Cases].[At Risk of Being Homeless].[All]" allUniqueName="[Cases].[At Risk of Being Homeless].[All]" dimensionUniqueName="[Cases]" displayFolder="" count="0" memberValueDatatype="130" unbalanced="0"/>
    <cacheHierarchy uniqueName="[Cases].[Disabled]" caption="Disabled" attribute="1" defaultMemberUniqueName="[Cases].[Disabled].[All]" allUniqueName="[Cases].[Disabled].[All]" dimensionUniqueName="[Cases]" displayFolder="" count="0" memberValueDatatype="130" unbalanced="0"/>
    <cacheHierarchy uniqueName="[Cases].[Homeless]" caption="Homeless" attribute="1" defaultMemberUniqueName="[Cases].[Homeless].[All]" allUniqueName="[Cases].[Homeless].[All]" dimensionUniqueName="[Cases]" displayFolder="" count="0" memberValueDatatype="130" unbalanced="0"/>
    <cacheHierarchy uniqueName="[Cases].[Within the past 12 months we worried whether our food would run out before we got money to buy more.]" caption="Within the past 12 months we worried whether our food would run out before we got money to buy more." attribute="1" defaultMemberUniqueName="[Cases].[Within the past 12 months we worried whether our food would run out before we got money to buy more.].[All]" allUniqueName="[Cases].[Within the past 12 months we worried whether our food would run out before we got money to buy more.].[All]" dimensionUniqueName="[Cases]" displayFolder="" count="0" memberValueDatatype="130" unbalanced="0"/>
    <cacheHierarchy uniqueName="[Cases].[Assistance Count]" caption="Assistance Count" attribute="1" defaultMemberUniqueName="[Cases].[Assistance Count].[All]" allUniqueName="[Cases].[Assistance Count].[All]" dimensionUniqueName="[Cases]" displayFolder="" count="0" memberValueDatatype="20" unbalanced="0"/>
    <cacheHierarchy uniqueName="[Cases].[Assistance Amount]" caption="Assistance Amount" attribute="1" defaultMemberUniqueName="[Cases].[Assistance Amount].[All]" allUniqueName="[Cases].[Assistance Amount].[All]" dimensionUniqueName="[Cases]" displayFolder="" count="0" memberValueDatatype="20" unbalanced="0"/>
    <cacheHierarchy uniqueName="[Cases].[Last Assistance Date]" caption="Last Assistance Date" attribute="1" time="1" defaultMemberUniqueName="[Cases].[Last Assistance Date].[All]" allUniqueName="[Cases].[Last Assistance Date].[All]" dimensionUniqueName="[Cases]" displayFolder="" count="0" memberValueDatatype="7" unbalanced="0"/>
    <cacheHierarchy uniqueName="[Cases].[Household Size]" caption="Household Size" attribute="1" defaultMemberUniqueName="[Cases].[Household Size].[All]" allUniqueName="[Cases].[Household Size].[All]" dimensionUniqueName="[Cases]" displayFolder="" count="0" memberValueDatatype="20" unbalanced="0"/>
    <cacheHierarchy uniqueName="[Cases].[Is Head of Household]" caption="Is Head of Household" attribute="1" defaultMemberUniqueName="[Cases].[Is Head of Household].[All]" allUniqueName="[Cases].[Is Head of Household].[All]" dimensionUniqueName="[Cases]" displayFolder="" count="0" memberValueDatatype="11" unbalanced="0"/>
    <cacheHierarchy uniqueName="[Cases].[Is Deceased]" caption="Is Deceased" attribute="1" defaultMemberUniqueName="[Cases].[Is Deceased].[All]" allUniqueName="[Cases].[Is Deceased].[All]" dimensionUniqueName="[Cases]" displayFolder="" count="0" memberValueDatatype="11" unbalanced="0"/>
    <cacheHierarchy uniqueName="[Cases].[Relationship to HoH]" caption="Relationship to HoH" attribute="1" defaultMemberUniqueName="[Cases].[Relationship to HoH].[All]" allUniqueName="[Cases].[Relationship to HoH].[All]" dimensionUniqueName="[Cases]" displayFolder="" count="0" memberValueDatatype="130" unbalanced="0"/>
    <cacheHierarchy uniqueName="[Cases].[ROI status]" caption="ROI status" attribute="1" defaultMemberUniqueName="[Cases].[ROI status].[All]" allUniqueName="[Cases].[ROI status].[All]" dimensionUniqueName="[Cases]" displayFolder="" count="0" memberValueDatatype="130" unbalanced="0"/>
    <cacheHierarchy uniqueName="[Cases].[ROI Expiration Date]" caption="ROI Expiration Date" attribute="1" time="1" defaultMemberUniqueName="[Cases].[ROI Expiration Date].[All]" allUniqueName="[Cases].[ROI Expiration Date].[All]" dimensionUniqueName="[Cases]" displayFolder="" count="0" memberValueDatatype="7" unbalanced="0"/>
    <cacheHierarchy uniqueName="[Cases].[Entry Date (Year)]" caption="Entry Date (Year)" attribute="1" defaultMemberUniqueName="[Cases].[Entry Date (Year)].[All]" allUniqueName="[Cases].[Entry Date (Year)].[All]" dimensionUniqueName="[Cases]" displayFolder="" count="0" memberValueDatatype="130" unbalanced="0"/>
    <cacheHierarchy uniqueName="[Cases].[Entry Date (Quarter)]" caption="Entry Date (Quarter)" attribute="1" defaultMemberUniqueName="[Cases].[Entry Date (Quarter)].[All]" allUniqueName="[Cases].[Entry Date (Quarter)].[All]" dimensionUniqueName="[Cases]" displayFolder="" count="0" memberValueDatatype="130" unbalanced="0"/>
    <cacheHierarchy uniqueName="[Cases].[Entry Date (Month)]" caption="Entry Date (Month)" attribute="1" defaultMemberUniqueName="[Cases].[Entry Date (Month)].[All]" allUniqueName="[Cases].[Entry Date (Month)].[All]" dimensionUniqueName="[Cases]" displayFolder="" count="0" memberValueDatatype="130" unbalanced="0"/>
    <cacheHierarchy uniqueName="[Cases].[Entry Date (Month Index)]" caption="Entry Date (Month Index)" attribute="1" defaultMemberUniqueName="[Cases].[Entry Date (Month Index)].[All]" allUniqueName="[Cases].[Entry Date (Month Index)].[All]" dimensionUniqueName="[Cases]" displayFolder="" count="0" memberValueDatatype="20" unbalanced="0" hidden="1"/>
    <cacheHierarchy uniqueName="[Measures].[Agencies]" caption="Agencies" measure="1" displayFolder="" measureGroup="Cases" count="0"/>
    <cacheHierarchy uniqueName="[Measures].[Households]" caption="Households" measure="1" displayFolder="" measureGroup="Cases" count="0"/>
    <cacheHierarchy uniqueName="[Measures].[Agents]" caption="Agents" measure="1" displayFolder="" measureGroup="Cases" count="0"/>
    <cacheHierarchy uniqueName="[Measures].[Cases]" caption="Cases" measure="1" displayFolder="" measureGroup="Cases" count="0"/>
    <cacheHierarchy uniqueName="[Measures].[First Case Entry Date]" caption="First Case Entry Date" measure="1" displayFolder="" measureGroup="Cases" count="0"/>
    <cacheHierarchy uniqueName="[Measures].[Last Case Entry Date]" caption="Last Case Entry Date" measure="1" displayFolder="" measureGroup="Cases" count="0"/>
    <cacheHierarchy uniqueName="[Measures].[Assistance]" caption="Assistance" measure="1" displayFolder="" measureGroup="Cases" count="0"/>
    <cacheHierarchy uniqueName="[Measures].[__XL_Count Cases]" caption="__XL_Count Cases" measure="1" displayFolder="" measureGroup="Cases" count="0" hidden="1"/>
    <cacheHierarchy uniqueName="[Measures].[__XL_Count Agencies]" caption="__XL_Count Agencies" measure="1" displayFolder="" measureGroup="Agencies" count="0" hidden="1"/>
    <cacheHierarchy uniqueName="[Measures].[__No measures defined]" caption="__No measures defined" measure="1" displayFolder="" count="0" hidden="1"/>
    <cacheHierarchy uniqueName="[Measures].[Count of Case #]" caption="Count of Case #" measure="1" displayFolder="" measureGroup="Cases" count="0" hidden="1">
      <extLst>
        <ext xmlns:x15="http://schemas.microsoft.com/office/spreadsheetml/2010/11/main" uri="{B97F6D7D-B522-45F9-BDA1-12C45D357490}">
          <x15:cacheHierarchy aggregatedColumn="1"/>
        </ext>
      </extLst>
    </cacheHierarchy>
    <cacheHierarchy uniqueName="[Measures].[Distinct Count of Case #]" caption="Distinct Count of Case #" measure="1" displayFolder="" measureGroup="Cases" count="0" hidden="1">
      <extLst>
        <ext xmlns:x15="http://schemas.microsoft.com/office/spreadsheetml/2010/11/main" uri="{B97F6D7D-B522-45F9-BDA1-12C45D357490}">
          <x15:cacheHierarchy aggregatedColumn="1"/>
        </ext>
      </extLst>
    </cacheHierarchy>
    <cacheHierarchy uniqueName="[Measures].[Count of Household #]" caption="Count of Household #" measure="1" displayFolder="" measureGroup="Cases" count="0" hidden="1">
      <extLst>
        <ext xmlns:x15="http://schemas.microsoft.com/office/spreadsheetml/2010/11/main" uri="{B97F6D7D-B522-45F9-BDA1-12C45D357490}">
          <x15:cacheHierarchy aggregatedColumn="2"/>
        </ext>
      </extLst>
    </cacheHierarchy>
    <cacheHierarchy uniqueName="[Measures].[Distinct Count of Household #]" caption="Distinct Count of Household #" measure="1" displayFolder="" measureGroup="Cases" count="0" hidden="1">
      <extLst>
        <ext xmlns:x15="http://schemas.microsoft.com/office/spreadsheetml/2010/11/main" uri="{B97F6D7D-B522-45F9-BDA1-12C45D357490}">
          <x15:cacheHierarchy aggregatedColumn="2"/>
        </ext>
      </extLst>
    </cacheHierarchy>
    <cacheHierarchy uniqueName="[Measures].[Count of Entry Agency]" caption="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Count of Entry Agent]" caption="Count of Entry Agent" measure="1" displayFolder="" measureGroup="Cases" count="0" hidden="1">
      <extLst>
        <ext xmlns:x15="http://schemas.microsoft.com/office/spreadsheetml/2010/11/main" uri="{B97F6D7D-B522-45F9-BDA1-12C45D357490}">
          <x15:cacheHierarchy aggregatedColumn="3"/>
        </ext>
      </extLst>
    </cacheHierarchy>
    <cacheHierarchy uniqueName="[Measures].[Distinct Count of Entry Agency]" caption="Distinct Count of Entry Agency" measure="1" displayFolder="" measureGroup="Cases" count="0" hidden="1">
      <extLst>
        <ext xmlns:x15="http://schemas.microsoft.com/office/spreadsheetml/2010/11/main" uri="{B97F6D7D-B522-45F9-BDA1-12C45D357490}">
          <x15:cacheHierarchy aggregatedColumn="4"/>
        </ext>
      </extLst>
    </cacheHierarchy>
    <cacheHierarchy uniqueName="[Measures].[Distinct Count of Entry Agent]" caption="Distinct Count of Entry Agent" measure="1" displayFolder="" measureGroup="Cases" count="0" hidden="1">
      <extLst>
        <ext xmlns:x15="http://schemas.microsoft.com/office/spreadsheetml/2010/11/main" uri="{B97F6D7D-B522-45F9-BDA1-12C45D357490}">
          <x15:cacheHierarchy aggregatedColumn="3"/>
        </ext>
      </extLst>
    </cacheHierarchy>
    <cacheHierarchy uniqueName="[Measures].[Sum of Assistance Amount]" caption="Sum of Assistance Amount" measure="1" displayFolder="" measureGroup="Cases" count="0" hidden="1">
      <extLst>
        <ext xmlns:x15="http://schemas.microsoft.com/office/spreadsheetml/2010/11/main" uri="{B97F6D7D-B522-45F9-BDA1-12C45D357490}">
          <x15:cacheHierarchy aggregatedColumn="38"/>
        </ext>
      </extLst>
    </cacheHierarchy>
    <cacheHierarchy uniqueName="[Measures].[Sum of Assistance Count]" caption="Sum of Assistance Count" measure="1" displayFolder="" measureGroup="Cases" count="0" hidden="1">
      <extLst>
        <ext xmlns:x15="http://schemas.microsoft.com/office/spreadsheetml/2010/11/main" uri="{B97F6D7D-B522-45F9-BDA1-12C45D357490}">
          <x15:cacheHierarchy aggregatedColumn="37"/>
        </ext>
      </extLst>
    </cacheHierarchy>
    <cacheHierarchy uniqueName="[Measures].[Count of Entry Date]" caption="Count of Entry Date" measure="1" displayFolder="" measureGroup="Case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pivotCacheId="13687801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283A32-90B7-455E-A673-04A0541E56CA}" name="PivotTable3" cacheId="166" applyNumberFormats="0" applyBorderFormats="0" applyFontFormats="0" applyPatternFormats="0" applyAlignmentFormats="0" applyWidthHeightFormats="1" dataCaption="Values" tag="190111dc-6d7a-4f04-a43b-cd1451155385" updatedVersion="8" minRefreshableVersion="5" useAutoFormatting="1" subtotalHiddenItems="1" itemPrintTitles="1" createdVersion="6" indent="0" outline="1" outlineData="1" multipleFieldFilters="0">
  <location ref="A1:E2"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Distinct Count of Case #" fld="0" subtotal="count" baseField="0" baseItem="0">
      <extLst>
        <ext xmlns:x15="http://schemas.microsoft.com/office/spreadsheetml/2010/11/main" uri="{FABC7310-3BB5-11E1-824E-6D434824019B}">
          <x15:dataField isCountDistinct="1"/>
        </ext>
      </extLst>
    </dataField>
    <dataField name="Distinct Count of Household #" fld="1" subtotal="count" baseField="0" baseItem="1">
      <extLst>
        <ext xmlns:x15="http://schemas.microsoft.com/office/spreadsheetml/2010/11/main" uri="{FABC7310-3BB5-11E1-824E-6D434824019B}">
          <x15:dataField isCountDistinct="1"/>
        </ext>
      </extLst>
    </dataField>
    <dataField name="Distinct Count of Entry Agency" fld="2" subtotal="count" baseField="0" baseItem="1">
      <extLst>
        <ext xmlns:x15="http://schemas.microsoft.com/office/spreadsheetml/2010/11/main" uri="{FABC7310-3BB5-11E1-824E-6D434824019B}">
          <x15:dataField isCountDistinct="1"/>
        </ext>
      </extLst>
    </dataField>
    <dataField name="Distinct Count of Entry Agent" fld="3" subtotal="count" baseField="0" baseItem="1">
      <extLst>
        <ext xmlns:x15="http://schemas.microsoft.com/office/spreadsheetml/2010/11/main" uri="{FABC7310-3BB5-11E1-824E-6D434824019B}">
          <x15:dataField isCountDistinct="1"/>
        </ext>
      </extLst>
    </dataField>
    <dataField name="Sum of Assistance Count" fld="4" baseField="0" baseItem="0"/>
  </dataFields>
  <pivotHierarchies count="71">
    <pivotHierarchy dragToData="1"/>
    <pivotHierarchy dragToData="1"/>
    <pivotHierarchy dragToData="1"/>
    <pivotHierarchy dragToData="1"/>
    <pivotHierarchy multipleItemSelectionAllowed="1" dragToData="1">
      <members count="1" level="1">
        <member name="[Cases].[Entry Agency].&amp;[Colorado River Food Bank (Laughlin &amp; Searchligh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se #"/>
    <pivotHierarchy dragToData="1"/>
    <pivotHierarchy dragToData="1" caption="Distinct Count of Household #"/>
    <pivotHierarchy dragToData="1"/>
    <pivotHierarchy dragToData="1"/>
    <pivotHierarchy dragToData="1" caption="Distinct Count of Entry Agency"/>
    <pivotHierarchy dragToData="1" caption="Distinct Count of Entry Agent"/>
    <pivotHierarchy dragToData="1"/>
    <pivotHierarchy dragToData="1"/>
    <pivotHierarchy dragToData="1"/>
  </pivotHierarchies>
  <pivotTableStyleInfo name="PivotStyleLight16" showRowHeaders="1" showColHeaders="1" showRowStripes="0" showColStripes="0" showLastColumn="1"/>
  <filters count="1">
    <filter fld="6" type="dateBetween" evalOrder="-1" id="16" name="[Cases].[Entry Date]">
      <autoFilter ref="A1">
        <filterColumn colId="0">
          <customFilters and="1">
            <customFilter operator="greaterThanOrEqual" val="43831"/>
            <customFilter operator="lessThanOrEqual" val="4392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0C2303-EF9D-47D2-A35F-AE2464571739}" name="PivotTable4" cacheId="151" applyNumberFormats="0" applyBorderFormats="0" applyFontFormats="0" applyPatternFormats="0" applyAlignmentFormats="0" applyWidthHeightFormats="1" dataCaption="Values" tag="2341b659-d34c-47b9-b260-b029bbe0ec30" updatedVersion="8" minRefreshableVersion="5" useAutoFormatting="1" subtotalHiddenItems="1" itemPrintTitles="1" createdVersion="6" indent="0" outline="1" outlineData="1" multipleFieldFilters="0">
  <location ref="A3" firstHeaderRow="0" firstDataRow="0" firstDataCol="0" rowPageCount="1" colPageCount="1"/>
  <pivotFields count="2">
    <pivotField axis="axisPage" allDrilled="1" subtotalTop="0" showAll="0" dataSourceSort="1" defaultSubtotal="0" defaultAttributeDrillState="1"/>
    <pivotField allDrilled="1" subtotalTop="0" showAll="0" dataSourceSort="1" defaultSubtotal="0" defaultAttributeDrillState="1"/>
  </pivotFields>
  <pageFields count="1">
    <pageField fld="0" hier="4" name="[Cases].[Entry Agency].&amp;[Colorado River Food Bank (Laughlin &amp; Searchlight)]" cap="Colorado River Food Bank (Laughlin &amp; Searchlight)"/>
  </pageFields>
  <pivotHierarchies count="71">
    <pivotHierarchy dragToData="1"/>
    <pivotHierarchy dragToData="1"/>
    <pivotHierarchy dragToData="1"/>
    <pivotHierarchy dragToData="1"/>
    <pivotHierarchy multipleItemSelectionAllowed="1" dragToData="1">
      <members count="1" level="1">
        <member name="[Cases].[Entry Agency].&amp;[Colorado River Food Bank (Laughlin &amp; Searchligh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6" name="[Cases].[Entry Date]">
      <autoFilter ref="A1">
        <filterColumn colId="0">
          <customFilters and="1">
            <customFilter operator="greaterThanOrEqual" val="43831"/>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08F632-4254-4F8E-8C24-1D8F45D21EEA}" name="PivotTable6" cacheId="157" applyNumberFormats="0" applyBorderFormats="0" applyFontFormats="0" applyPatternFormats="0" applyAlignmentFormats="0" applyWidthHeightFormats="1" dataCaption="Values" tag="e114214c-0584-4f0c-b04f-f35cdbe60c5a" updatedVersion="8" minRefreshableVersion="5" useAutoFormatting="1" subtotalHiddenItems="1" itemPrintTitles="1" createdVersion="6" indent="0" outline="1" outlineData="1" multipleFieldFilters="0">
  <location ref="A3:A4" firstHeaderRow="1" firstDataRow="1" firstDataCol="0" rowPageCount="1" colPageCount="1"/>
  <pivotFields count="3">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pageFields count="1">
    <pageField fld="0" hier="4" name="[Cases].[Entry Agency].&amp;[Colorado River Food Bank (Laughlin &amp; Searchlight)]" cap="Colorado River Food Bank (Laughlin &amp; Searchlight)"/>
  </pageFields>
  <dataFields count="1">
    <dataField name="Distinct Count of Entry Agent" fld="1" subtotal="count" baseField="0" baseItem="2001494596">
      <extLst>
        <ext xmlns:x15="http://schemas.microsoft.com/office/spreadsheetml/2010/11/main" uri="{FABC7310-3BB5-11E1-824E-6D434824019B}">
          <x15:dataField isCountDistinct="1"/>
        </ext>
      </extLst>
    </dataField>
  </dataFields>
  <pivotHierarchies count="71">
    <pivotHierarchy dragToData="1"/>
    <pivotHierarchy dragToData="1"/>
    <pivotHierarchy dragToData="1"/>
    <pivotHierarchy dragToData="1"/>
    <pivotHierarchy multipleItemSelectionAllowed="1" dragToData="1">
      <members count="1" level="1">
        <member name="[Cases].[Entry Agency].&amp;[Colorado River Food Bank (Laughlin &amp; Searchligh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Entry Agent"/>
    <pivotHierarchy dragToData="1"/>
    <pivotHierarchy dragToData="1"/>
    <pivotHierarchy dragToData="1"/>
  </pivotHierarchies>
  <pivotTableStyleInfo name="PivotStyleLight16" showRowHeaders="1" showColHeaders="1" showRowStripes="0" showColStripes="0" showLastColumn="1"/>
  <filters count="1">
    <filter fld="2" type="dateBetween" evalOrder="-1" id="16" name="[Cases].[Entry Date]">
      <autoFilter ref="A1">
        <filterColumn colId="0">
          <customFilters and="1">
            <customFilter operator="greaterThanOrEqual" val="43831"/>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F11666-3FF7-4091-981B-9D8D88C87C47}" name="PivotTable5" cacheId="154" applyNumberFormats="0" applyBorderFormats="0" applyFontFormats="0" applyPatternFormats="0" applyAlignmentFormats="0" applyWidthHeightFormats="1" dataCaption="Values" tag="826d6a4e-ac17-4734-906d-04fc5d510d28" updatedVersion="8" minRefreshableVersion="5" useAutoFormatting="1" subtotalHiddenItems="1" itemPrintTitles="1" createdVersion="6" indent="0" outline="1" outlineData="1" multipleFieldFilters="0" chartFormat="3">
  <location ref="A3:D10" firstHeaderRow="0" firstDataRow="1" firstDataCol="1" rowPageCount="1" colPageCount="1"/>
  <pivotFields count="7">
    <pivotField axis="axisPage" allDrilled="1" subtotalTop="0" showAll="0" dataSourceSort="1" defaultSubtotal="0" defaultAttributeDrillState="1"/>
    <pivotField axis="axisRow" allDrilled="1" subtotalTop="0" showAll="0" dataSourceSort="1" defaultSubtotal="0" defaultAttributeDrillState="1">
      <items count="3">
        <item x="0"/>
        <item x="1"/>
        <item x="2"/>
      </items>
    </pivotField>
    <pivotField axis="axisRow" allDrilled="1" subtotalTop="0" showAll="0" dataSourceSort="1" defaultSubtotal="0">
      <items count="1">
        <item x="0" e="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1"/>
    <field x="2"/>
  </rowFields>
  <rowItems count="7">
    <i>
      <x/>
    </i>
    <i r="1">
      <x/>
    </i>
    <i>
      <x v="1"/>
    </i>
    <i r="1">
      <x/>
    </i>
    <i>
      <x v="2"/>
    </i>
    <i r="1">
      <x/>
    </i>
    <i t="grand">
      <x/>
    </i>
  </rowItems>
  <colFields count="1">
    <field x="-2"/>
  </colFields>
  <colItems count="3">
    <i>
      <x/>
    </i>
    <i i="1">
      <x v="1"/>
    </i>
    <i i="2">
      <x v="2"/>
    </i>
  </colItems>
  <pageFields count="1">
    <pageField fld="0" hier="4" name="[Cases].[Entry Agency].&amp;[Colorado River Food Bank (Laughlin &amp; Searchlight)]" cap="Colorado River Food Bank (Laughlin &amp; Searchlight)"/>
  </pageFields>
  <dataFields count="3">
    <dataField name="Total Cases" fld="3" subtotal="count" baseField="2" baseItem="0" numFmtId="3">
      <extLst>
        <ext xmlns:x15="http://schemas.microsoft.com/office/spreadsheetml/2010/11/main" uri="{FABC7310-3BB5-11E1-824E-6D434824019B}">
          <x15:dataField isCountDistinct="1"/>
        </ext>
      </extLst>
    </dataField>
    <dataField name="Total Households" fld="4" subtotal="count" baseField="2" baseItem="0" numFmtId="3">
      <extLst>
        <ext xmlns:x15="http://schemas.microsoft.com/office/spreadsheetml/2010/11/main" uri="{FABC7310-3BB5-11E1-824E-6D434824019B}">
          <x15:dataField isCountDistinct="1"/>
        </ext>
      </extLst>
    </dataField>
    <dataField name="Total Assistance" fld="5" baseField="2" baseItem="0" numFmtId="3"/>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2"/>
          </reference>
        </references>
      </pivotArea>
    </chartFormat>
  </chartFormats>
  <pivotHierarchies count="71">
    <pivotHierarchy dragToData="1"/>
    <pivotHierarchy dragToData="1"/>
    <pivotHierarchy dragToData="1"/>
    <pivotHierarchy dragToData="1"/>
    <pivotHierarchy multipleItemSelectionAllowed="1" dragToData="1">
      <members count="1" level="1">
        <member name="[Cases].[Entry Agency].&amp;[Colorado River Food Bank (Laughlin &amp; Searchligh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Cases"/>
    <pivotHierarchy dragToData="1"/>
    <pivotHierarchy dragToData="1" caption="Total Households"/>
    <pivotHierarchy dragToData="1"/>
    <pivotHierarchy dragToData="1"/>
    <pivotHierarchy dragToData="1"/>
    <pivotHierarchy dragToData="1" caption="Total Agents"/>
    <pivotHierarchy dragToData="1"/>
    <pivotHierarchy dragToData="1" caption="Total Assistance"/>
    <pivotHierarchy dragToData="1"/>
  </pivotHierarchies>
  <pivotTableStyleInfo name="PivotStyleLight16" showRowHeaders="1" showColHeaders="1" showRowStripes="0" showColStripes="0" showLastColumn="1"/>
  <filters count="1">
    <filter fld="6" type="dateBetween" evalOrder="-1" id="16" name="[Cases].[Entry Date]">
      <autoFilter ref="A1">
        <filterColumn colId="0">
          <customFilters and="1">
            <customFilter operator="greaterThanOrEqual" val="43831"/>
            <customFilter operator="lessThanOrEqual" val="43921"/>
          </customFilters>
        </filterColumn>
      </autoFilter>
      <extLst>
        <ext xmlns:x15="http://schemas.microsoft.com/office/spreadsheetml/2010/11/main" uri="{0605FD5F-26C8-4aeb-8148-2DB25E43C511}">
          <x15:pivotFilter useWholeDay="1"/>
        </ext>
      </extLst>
    </filter>
  </filters>
  <rowHierarchiesUsage count="2">
    <rowHierarchyUsage hierarchyUsage="48"/>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D00302-96B6-4232-8BFC-3B8FBE6B5AAF}" name="PivotTable1" cacheId="163" applyNumberFormats="0" applyBorderFormats="0" applyFontFormats="0" applyPatternFormats="0" applyAlignmentFormats="0" applyWidthHeightFormats="1" dataCaption="Values" tag="add57b6c-1373-4b04-9d04-73ec3facd1f7" updatedVersion="8" minRefreshableVersion="5" useAutoFormatting="1" subtotalHiddenItems="1" itemPrintTitles="1" createdVersion="6" indent="0" outline="1" outlineData="1" multipleFieldFilters="0">
  <location ref="A1:B10" firstHeaderRow="1" firstDataRow="1" firstDataCol="1"/>
  <pivotFields count="3">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i>
    <i>
      <x v="3"/>
    </i>
    <i>
      <x v="6"/>
    </i>
    <i>
      <x v="4"/>
    </i>
    <i>
      <x v="5"/>
    </i>
    <i>
      <x v="7"/>
    </i>
    <i>
      <x v="1"/>
    </i>
    <i>
      <x v="2"/>
    </i>
    <i t="grand">
      <x/>
    </i>
  </rowItems>
  <colItems count="1">
    <i/>
  </colItems>
  <dataFields count="1">
    <dataField name="Distinct Count of Case #" fld="1" subtotal="count" baseField="0" baseItem="4" numFmtId="3">
      <extLst>
        <ext xmlns:x15="http://schemas.microsoft.com/office/spreadsheetml/2010/11/main" uri="{FABC7310-3BB5-11E1-824E-6D434824019B}">
          <x15:dataField isCountDistinct="1"/>
        </ext>
      </extLst>
    </dataField>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se #"/>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6" name="[Cases].[Entry Date]">
      <autoFilter ref="A1">
        <filterColumn colId="0">
          <customFilters and="1">
            <customFilter operator="greaterThanOrEqual" val="43831"/>
            <customFilter operator="lessThanOrEqual" val="43921"/>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FAF1C8-71E8-406A-9433-ECC84459BB1F}" name="PivotTable1" cacheId="160" applyNumberFormats="0" applyBorderFormats="0" applyFontFormats="0" applyPatternFormats="0" applyAlignmentFormats="0" applyWidthHeightFormats="1" dataCaption="Values" tag="534807b9-6462-4118-ab8c-89ef66d1eb39" updatedVersion="8" minRefreshableVersion="5" useAutoFormatting="1" subtotalHiddenItems="1" itemPrintTitles="1" createdVersion="6" indent="0" outline="1" outlineData="1" multipleFieldFilters="0">
  <location ref="A1:B10" firstHeaderRow="1" firstDataRow="1" firstDataCol="1"/>
  <pivotFields count="3">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6"/>
    </i>
    <i>
      <x/>
    </i>
    <i>
      <x v="3"/>
    </i>
    <i>
      <x v="4"/>
    </i>
    <i>
      <x v="1"/>
    </i>
    <i>
      <x v="5"/>
    </i>
    <i>
      <x v="7"/>
    </i>
    <i>
      <x v="2"/>
    </i>
    <i t="grand">
      <x/>
    </i>
  </rowItems>
  <colItems count="1">
    <i/>
  </colItems>
  <dataFields count="1">
    <dataField name="Sum of Assistance Count" fld="1" baseField="0" baseItem="0" numFmtId="3"/>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ase #"/>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6" name="[Cases].[Entry Date]">
      <autoFilter ref="A1">
        <filterColumn colId="0">
          <customFilters and="1">
            <customFilter operator="greaterThanOrEqual" val="43831"/>
            <customFilter operator="lessThanOrEqual" val="43921"/>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s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E863B27-699C-4774-B958-A5C5B0F0C65D}" autoFormatId="16" applyNumberFormats="0" applyBorderFormats="0" applyFontFormats="0" applyPatternFormats="0" applyAlignmentFormats="0" applyWidthHeightFormats="0">
  <queryTableRefresh nextId="2">
    <queryTableFields count="1">
      <queryTableField id="1" name="Entry Agency" tableColumnId="1"/>
    </queryTableFields>
  </queryTableRefresh>
  <extLst>
    <ext xmlns:x15="http://schemas.microsoft.com/office/spreadsheetml/2010/11/main" uri="{883FBD77-0823-4a55-B5E3-86C4891E6966}">
      <x15:queryTable sourceDataName="Query - Agenci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try_Agency" xr10:uid="{037740A0-3966-487E-8F58-5F7C13754C2C}" sourceName="[Cases].[Entry Agency]">
  <pivotTables>
    <pivotTable tabId="8" name="PivotTable4"/>
    <pivotTable tabId="9" name="PivotTable5"/>
    <pivotTable tabId="10" name="PivotTable6"/>
  </pivotTables>
  <data>
    <olap pivotCacheId="612943464">
      <levels count="2">
        <level uniqueName="[Cases].[Entry Agency].[(All)]" sourceCaption="(All)" count="0"/>
        <level uniqueName="[Cases].[Entry Agency].[Entry Agency]" sourceCaption="Entry Agency" count="12">
          <ranges>
            <range startItem="0">
              <i n="[Cases].[Entry Agency].&amp;[]" c=""/>
              <i n="[Cases].[Entry Agency].&amp;[ The Just One Project]" c=" The Just One Project"/>
              <i n="[Cases].[Entry Agency].&amp;[Alamo, Lincoln County Human Services]" c="Alamo, Lincoln County Human Services"/>
              <i n="[Cases].[Entry Agency].&amp;[Caliente, Lincoln County Human Services]" c="Caliente, Lincoln County Human Services"/>
              <i n="[Cases].[Entry Agency].&amp;[Colorado River Food Bank (Laughlin &amp; Searchlight)]" c="Colorado River Food Bank (Laughlin &amp; Searchlight)"/>
              <i n="[Cases].[Entry Agency].&amp;[Goldfield, Esmeralda County]" c="Goldfield, Esmeralda County"/>
              <i n="[Cases].[Entry Agency].&amp;[Mesquite, Virgin Valley Family Services]" c="Mesquite, Virgin Valley Family Services"/>
              <i n="[Cases].[Entry Agency].&amp;[Pahrump, Pahrump New Hope Fellowship]" c="Pahrump, Pahrump New Hope Fellowship"/>
              <i n="[Cases].[Entry Agency].&amp;[Sandy Valley, Sandy Valley Food Sharing]" c="Sandy Valley, Sandy Valley Food Sharing"/>
              <i n="[Cases].[Entry Agency].&amp;[Three Square Food Bank]" c="Three Square Food Bank"/>
              <i n="[Cases].[Entry Agency].&amp;[Truth Christian Ministries International]" c="Truth Christian Ministries International"/>
              <i n="[Cases].[Entry Agency].&amp;[Valley Bible Fellowship]" c="Valley Bible Fellowship"/>
            </range>
          </ranges>
        </level>
      </levels>
      <selections count="1">
        <selection n="[Cases].[Entry Agency].&amp;[Colorado River Food Bank (Laughlin &amp; Searchligh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try Agency" xr10:uid="{C3356B29-B4DA-45C3-9988-8208EB0E4501}" cache="Slicer_Entry_Agency" caption="Entry Agenc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4CCD68-AAF0-4171-BB11-A437A5A59C2C}" name="Agencies" displayName="Agencies" ref="A1:A12" tableType="queryTable" totalsRowShown="0">
  <autoFilter ref="A1:A12" xr:uid="{96A7897F-7F60-4B6E-BB81-B71B6C0CDE70}"/>
  <tableColumns count="1">
    <tableColumn id="1" xr3:uid="{623265DC-E0C3-4821-BC45-78D6B5A15B7C}" uniqueName="1" name="Entry Agency"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Entry_Date" xr10:uid="{426BF340-C7A0-49CB-A62B-B5EEDEC42983}" sourceName="[Cases].[Entry Date]">
  <pivotTables>
    <pivotTable tabId="7" name="PivotTable3"/>
    <pivotTable tabId="8" name="PivotTable4"/>
    <pivotTable tabId="9" name="PivotTable5"/>
    <pivotTable tabId="10" name="PivotTable6"/>
    <pivotTable tabId="12" name="PivotTable1"/>
    <pivotTable tabId="11" name="PivotTable1"/>
  </pivotTables>
  <state minimalRefreshVersion="6" lastRefreshVersion="6" pivotCacheId="1368780129" filterType="dateBetween">
    <selection startDate="2020-01-01T00:00:00" endDate="2020-03-31T00:00:00"/>
    <bounds startDate="2019-01-01T04:06:29" endDate="2021-01-01T12:04:0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ntry Date" xr10:uid="{E5F4D714-7783-4F54-B5C2-C86719EF104F}" cache="Timeline_Entry_Date" caption="Entry Date" level="2" selectionLevel="1"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120B9-58A0-4EDB-B14A-ED3FE01D55EF}">
  <dimension ref="A1:E31"/>
  <sheetViews>
    <sheetView showGridLines="0" tabSelected="1" zoomScale="120" zoomScaleNormal="120" workbookViewId="0">
      <selection activeCell="B1" sqref="B1"/>
    </sheetView>
  </sheetViews>
  <sheetFormatPr defaultRowHeight="15" x14ac:dyDescent="0.25"/>
  <cols>
    <col min="1" max="1" width="28.5703125" bestFit="1" customWidth="1"/>
    <col min="2" max="2" width="46.28515625" bestFit="1" customWidth="1"/>
    <col min="3" max="3" width="53.7109375" bestFit="1" customWidth="1"/>
    <col min="5" max="5" width="9.7109375" bestFit="1" customWidth="1"/>
  </cols>
  <sheetData>
    <row r="1" spans="1:5" ht="65.25" customHeight="1" x14ac:dyDescent="0.35">
      <c r="B1" s="16" t="s">
        <v>29</v>
      </c>
    </row>
    <row r="3" spans="1:5" x14ac:dyDescent="0.25">
      <c r="A3" s="33" t="s">
        <v>6</v>
      </c>
      <c r="B3" s="33"/>
    </row>
    <row r="4" spans="1:5" ht="15" customHeight="1" x14ac:dyDescent="0.25">
      <c r="A4" s="10" t="s">
        <v>0</v>
      </c>
      <c r="B4" s="12" vm="1">
        <f>CUBEVALUE("ThisWorkbookDataModel","[Measures].[Agencies]")</f>
        <v>12</v>
      </c>
      <c r="C4" s="35" t="s">
        <v>23</v>
      </c>
      <c r="D4" s="35"/>
      <c r="E4" s="35"/>
    </row>
    <row r="5" spans="1:5" x14ac:dyDescent="0.25">
      <c r="A5" s="10" t="s">
        <v>8</v>
      </c>
      <c r="B5" s="12" vm="7">
        <f>CUBEVALUE("ThisWorkbookDataModel","[Measures].[Agents]")</f>
        <v>21</v>
      </c>
      <c r="C5" s="35"/>
      <c r="D5" s="35"/>
      <c r="E5" s="35"/>
    </row>
    <row r="6" spans="1:5" x14ac:dyDescent="0.25">
      <c r="A6" s="10" t="s">
        <v>1</v>
      </c>
      <c r="B6" s="12" vm="2">
        <f>CUBEVALUE("ThisWorkbookDataModel","[Measures].[Households]")</f>
        <v>5288</v>
      </c>
      <c r="C6" s="35"/>
      <c r="D6" s="35"/>
      <c r="E6" s="35"/>
    </row>
    <row r="7" spans="1:5" x14ac:dyDescent="0.25">
      <c r="A7" s="10" t="s">
        <v>2</v>
      </c>
      <c r="B7" s="12" vm="3">
        <f>CUBEVALUE("ThisWorkbookDataModel","[Measures].[Cases]")</f>
        <v>8990</v>
      </c>
      <c r="C7" s="35"/>
      <c r="D7" s="35"/>
      <c r="E7" s="35"/>
    </row>
    <row r="8" spans="1:5" x14ac:dyDescent="0.25">
      <c r="A8" s="10" t="s">
        <v>3</v>
      </c>
      <c r="B8" s="12" vm="4">
        <f>CUBEVALUE("ThisWorkbookDataModel","[Measures].[Assistance]")</f>
        <v>24362</v>
      </c>
      <c r="C8" s="35"/>
      <c r="D8" s="35"/>
      <c r="E8" s="35"/>
    </row>
    <row r="9" spans="1:5" ht="15" customHeight="1" x14ac:dyDescent="0.25">
      <c r="A9" s="9" t="s">
        <v>4</v>
      </c>
      <c r="B9" s="24" vm="5">
        <f>CUBEVALUE("ThisWorkbookDataModel","[Measures].[First Case Entry Date]")</f>
        <v>43720.171168981484</v>
      </c>
      <c r="C9" s="36" t="s">
        <v>21</v>
      </c>
      <c r="D9" s="36"/>
      <c r="E9" s="36"/>
    </row>
    <row r="10" spans="1:5" x14ac:dyDescent="0.25">
      <c r="A10" s="9" t="s">
        <v>5</v>
      </c>
      <c r="B10" s="24" vm="6">
        <f>CUBEVALUE("ThisWorkbookDataModel","[Measures].[Last Case Entry Date]")</f>
        <v>44173.502824074072</v>
      </c>
      <c r="C10" s="36"/>
      <c r="D10" s="36"/>
      <c r="E10" s="36"/>
    </row>
    <row r="11" spans="1:5" x14ac:dyDescent="0.25">
      <c r="A11" s="1"/>
      <c r="B11" s="3"/>
      <c r="C11" s="5"/>
      <c r="D11" s="5"/>
      <c r="E11" s="5"/>
    </row>
    <row r="12" spans="1:5" x14ac:dyDescent="0.25">
      <c r="A12" s="8" t="s">
        <v>26</v>
      </c>
      <c r="B12" s="25">
        <f>_xlfn.CEILING.MATH(B7/B6,0.1)</f>
        <v>1.8</v>
      </c>
      <c r="C12" s="37" t="s">
        <v>22</v>
      </c>
      <c r="D12" s="37"/>
      <c r="E12" s="37"/>
    </row>
    <row r="13" spans="1:5" x14ac:dyDescent="0.25">
      <c r="A13" s="8" t="s">
        <v>27</v>
      </c>
      <c r="B13" s="25">
        <f>_xlfn.CEILING.MATH(B8/B6,0.1)</f>
        <v>4.7</v>
      </c>
      <c r="C13" s="37"/>
      <c r="D13" s="37"/>
      <c r="E13" s="37"/>
    </row>
    <row r="14" spans="1:5" x14ac:dyDescent="0.25">
      <c r="A14" s="8" t="s">
        <v>28</v>
      </c>
      <c r="B14" s="25">
        <f>_xlfn.CEILING.MATH(B8/B7,0.1)</f>
        <v>2.8000000000000003</v>
      </c>
      <c r="C14" s="37"/>
      <c r="D14" s="37"/>
      <c r="E14" s="37"/>
    </row>
    <row r="15" spans="1:5" x14ac:dyDescent="0.25">
      <c r="A15" s="1"/>
      <c r="B15" s="6"/>
      <c r="C15" s="5"/>
      <c r="D15" s="5"/>
      <c r="E15" s="5"/>
    </row>
    <row r="17" spans="1:3" x14ac:dyDescent="0.25">
      <c r="A17" s="34" t="s">
        <v>25</v>
      </c>
      <c r="B17" s="34"/>
    </row>
    <row r="18" spans="1:3" x14ac:dyDescent="0.25">
      <c r="A18" s="17" t="s">
        <v>7</v>
      </c>
      <c r="B18" s="18" t="s">
        <v>10</v>
      </c>
    </row>
    <row r="19" spans="1:3" x14ac:dyDescent="0.25">
      <c r="A19" s="18"/>
      <c r="B19" s="18"/>
    </row>
    <row r="20" spans="1:3" x14ac:dyDescent="0.25">
      <c r="A20" s="19" t="s">
        <v>8</v>
      </c>
      <c r="B20" s="20" vm="12">
        <f>CUBEVALUE("ThisWorkbookDataModel","[Measures].[Agents]","[Cases].[Entry Agency].["&amp;Agency&amp;"]")</f>
        <v>3</v>
      </c>
    </row>
    <row r="21" spans="1:3" x14ac:dyDescent="0.25">
      <c r="A21" s="19" t="s">
        <v>1</v>
      </c>
      <c r="B21" s="20" vm="16">
        <f>CUBEVALUE("ThisWorkbookDataModel","[Measures].[Households]","[Cases].[Entry Agency].["&amp;Agency&amp;"]")</f>
        <v>1174</v>
      </c>
    </row>
    <row r="22" spans="1:3" x14ac:dyDescent="0.25">
      <c r="A22" s="19" t="s">
        <v>2</v>
      </c>
      <c r="B22" s="20" vm="17">
        <f>CUBEVALUE("ThisWorkbookDataModel","[Measures].[Cases]","[Cases].[Entry Agency].["&amp;Agency&amp;"]")</f>
        <v>1174</v>
      </c>
    </row>
    <row r="23" spans="1:3" x14ac:dyDescent="0.25">
      <c r="A23" s="19" t="s">
        <v>3</v>
      </c>
      <c r="B23" s="20" vm="15">
        <f>CUBEVALUE("ThisWorkbookDataModel","[Measures].[Assistance]","[Cases].[Entry Agency].["&amp;Agency&amp;"]")</f>
        <v>1055</v>
      </c>
    </row>
    <row r="24" spans="1:3" x14ac:dyDescent="0.25">
      <c r="A24" s="19" t="s">
        <v>4</v>
      </c>
      <c r="B24" s="21" vm="14">
        <f>CUBEVALUE("ThisWorkbookDataModel","[Measures].[First Case Entry Date]","[Cases].[Entry Agency].["&amp;Agency&amp;"]")</f>
        <v>43859.500775462962</v>
      </c>
    </row>
    <row r="25" spans="1:3" x14ac:dyDescent="0.25">
      <c r="A25" s="19" t="s">
        <v>5</v>
      </c>
      <c r="B25" s="21" vm="13">
        <f>CUBEVALUE("ThisWorkbookDataModel","[Measures].[Last Case Entry Date]","[Cases].[Entry Agency].["&amp;Agency&amp;"]")</f>
        <v>43902.727476851855</v>
      </c>
    </row>
    <row r="26" spans="1:3" x14ac:dyDescent="0.25">
      <c r="A26" s="18"/>
      <c r="B26" s="18"/>
    </row>
    <row r="27" spans="1:3" x14ac:dyDescent="0.25">
      <c r="A27" s="19" t="s">
        <v>26</v>
      </c>
      <c r="B27" s="23">
        <f>_xlfn.CEILING.MATH(B22/B21,0.1)</f>
        <v>1</v>
      </c>
      <c r="C27" t="str">
        <f>IF(B27=1,"CAUTION: Agency may not be entering all household data.","")</f>
        <v>CAUTION: Agency may not be entering all household data.</v>
      </c>
    </row>
    <row r="28" spans="1:3" x14ac:dyDescent="0.25">
      <c r="A28" s="19" t="s">
        <v>27</v>
      </c>
      <c r="B28" s="23">
        <f>_xlfn.CEILING.MATH(B23/B21,0.1)</f>
        <v>0.9</v>
      </c>
    </row>
    <row r="29" spans="1:3" x14ac:dyDescent="0.25">
      <c r="A29" s="19" t="s">
        <v>28</v>
      </c>
      <c r="B29" s="23">
        <f>_xlfn.CEILING.MATH(B23/B22,0.1)</f>
        <v>0.9</v>
      </c>
    </row>
    <row r="31" spans="1:3" x14ac:dyDescent="0.25">
      <c r="A31" s="11"/>
      <c r="B31" t="s">
        <v>24</v>
      </c>
    </row>
  </sheetData>
  <mergeCells count="5">
    <mergeCell ref="A3:B3"/>
    <mergeCell ref="A17:B17"/>
    <mergeCell ref="C4:E8"/>
    <mergeCell ref="C9:E10"/>
    <mergeCell ref="C12:E14"/>
  </mergeCells>
  <conditionalFormatting sqref="C27">
    <cfRule type="cellIs" dxfId="2" priority="1" operator="equal">
      <formula>"CAUTION: Agency may not be entering all household data."</formula>
    </cfRule>
  </conditionalFormatting>
  <dataValidations count="1">
    <dataValidation type="list" allowBlank="1" showInputMessage="1" showErrorMessage="1" sqref="B18" xr:uid="{C1B50DAD-E92C-4219-965E-CA69C02C61E3}">
      <formula1>INDIRECT("Agencies[Entry Agency]")</formula1>
    </dataValidation>
  </dataValidations>
  <printOptions horizontalCentered="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F52CC-D22B-461F-8B7E-AE38DC1AFD1F}">
  <dimension ref="A1:B10"/>
  <sheetViews>
    <sheetView workbookViewId="0">
      <selection activeCell="B2" sqref="B2"/>
    </sheetView>
  </sheetViews>
  <sheetFormatPr defaultRowHeight="15" x14ac:dyDescent="0.25"/>
  <cols>
    <col min="1" max="1" width="46.28515625" bestFit="1" customWidth="1"/>
    <col min="2" max="2" width="22.140625" bestFit="1" customWidth="1"/>
  </cols>
  <sheetData>
    <row r="1" spans="1:2" x14ac:dyDescent="0.25">
      <c r="A1" s="27" t="s">
        <v>42</v>
      </c>
      <c r="B1" t="s">
        <v>32</v>
      </c>
    </row>
    <row r="2" spans="1:2" x14ac:dyDescent="0.25">
      <c r="A2" s="7" t="s">
        <v>10</v>
      </c>
      <c r="B2" s="2">
        <v>1174</v>
      </c>
    </row>
    <row r="3" spans="1:2" x14ac:dyDescent="0.25">
      <c r="A3" s="7" t="s">
        <v>13</v>
      </c>
      <c r="B3" s="2">
        <v>610</v>
      </c>
    </row>
    <row r="4" spans="1:2" x14ac:dyDescent="0.25">
      <c r="A4" s="7" t="s">
        <v>17</v>
      </c>
      <c r="B4" s="2">
        <v>525</v>
      </c>
    </row>
    <row r="5" spans="1:2" x14ac:dyDescent="0.25">
      <c r="A5" s="7" t="s">
        <v>15</v>
      </c>
      <c r="B5" s="2">
        <v>303</v>
      </c>
    </row>
    <row r="6" spans="1:2" x14ac:dyDescent="0.25">
      <c r="A6" s="7" t="s">
        <v>16</v>
      </c>
      <c r="B6" s="2">
        <v>216</v>
      </c>
    </row>
    <row r="7" spans="1:2" x14ac:dyDescent="0.25">
      <c r="A7" s="7" t="s">
        <v>20</v>
      </c>
      <c r="B7" s="2">
        <v>77</v>
      </c>
    </row>
    <row r="8" spans="1:2" x14ac:dyDescent="0.25">
      <c r="A8" s="7" t="s">
        <v>11</v>
      </c>
      <c r="B8" s="2">
        <v>73</v>
      </c>
    </row>
    <row r="9" spans="1:2" x14ac:dyDescent="0.25">
      <c r="A9" s="7" t="s">
        <v>12</v>
      </c>
      <c r="B9" s="2">
        <v>14</v>
      </c>
    </row>
    <row r="10" spans="1:2" x14ac:dyDescent="0.25">
      <c r="A10" s="7" t="s">
        <v>43</v>
      </c>
      <c r="B10" s="2">
        <v>2992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92BD1-6ABB-46B3-9D44-4D611758CB91}">
  <dimension ref="A1:B10"/>
  <sheetViews>
    <sheetView workbookViewId="0">
      <selection sqref="A1:B10"/>
    </sheetView>
  </sheetViews>
  <sheetFormatPr defaultRowHeight="15" x14ac:dyDescent="0.25"/>
  <cols>
    <col min="1" max="1" width="46.28515625" bestFit="1" customWidth="1"/>
    <col min="2" max="2" width="23" bestFit="1" customWidth="1"/>
  </cols>
  <sheetData>
    <row r="1" spans="1:2" x14ac:dyDescent="0.25">
      <c r="A1" s="27" t="s">
        <v>42</v>
      </c>
      <c r="B1" t="s">
        <v>41</v>
      </c>
    </row>
    <row r="2" spans="1:2" x14ac:dyDescent="0.25">
      <c r="A2" s="7" t="s">
        <v>17</v>
      </c>
      <c r="B2" s="2">
        <v>2825</v>
      </c>
    </row>
    <row r="3" spans="1:2" x14ac:dyDescent="0.25">
      <c r="A3" s="7" t="s">
        <v>10</v>
      </c>
      <c r="B3" s="2">
        <v>1055</v>
      </c>
    </row>
    <row r="4" spans="1:2" x14ac:dyDescent="0.25">
      <c r="A4" s="7" t="s">
        <v>13</v>
      </c>
      <c r="B4" s="2">
        <v>817</v>
      </c>
    </row>
    <row r="5" spans="1:2" x14ac:dyDescent="0.25">
      <c r="A5" s="7" t="s">
        <v>15</v>
      </c>
      <c r="B5" s="2">
        <v>402</v>
      </c>
    </row>
    <row r="6" spans="1:2" x14ac:dyDescent="0.25">
      <c r="A6" s="7" t="s">
        <v>11</v>
      </c>
      <c r="B6" s="2">
        <v>214</v>
      </c>
    </row>
    <row r="7" spans="1:2" x14ac:dyDescent="0.25">
      <c r="A7" s="7" t="s">
        <v>16</v>
      </c>
      <c r="B7" s="2">
        <v>111</v>
      </c>
    </row>
    <row r="8" spans="1:2" x14ac:dyDescent="0.25">
      <c r="A8" s="7" t="s">
        <v>20</v>
      </c>
      <c r="B8" s="2">
        <v>74</v>
      </c>
    </row>
    <row r="9" spans="1:2" x14ac:dyDescent="0.25">
      <c r="A9" s="7" t="s">
        <v>12</v>
      </c>
      <c r="B9" s="2">
        <v>70</v>
      </c>
    </row>
    <row r="10" spans="1:2" x14ac:dyDescent="0.25">
      <c r="A10" s="7" t="s">
        <v>43</v>
      </c>
      <c r="B10" s="2">
        <v>5568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120F3-8045-48D2-8269-ED760CB4A995}">
  <sheetPr>
    <pageSetUpPr fitToPage="1"/>
  </sheetPr>
  <dimension ref="A1:C32"/>
  <sheetViews>
    <sheetView showGridLines="0" zoomScale="120" zoomScaleNormal="120" workbookViewId="0">
      <selection activeCell="B1" sqref="B1"/>
    </sheetView>
  </sheetViews>
  <sheetFormatPr defaultRowHeight="15" x14ac:dyDescent="0.25"/>
  <cols>
    <col min="1" max="1" width="28.5703125" bestFit="1" customWidth="1"/>
    <col min="2" max="2" width="62.28515625" bestFit="1" customWidth="1"/>
    <col min="3" max="3" width="53.7109375" bestFit="1" customWidth="1"/>
  </cols>
  <sheetData>
    <row r="1" spans="1:2" ht="65.25" customHeight="1" x14ac:dyDescent="0.35">
      <c r="B1" s="16" t="s">
        <v>30</v>
      </c>
    </row>
    <row r="3" spans="1:2" x14ac:dyDescent="0.25">
      <c r="A3" s="33" t="s">
        <v>6</v>
      </c>
      <c r="B3" s="33"/>
    </row>
    <row r="4" spans="1:2" ht="15" customHeight="1" x14ac:dyDescent="0.25">
      <c r="A4" s="10" t="s">
        <v>0</v>
      </c>
      <c r="B4" s="12" vm="1">
        <f>CUBEVALUE("ThisWorkbookDataModel","[Measures].[Agencies]")</f>
        <v>12</v>
      </c>
    </row>
    <row r="5" spans="1:2" x14ac:dyDescent="0.25">
      <c r="A5" s="10" t="s">
        <v>8</v>
      </c>
      <c r="B5" s="12" vm="7">
        <f>CUBEVALUE("ThisWorkbookDataModel","[Measures].[Agents]")</f>
        <v>21</v>
      </c>
    </row>
    <row r="6" spans="1:2" x14ac:dyDescent="0.25">
      <c r="A6" s="10" t="s">
        <v>1</v>
      </c>
      <c r="B6" s="12" vm="2">
        <f>CUBEVALUE("ThisWorkbookDataModel","[Measures].[Households]")</f>
        <v>5288</v>
      </c>
    </row>
    <row r="7" spans="1:2" x14ac:dyDescent="0.25">
      <c r="A7" s="10" t="s">
        <v>2</v>
      </c>
      <c r="B7" s="12" vm="3">
        <f>CUBEVALUE("ThisWorkbookDataModel","[Measures].[Cases]")</f>
        <v>8990</v>
      </c>
    </row>
    <row r="8" spans="1:2" x14ac:dyDescent="0.25">
      <c r="A8" s="10" t="s">
        <v>3</v>
      </c>
      <c r="B8" s="12" vm="4">
        <f>CUBEVALUE("ThisWorkbookDataModel","[Measures].[Assistance]")</f>
        <v>24362</v>
      </c>
    </row>
    <row r="9" spans="1:2" ht="15" customHeight="1" x14ac:dyDescent="0.25">
      <c r="A9" s="10" t="s">
        <v>4</v>
      </c>
      <c r="B9" s="13" vm="5">
        <f>CUBEVALUE("ThisWorkbookDataModel","[Measures].[First Case Entry Date]")</f>
        <v>43720.171168981484</v>
      </c>
    </row>
    <row r="10" spans="1:2" x14ac:dyDescent="0.25">
      <c r="A10" s="10" t="s">
        <v>5</v>
      </c>
      <c r="B10" s="13" vm="6">
        <f>CUBEVALUE("ThisWorkbookDataModel","[Measures].[Last Case Entry Date]")</f>
        <v>44173.502824074072</v>
      </c>
    </row>
    <row r="11" spans="1:2" x14ac:dyDescent="0.25">
      <c r="A11" s="10"/>
      <c r="B11" s="13"/>
    </row>
    <row r="12" spans="1:2" x14ac:dyDescent="0.25">
      <c r="A12" s="10" t="s">
        <v>26</v>
      </c>
      <c r="B12" s="14">
        <f>_xlfn.CEILING.MATH(B7/B6,0.1)</f>
        <v>1.8</v>
      </c>
    </row>
    <row r="13" spans="1:2" x14ac:dyDescent="0.25">
      <c r="A13" s="10" t="s">
        <v>27</v>
      </c>
      <c r="B13" s="14">
        <f>_xlfn.CEILING.MATH(B8/B6,0.1)</f>
        <v>4.7</v>
      </c>
    </row>
    <row r="14" spans="1:2" x14ac:dyDescent="0.25">
      <c r="A14" s="10" t="s">
        <v>28</v>
      </c>
      <c r="B14" s="14">
        <f>_xlfn.CEILING.MATH(B8/B7,0.1)</f>
        <v>2.8000000000000003</v>
      </c>
    </row>
    <row r="15" spans="1:2" x14ac:dyDescent="0.25">
      <c r="A15" s="1"/>
      <c r="B15" s="6"/>
    </row>
    <row r="17" spans="1:3" x14ac:dyDescent="0.25">
      <c r="A17" s="34" t="s">
        <v>25</v>
      </c>
      <c r="B17" s="34"/>
    </row>
    <row r="18" spans="1:3" x14ac:dyDescent="0.25">
      <c r="A18" s="17" t="s">
        <v>7</v>
      </c>
      <c r="B18" s="18" t="s">
        <v>13</v>
      </c>
    </row>
    <row r="19" spans="1:3" x14ac:dyDescent="0.25">
      <c r="A19" s="18"/>
      <c r="B19" s="18"/>
    </row>
    <row r="20" spans="1:3" x14ac:dyDescent="0.25">
      <c r="A20" s="19" t="s">
        <v>8</v>
      </c>
      <c r="B20" s="20" vm="9">
        <f>CUBEVALUE("ThisWorkbookDataModel","[Measures].[Agents]","[Cases].[Entry Agency].["&amp;Agency&amp;"]")</f>
        <v>5</v>
      </c>
    </row>
    <row r="21" spans="1:3" x14ac:dyDescent="0.25">
      <c r="A21" s="19" t="s">
        <v>1</v>
      </c>
      <c r="B21" s="20" t="str">
        <f>TEXT(CUBEVALUE("ThisWorkbookDataModel","[Measures].[Households]","[Cases].[Entry Agency].["&amp;Agency&amp;"]"),"0,0")&amp;
" ("&amp;
TEXT(CUBEVALUE("ThisWorkbookDataModel","[Measures].[Households]","[Cases].[Entry Agency].["&amp;Agency&amp;"]")/B6,"0.0%")&amp;" of all households)"</f>
        <v>1,484 (28.1% of all households)</v>
      </c>
    </row>
    <row r="22" spans="1:3" x14ac:dyDescent="0.25">
      <c r="A22" s="19" t="s">
        <v>2</v>
      </c>
      <c r="B22" s="20" t="str">
        <f>TEXT(CUBEVALUE("ThisWorkbookDataModel","[Measures].[Cases]","[Cases].[Entry Agency].["&amp;Agency&amp;"]"),"0,0")&amp;
" ("&amp;
TEXT(CUBEVALUE("ThisWorkbookDataModel","[Measures].[Cases]","[Cases].[Entry Agency].["&amp;Agency&amp;"]")/B7,"0.0%")&amp;" of all cases)"</f>
        <v>3,354 (37.3% of all cases)</v>
      </c>
    </row>
    <row r="23" spans="1:3" x14ac:dyDescent="0.25">
      <c r="A23" s="19" t="s">
        <v>3</v>
      </c>
      <c r="B23" s="20" t="str">
        <f>TEXT(CUBEVALUE("ThisWorkbookDataModel","[Measures].[Assistance]","[Cases].[Entry Agency].["&amp;Agency&amp;"]"),"0,0")&amp;
" ("&amp;
TEXT(CUBEVALUE("ThisWorkbookDataModel","[Measures].[Households]","[Cases].[Entry Agency].["&amp;Agency&amp;"]")/B6,"0.0%")&amp;" of all assistance)"</f>
        <v>13,453 (28.1% of all assistance)</v>
      </c>
    </row>
    <row r="24" spans="1:3" x14ac:dyDescent="0.25">
      <c r="A24" s="19" t="s">
        <v>4</v>
      </c>
      <c r="B24" s="21" vm="8">
        <f>CUBEVALUE("ThisWorkbookDataModel","[Measures].[First Case Entry Date]","[Cases].[Entry Agency].["&amp;Agency&amp;"]")</f>
        <v>43720.171168981484</v>
      </c>
    </row>
    <row r="25" spans="1:3" x14ac:dyDescent="0.25">
      <c r="A25" s="19" t="s">
        <v>5</v>
      </c>
      <c r="B25" s="21" vm="10">
        <f>CUBEVALUE("ThisWorkbookDataModel","[Measures].[Last Case Entry Date]","[Cases].[Entry Agency].["&amp;Agency&amp;"]")</f>
        <v>44173.502824074072</v>
      </c>
    </row>
    <row r="26" spans="1:3" x14ac:dyDescent="0.25">
      <c r="A26" s="19"/>
      <c r="B26" s="22" t="str">
        <f>"Using Oasis Insight for "&amp;
DATEDIF(B24,B25,"y")&amp;IF(DATEDIF(B24,B25,"y")=1," year, "," years, ")&amp;DATEDIF(B24,B25,"ym")&amp;IF(DATEDIF(B24,B25,"ym")=1," month, and "," months, and ")&amp;DATEDIF(B24,B25,"md")&amp;IF(DATEDIF(B24,B25,"md")=1," day"," days")</f>
        <v>Using Oasis Insight for 1 year, 2 months, and 26 days</v>
      </c>
    </row>
    <row r="27" spans="1:3" x14ac:dyDescent="0.25">
      <c r="A27" s="18"/>
      <c r="B27" s="18"/>
    </row>
    <row r="28" spans="1:3" x14ac:dyDescent="0.25">
      <c r="A28" s="19" t="s">
        <v>26</v>
      </c>
      <c r="B28" s="23">
        <f>_xlfn.CEILING.MATH(CUBEVALUE("ThisWorkbookDataModel","[Measures].[Cases]","[Cases].[Entry Agency].["&amp;Agency&amp;"]")/CUBEVALUE("ThisWorkbookDataModel","[Measures].[Households]","[Cases].[Entry Agency].["&amp;Agency&amp;"]"),0.1)</f>
        <v>2.3000000000000003</v>
      </c>
      <c r="C28" t="str">
        <f>IF(B28=1,"CAUTION: Agency may not be entering all household data.","")</f>
        <v/>
      </c>
    </row>
    <row r="29" spans="1:3" x14ac:dyDescent="0.25">
      <c r="A29" s="19" t="s">
        <v>27</v>
      </c>
      <c r="B29" s="23">
        <f>_xlfn.CEILING.MATH(CUBEVALUE("ThisWorkbookDataModel","[Measures].[Assistance]","[Cases].[Entry Agency].["&amp;Agency&amp;"]")/CUBEVALUE("ThisWorkbookDataModel","[Measures].[Households]","[Cases].[Entry Agency].["&amp;Agency&amp;"]"),0.1)</f>
        <v>9.1</v>
      </c>
    </row>
    <row r="30" spans="1:3" x14ac:dyDescent="0.25">
      <c r="A30" s="19" t="s">
        <v>28</v>
      </c>
      <c r="B30" s="23">
        <f>_xlfn.CEILING.MATH(CUBEVALUE("ThisWorkbookDataModel","[Measures].[Assistance]","[Cases].[Entry Agency].["&amp;Agency&amp;"]")/CUBEVALUE("ThisWorkbookDataModel","[Measures].[Cases]","[Cases].[Entry Agency].["&amp;Agency&amp;"]"),0.1)</f>
        <v>4.1000000000000005</v>
      </c>
    </row>
    <row r="32" spans="1:3" x14ac:dyDescent="0.25">
      <c r="A32" s="11"/>
      <c r="B32" t="s">
        <v>24</v>
      </c>
    </row>
  </sheetData>
  <mergeCells count="2">
    <mergeCell ref="A3:B3"/>
    <mergeCell ref="A17:B17"/>
  </mergeCells>
  <conditionalFormatting sqref="C28">
    <cfRule type="cellIs" dxfId="1" priority="1" operator="equal">
      <formula>"CAUTION: Agency may not be entering all household data."</formula>
    </cfRule>
  </conditionalFormatting>
  <dataValidations count="1">
    <dataValidation type="list" allowBlank="1" showInputMessage="1" showErrorMessage="1" sqref="B18" xr:uid="{25A3E320-A566-43B9-A70B-AB3480BAD0D2}">
      <formula1>INDIRECT("Agencies[Entry Agency]")</formula1>
    </dataValidation>
  </dataValidations>
  <printOptions horizontalCentered="1"/>
  <pageMargins left="0.7" right="0.7" top="0.75" bottom="0.75" header="0.3" footer="0.3"/>
  <pageSetup scale="9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499F-9700-411B-AAF1-4E2BACA89FFE}">
  <sheetPr>
    <pageSetUpPr fitToPage="1"/>
  </sheetPr>
  <dimension ref="A1:J45"/>
  <sheetViews>
    <sheetView showGridLines="0" workbookViewId="0">
      <selection activeCell="B1" sqref="B1:D1"/>
    </sheetView>
  </sheetViews>
  <sheetFormatPr defaultRowHeight="15" x14ac:dyDescent="0.25"/>
  <cols>
    <col min="1" max="1" width="13.85546875" customWidth="1"/>
    <col min="2" max="2" width="30.7109375" customWidth="1"/>
    <col min="3" max="3" width="14.28515625" customWidth="1"/>
    <col min="4" max="4" width="30.7109375" customWidth="1"/>
    <col min="5" max="5" width="14.28515625" customWidth="1"/>
    <col min="6" max="6" width="30.7109375" customWidth="1"/>
    <col min="7" max="7" width="14.28515625" customWidth="1"/>
    <col min="8" max="8" width="30.7109375" customWidth="1"/>
    <col min="9" max="9" width="14.28515625" customWidth="1"/>
    <col min="10" max="10" width="30.7109375" customWidth="1"/>
  </cols>
  <sheetData>
    <row r="1" spans="1:10" ht="65.25" customHeight="1" x14ac:dyDescent="0.35">
      <c r="B1" s="38" t="s">
        <v>31</v>
      </c>
      <c r="C1" s="38"/>
      <c r="D1" s="38"/>
    </row>
    <row r="4" spans="1:10" x14ac:dyDescent="0.25">
      <c r="A4" s="11"/>
      <c r="B4" t="s">
        <v>24</v>
      </c>
    </row>
    <row r="11" spans="1:10" x14ac:dyDescent="0.25">
      <c r="A11" s="33" t="s">
        <v>6</v>
      </c>
      <c r="B11" s="33"/>
      <c r="C11" s="33"/>
      <c r="D11" s="33"/>
      <c r="E11" s="33"/>
      <c r="F11" s="33"/>
      <c r="G11" s="33"/>
      <c r="H11" s="33"/>
      <c r="I11" s="33"/>
      <c r="J11" s="33"/>
    </row>
    <row r="12" spans="1:10" x14ac:dyDescent="0.25">
      <c r="A12" s="15"/>
      <c r="B12" s="15"/>
      <c r="C12" s="15"/>
      <c r="D12" s="15"/>
      <c r="E12" s="15"/>
      <c r="F12" s="15"/>
      <c r="G12" s="15"/>
      <c r="H12" s="15"/>
      <c r="I12" s="15"/>
      <c r="J12" s="15"/>
    </row>
    <row r="13" spans="1:10" x14ac:dyDescent="0.25">
      <c r="A13" s="15"/>
      <c r="B13" s="15"/>
      <c r="C13" s="15"/>
      <c r="D13" s="15"/>
      <c r="E13" s="15"/>
      <c r="F13" s="15"/>
      <c r="G13" s="15"/>
      <c r="H13" s="15"/>
      <c r="I13" s="15"/>
      <c r="J13" s="15"/>
    </row>
    <row r="14" spans="1:10" x14ac:dyDescent="0.25">
      <c r="A14" s="15"/>
      <c r="B14" s="40">
        <f>GETPIVOTDATA("[Measures].[Distinct Count of Entry Agency]",'Network Counts'!$A$1)</f>
        <v>8</v>
      </c>
      <c r="C14" s="15"/>
      <c r="D14" s="40">
        <f>GETPIVOTDATA("[Measures].[Distinct Count of Entry Agent]",'Network Counts'!$A$1)</f>
        <v>14</v>
      </c>
      <c r="E14" s="15"/>
      <c r="F14" s="40">
        <f>GETPIVOTDATA("[Measures].[Distinct Count of Household #]",'Network Counts'!$A$1)</f>
        <v>2359</v>
      </c>
      <c r="G14" s="15"/>
      <c r="H14" s="40">
        <f>GETPIVOTDATA("[Measures].[Distinct Count of Case #]",'Network Counts'!$A$1)</f>
        <v>2992</v>
      </c>
      <c r="I14" s="15"/>
      <c r="J14" s="40">
        <f>GETPIVOTDATA("[Measures].[Sum of Assistance Count]",'Network Counts'!$A$1)</f>
        <v>5568</v>
      </c>
    </row>
    <row r="15" spans="1:10" ht="15" customHeight="1" x14ac:dyDescent="0.25">
      <c r="A15" s="15"/>
      <c r="B15" s="40"/>
      <c r="C15" s="15"/>
      <c r="D15" s="40"/>
      <c r="E15" s="15"/>
      <c r="F15" s="40"/>
      <c r="G15" s="15"/>
      <c r="H15" s="40"/>
      <c r="I15" s="15"/>
      <c r="J15" s="40"/>
    </row>
    <row r="16" spans="1:10" ht="15" customHeight="1" x14ac:dyDescent="0.25">
      <c r="A16" s="15"/>
      <c r="B16" s="26" t="s">
        <v>36</v>
      </c>
      <c r="C16" s="15"/>
      <c r="D16" s="26" t="s">
        <v>37</v>
      </c>
      <c r="E16" s="15"/>
      <c r="F16" s="26" t="s">
        <v>39</v>
      </c>
      <c r="G16" s="15"/>
      <c r="H16" s="26" t="s">
        <v>38</v>
      </c>
      <c r="I16" s="15"/>
      <c r="J16" s="26" t="s">
        <v>40</v>
      </c>
    </row>
    <row r="17" spans="1:10" x14ac:dyDescent="0.25">
      <c r="A17" s="15"/>
      <c r="B17" s="15"/>
      <c r="C17" s="15"/>
      <c r="D17" s="15"/>
      <c r="E17" s="15"/>
      <c r="F17" s="15"/>
      <c r="G17" s="15"/>
      <c r="H17" s="15"/>
      <c r="I17" s="15"/>
      <c r="J17" s="15"/>
    </row>
    <row r="18" spans="1:10" x14ac:dyDescent="0.25">
      <c r="A18" s="15"/>
      <c r="B18" s="15"/>
      <c r="C18" s="15"/>
      <c r="D18" s="15"/>
      <c r="E18" s="15"/>
      <c r="F18" s="15"/>
      <c r="G18" s="15"/>
      <c r="H18" s="15"/>
      <c r="I18" s="15"/>
      <c r="J18" s="15"/>
    </row>
    <row r="19" spans="1:10" x14ac:dyDescent="0.25">
      <c r="A19" s="15"/>
      <c r="B19" s="15"/>
      <c r="C19" s="15"/>
      <c r="D19" s="15"/>
      <c r="E19" s="15"/>
      <c r="F19" s="15"/>
      <c r="G19" s="15"/>
      <c r="H19" s="15"/>
      <c r="I19" s="15"/>
      <c r="J19" s="15"/>
    </row>
    <row r="20" spans="1:10" ht="18.75" x14ac:dyDescent="0.3">
      <c r="A20" s="32" t="s">
        <v>48</v>
      </c>
      <c r="B20" s="15"/>
      <c r="C20" s="15"/>
      <c r="D20" s="15"/>
      <c r="E20" s="32" t="s">
        <v>49</v>
      </c>
      <c r="F20" s="15"/>
      <c r="G20" s="15"/>
      <c r="H20" s="15"/>
      <c r="I20" s="15"/>
      <c r="J20" s="15"/>
    </row>
    <row r="21" spans="1:10" x14ac:dyDescent="0.25">
      <c r="A21" s="15" t="str">
        <f>'Top Agencies by Case'!A2</f>
        <v xml:space="preserve"> The Just One Project</v>
      </c>
      <c r="B21" s="15"/>
      <c r="C21" s="31">
        <f>GETPIVOTDATA("[Measures].[Distinct Count of Case #]",'Top Agencies by Case'!$A$1,"[Cases].[Entry Agency]","[Cases].[Entry Agency].&amp;["&amp;A21&amp;"]")</f>
        <v>1174</v>
      </c>
      <c r="D21" s="15"/>
      <c r="E21" s="15" t="str">
        <f>'Top Agencies by Assistance'!A2</f>
        <v>Sandy Valley, Sandy Valley Food Sharing</v>
      </c>
      <c r="F21" s="15"/>
      <c r="G21" s="31">
        <f>GETPIVOTDATA("[Measures].[Sum of Assistance Count]",'Top Agencies by Assistance'!$A$1,"[Cases].[Entry Agency]","[Cases].[Entry Agency].&amp;["&amp;E21&amp;"]")</f>
        <v>2825</v>
      </c>
      <c r="H21" s="15"/>
      <c r="I21" s="15"/>
      <c r="J21" s="15"/>
    </row>
    <row r="22" spans="1:10" x14ac:dyDescent="0.25">
      <c r="A22" s="15" t="str">
        <f>'Top Agencies by Case'!A3</f>
        <v>Colorado River Food Bank (Laughlin &amp; Searchlight)</v>
      </c>
      <c r="B22" s="15"/>
      <c r="C22" s="31">
        <f>GETPIVOTDATA("[Measures].[Distinct Count of Case #]",'Top Agencies by Case'!$A$1,"[Cases].[Entry Agency]","[Cases].[Entry Agency].&amp;["&amp;A22&amp;"]")</f>
        <v>610</v>
      </c>
      <c r="D22" s="15"/>
      <c r="E22" s="15" t="str">
        <f>'Top Agencies by Assistance'!A3</f>
        <v xml:space="preserve"> The Just One Project</v>
      </c>
      <c r="F22" s="15"/>
      <c r="G22" s="31">
        <f>GETPIVOTDATA("[Measures].[Sum of Assistance Count]",'Top Agencies by Assistance'!$A$1,"[Cases].[Entry Agency]","[Cases].[Entry Agency].&amp;["&amp;E22&amp;"]")</f>
        <v>1055</v>
      </c>
      <c r="H22" s="15"/>
      <c r="I22" s="15"/>
      <c r="J22" s="15"/>
    </row>
    <row r="23" spans="1:10" x14ac:dyDescent="0.25">
      <c r="A23" s="15" t="str">
        <f>'Top Agencies by Case'!A4</f>
        <v>Sandy Valley, Sandy Valley Food Sharing</v>
      </c>
      <c r="B23" s="15"/>
      <c r="C23" s="31">
        <f>GETPIVOTDATA("[Measures].[Distinct Count of Case #]",'Top Agencies by Case'!$A$1,"[Cases].[Entry Agency]","[Cases].[Entry Agency].&amp;["&amp;A23&amp;"]")</f>
        <v>525</v>
      </c>
      <c r="D23" s="15"/>
      <c r="E23" s="15" t="str">
        <f>'Top Agencies by Assistance'!A4</f>
        <v>Colorado River Food Bank (Laughlin &amp; Searchlight)</v>
      </c>
      <c r="F23" s="15"/>
      <c r="G23" s="31">
        <f>GETPIVOTDATA("[Measures].[Sum of Assistance Count]",'Top Agencies by Assistance'!$A$1,"[Cases].[Entry Agency]","[Cases].[Entry Agency].&amp;["&amp;E23&amp;"]")</f>
        <v>817</v>
      </c>
      <c r="H23" s="15"/>
      <c r="I23" s="15"/>
      <c r="J23" s="15"/>
    </row>
    <row r="24" spans="1:10" ht="15" customHeight="1" x14ac:dyDescent="0.25">
      <c r="A24" s="15" t="str">
        <f>'Top Agencies by Case'!A5</f>
        <v>Mesquite, Virgin Valley Family Services</v>
      </c>
      <c r="B24" s="15"/>
      <c r="C24" s="31">
        <f>GETPIVOTDATA("[Measures].[Distinct Count of Case #]",'Top Agencies by Case'!$A$1,"[Cases].[Entry Agency]","[Cases].[Entry Agency].&amp;["&amp;A24&amp;"]")</f>
        <v>303</v>
      </c>
      <c r="D24" s="15"/>
      <c r="E24" s="15" t="str">
        <f>'Top Agencies by Assistance'!A5</f>
        <v>Mesquite, Virgin Valley Family Services</v>
      </c>
      <c r="F24" s="15"/>
      <c r="G24" s="31">
        <f>GETPIVOTDATA("[Measures].[Sum of Assistance Count]",'Top Agencies by Assistance'!$A$1,"[Cases].[Entry Agency]","[Cases].[Entry Agency].&amp;["&amp;E24&amp;"]")</f>
        <v>402</v>
      </c>
      <c r="H24" s="15"/>
      <c r="I24" s="15"/>
      <c r="J24" s="15"/>
    </row>
    <row r="25" spans="1:10" ht="15" customHeight="1" x14ac:dyDescent="0.25">
      <c r="A25" s="15" t="str">
        <f>'Top Agencies by Case'!A6</f>
        <v>Pahrump, Pahrump New Hope Fellowship</v>
      </c>
      <c r="B25" s="15"/>
      <c r="C25" s="31">
        <f>GETPIVOTDATA("[Measures].[Distinct Count of Case #]",'Top Agencies by Case'!$A$1,"[Cases].[Entry Agency]","[Cases].[Entry Agency].&amp;["&amp;A25&amp;"]")</f>
        <v>216</v>
      </c>
      <c r="D25" s="15"/>
      <c r="E25" s="15" t="str">
        <f>'Top Agencies by Assistance'!A6</f>
        <v>Alamo, Lincoln County Human Services</v>
      </c>
      <c r="F25" s="15"/>
      <c r="G25" s="31">
        <f>GETPIVOTDATA("[Measures].[Sum of Assistance Count]",'Top Agencies by Assistance'!$A$1,"[Cases].[Entry Agency]","[Cases].[Entry Agency].&amp;["&amp;E25&amp;"]")</f>
        <v>214</v>
      </c>
      <c r="H25" s="15"/>
      <c r="I25" s="15"/>
      <c r="J25" s="15"/>
    </row>
    <row r="26" spans="1:10" ht="15" customHeight="1" x14ac:dyDescent="0.25"/>
    <row r="28" spans="1:10" x14ac:dyDescent="0.25">
      <c r="A28" s="34" t="s">
        <v>25</v>
      </c>
      <c r="B28" s="34"/>
      <c r="C28" s="34"/>
      <c r="D28" s="34"/>
      <c r="E28" s="34"/>
      <c r="F28" s="34"/>
      <c r="G28" s="34"/>
      <c r="H28" s="34"/>
      <c r="I28" s="34"/>
      <c r="J28" s="34"/>
    </row>
    <row r="29" spans="1:10" ht="21" x14ac:dyDescent="0.35">
      <c r="A29" s="39" t="str" vm="11">
        <f>Dates!B1</f>
        <v>Colorado River Food Bank (Laughlin &amp; Searchlight)</v>
      </c>
      <c r="B29" s="39"/>
      <c r="C29" s="39"/>
      <c r="D29" s="39"/>
      <c r="E29" s="39"/>
      <c r="F29" s="39"/>
      <c r="G29" s="39"/>
      <c r="H29" s="39"/>
      <c r="I29" s="39"/>
      <c r="J29" s="39"/>
    </row>
    <row r="30" spans="1:10" ht="15" customHeight="1" x14ac:dyDescent="0.25">
      <c r="A30" s="18"/>
      <c r="B30" s="18"/>
      <c r="C30" s="18"/>
      <c r="D30" s="18"/>
      <c r="E30" s="18"/>
      <c r="F30" s="18"/>
      <c r="G30" s="18"/>
      <c r="H30" s="18"/>
      <c r="I30" s="18"/>
      <c r="J30" s="18"/>
    </row>
    <row r="31" spans="1:10" ht="15" customHeight="1" x14ac:dyDescent="0.25">
      <c r="A31" s="18"/>
      <c r="B31" s="18"/>
      <c r="C31" s="18"/>
      <c r="D31" s="18"/>
      <c r="E31" s="18"/>
      <c r="F31" s="18"/>
      <c r="G31" s="18"/>
      <c r="H31" s="18"/>
      <c r="I31" s="18"/>
      <c r="J31" s="18"/>
    </row>
    <row r="32" spans="1:10" ht="31.5" x14ac:dyDescent="0.5">
      <c r="A32" s="18"/>
      <c r="B32" s="18"/>
      <c r="C32" s="18"/>
      <c r="D32" s="18"/>
      <c r="E32" s="18"/>
      <c r="F32" s="29">
        <f>GETPIVOTDATA("[Measures].[Distinct Count of Entry Agent]",Agents!$A$3)</f>
        <v>5</v>
      </c>
      <c r="G32" s="18"/>
      <c r="H32" s="30">
        <f>GETPIVOTDATA("[Measures].[Distinct Count of Household #]",'Agency Counts'!$A$3)</f>
        <v>265</v>
      </c>
      <c r="I32" s="18"/>
      <c r="J32" s="30">
        <f>GETPIVOTDATA("[Measures].[Sum of Assistance Count]",'Agency Counts'!$A$3)</f>
        <v>817</v>
      </c>
    </row>
    <row r="33" spans="1:10" x14ac:dyDescent="0.25">
      <c r="A33" s="18"/>
      <c r="B33" s="18"/>
      <c r="C33" s="18"/>
      <c r="D33" s="18"/>
      <c r="E33" s="18"/>
      <c r="F33" s="28" t="s">
        <v>37</v>
      </c>
      <c r="G33" s="18"/>
      <c r="H33" s="28" t="s">
        <v>39</v>
      </c>
      <c r="I33" s="18"/>
      <c r="J33" s="28" t="s">
        <v>40</v>
      </c>
    </row>
    <row r="34" spans="1:10" x14ac:dyDescent="0.25">
      <c r="A34" s="18"/>
      <c r="B34" s="18"/>
      <c r="C34" s="18"/>
      <c r="D34" s="18"/>
      <c r="E34" s="18"/>
      <c r="F34" s="18"/>
      <c r="G34" s="18"/>
      <c r="H34" s="18"/>
      <c r="I34" s="18"/>
      <c r="J34" s="18"/>
    </row>
    <row r="35" spans="1:10" x14ac:dyDescent="0.25">
      <c r="A35" s="18"/>
      <c r="B35" s="18"/>
      <c r="C35" s="18"/>
      <c r="D35" s="18"/>
      <c r="E35" s="18"/>
      <c r="F35" s="18"/>
      <c r="G35" s="18"/>
      <c r="H35" s="18"/>
      <c r="I35" s="18"/>
      <c r="J35" s="18"/>
    </row>
    <row r="36" spans="1:10" x14ac:dyDescent="0.25">
      <c r="A36" s="18"/>
      <c r="B36" s="18"/>
      <c r="C36" s="18"/>
      <c r="D36" s="18"/>
      <c r="E36" s="18"/>
      <c r="F36" s="18"/>
      <c r="G36" s="18"/>
      <c r="H36" s="18"/>
      <c r="I36" s="18"/>
      <c r="J36" s="18"/>
    </row>
    <row r="37" spans="1:10" x14ac:dyDescent="0.25">
      <c r="A37" s="18"/>
      <c r="B37" s="18"/>
      <c r="C37" s="18"/>
      <c r="D37" s="18"/>
      <c r="E37" s="18"/>
      <c r="F37" s="18"/>
      <c r="G37" s="18"/>
      <c r="H37" s="18"/>
      <c r="I37" s="18"/>
      <c r="J37" s="18"/>
    </row>
    <row r="38" spans="1:10" x14ac:dyDescent="0.25">
      <c r="A38" s="18"/>
      <c r="B38" s="18"/>
      <c r="C38" s="18"/>
      <c r="D38" s="18"/>
      <c r="E38" s="18"/>
      <c r="F38" s="18"/>
      <c r="G38" s="18"/>
      <c r="H38" s="18"/>
      <c r="I38" s="18"/>
      <c r="J38" s="18"/>
    </row>
    <row r="39" spans="1:10" x14ac:dyDescent="0.25">
      <c r="A39" s="18"/>
      <c r="B39" s="18"/>
      <c r="C39" s="18"/>
      <c r="D39" s="18"/>
      <c r="E39" s="18"/>
      <c r="F39" s="18"/>
      <c r="G39" s="18"/>
      <c r="H39" s="18"/>
      <c r="I39" s="18"/>
      <c r="J39" s="18"/>
    </row>
    <row r="40" spans="1:10" ht="31.5" x14ac:dyDescent="0.5">
      <c r="A40" s="18"/>
      <c r="B40" s="18"/>
      <c r="C40" s="18"/>
      <c r="D40" s="18"/>
      <c r="E40" s="18"/>
      <c r="F40" s="18"/>
      <c r="G40" s="18"/>
      <c r="H40" s="30">
        <f>GETPIVOTDATA("[Measures].[Distinct Count of Case #]",'Agency Counts'!$A$3)</f>
        <v>610</v>
      </c>
      <c r="I40" s="18"/>
      <c r="J40" s="18"/>
    </row>
    <row r="41" spans="1:10" x14ac:dyDescent="0.25">
      <c r="A41" s="18"/>
      <c r="B41" s="18"/>
      <c r="C41" s="18"/>
      <c r="D41" s="18"/>
      <c r="E41" s="18"/>
      <c r="F41" s="18"/>
      <c r="G41" s="18"/>
      <c r="H41" s="28" t="s">
        <v>38</v>
      </c>
      <c r="I41" s="18"/>
      <c r="J41" s="18"/>
    </row>
    <row r="42" spans="1:10" x14ac:dyDescent="0.25">
      <c r="A42" s="18"/>
      <c r="B42" s="18"/>
      <c r="C42" s="18"/>
      <c r="D42" s="18"/>
      <c r="E42" s="18"/>
      <c r="F42" s="18"/>
      <c r="G42" s="18"/>
      <c r="H42" s="18"/>
      <c r="I42" s="18"/>
      <c r="J42" s="18"/>
    </row>
    <row r="43" spans="1:10" x14ac:dyDescent="0.25">
      <c r="A43" s="18"/>
      <c r="B43" s="18"/>
      <c r="C43" s="18"/>
      <c r="D43" s="18"/>
      <c r="E43" s="18"/>
      <c r="F43" s="18"/>
      <c r="G43" s="18"/>
      <c r="H43" s="18"/>
      <c r="I43" s="18"/>
      <c r="J43" s="18"/>
    </row>
    <row r="44" spans="1:10" x14ac:dyDescent="0.25">
      <c r="A44" s="18"/>
      <c r="B44" s="18"/>
      <c r="C44" s="18"/>
      <c r="D44" s="18"/>
      <c r="E44" s="18"/>
      <c r="F44" s="18"/>
      <c r="G44" s="18"/>
      <c r="H44" s="18"/>
      <c r="I44" s="18"/>
      <c r="J44" s="18"/>
    </row>
    <row r="45" spans="1:10" x14ac:dyDescent="0.25">
      <c r="A45" s="18"/>
      <c r="B45" s="18"/>
      <c r="C45" s="18"/>
      <c r="D45" s="18"/>
      <c r="E45" s="18"/>
      <c r="F45" s="18"/>
      <c r="G45" s="18"/>
      <c r="H45" s="18"/>
      <c r="I45" s="18"/>
      <c r="J45" s="18"/>
    </row>
  </sheetData>
  <mergeCells count="9">
    <mergeCell ref="B1:D1"/>
    <mergeCell ref="A28:J28"/>
    <mergeCell ref="A29:J29"/>
    <mergeCell ref="A11:J11"/>
    <mergeCell ref="B14:B15"/>
    <mergeCell ref="D14:D15"/>
    <mergeCell ref="F14:F15"/>
    <mergeCell ref="H14:H15"/>
    <mergeCell ref="J14:J15"/>
  </mergeCells>
  <printOptions horizontalCentered="1"/>
  <pageMargins left="0.7" right="0.7" top="0.75" bottom="0.75" header="0.3" footer="0.3"/>
  <pageSetup scale="54"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E4B4E-F48F-4DEC-A87E-DE7901292127}">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4F082-0765-4F12-83CD-39EA62C32B73}">
  <dimension ref="A1:A12"/>
  <sheetViews>
    <sheetView workbookViewId="0">
      <selection sqref="A1:A12"/>
    </sheetView>
  </sheetViews>
  <sheetFormatPr defaultRowHeight="15" x14ac:dyDescent="0.25"/>
  <cols>
    <col min="1" max="1" width="46.28515625" bestFit="1" customWidth="1"/>
  </cols>
  <sheetData>
    <row r="1" spans="1:1" x14ac:dyDescent="0.25">
      <c r="A1" t="s">
        <v>9</v>
      </c>
    </row>
    <row r="2" spans="1:1" x14ac:dyDescent="0.25">
      <c r="A2" s="4" t="s">
        <v>10</v>
      </c>
    </row>
    <row r="3" spans="1:1" x14ac:dyDescent="0.25">
      <c r="A3" s="4" t="s">
        <v>11</v>
      </c>
    </row>
    <row r="4" spans="1:1" x14ac:dyDescent="0.25">
      <c r="A4" s="4" t="s">
        <v>12</v>
      </c>
    </row>
    <row r="5" spans="1:1" x14ac:dyDescent="0.25">
      <c r="A5" s="4" t="s">
        <v>13</v>
      </c>
    </row>
    <row r="6" spans="1:1" x14ac:dyDescent="0.25">
      <c r="A6" s="4" t="s">
        <v>14</v>
      </c>
    </row>
    <row r="7" spans="1:1" x14ac:dyDescent="0.25">
      <c r="A7" s="4" t="s">
        <v>15</v>
      </c>
    </row>
    <row r="8" spans="1:1" x14ac:dyDescent="0.25">
      <c r="A8" s="4" t="s">
        <v>16</v>
      </c>
    </row>
    <row r="9" spans="1:1" x14ac:dyDescent="0.25">
      <c r="A9" s="4" t="s">
        <v>17</v>
      </c>
    </row>
    <row r="10" spans="1:1" x14ac:dyDescent="0.25">
      <c r="A10" s="4" t="s">
        <v>18</v>
      </c>
    </row>
    <row r="11" spans="1:1" x14ac:dyDescent="0.25">
      <c r="A11" s="4" t="s">
        <v>19</v>
      </c>
    </row>
    <row r="12" spans="1:1" x14ac:dyDescent="0.25">
      <c r="A12" s="4" t="s">
        <v>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DCD1D-D93E-4DB0-97F3-CBF616B45065}">
  <dimension ref="A1:E2"/>
  <sheetViews>
    <sheetView workbookViewId="0">
      <selection sqref="A1:B10"/>
    </sheetView>
  </sheetViews>
  <sheetFormatPr defaultRowHeight="15" x14ac:dyDescent="0.25"/>
  <cols>
    <col min="1" max="1" width="22.140625" bestFit="1" customWidth="1"/>
    <col min="2" max="2" width="27.7109375" bestFit="1" customWidth="1"/>
    <col min="3" max="3" width="28.140625" bestFit="1" customWidth="1"/>
    <col min="4" max="4" width="27" bestFit="1" customWidth="1"/>
    <col min="5" max="5" width="23" bestFit="1" customWidth="1"/>
    <col min="6" max="7" width="18.85546875" bestFit="1" customWidth="1"/>
  </cols>
  <sheetData>
    <row r="1" spans="1:5" x14ac:dyDescent="0.25">
      <c r="A1" t="s">
        <v>32</v>
      </c>
      <c r="B1" t="s">
        <v>33</v>
      </c>
      <c r="C1" t="s">
        <v>34</v>
      </c>
      <c r="D1" t="s">
        <v>35</v>
      </c>
      <c r="E1" t="s">
        <v>41</v>
      </c>
    </row>
    <row r="2" spans="1:5" x14ac:dyDescent="0.25">
      <c r="A2" s="4">
        <v>2992</v>
      </c>
      <c r="B2" s="4">
        <v>2359</v>
      </c>
      <c r="C2" s="4">
        <v>8</v>
      </c>
      <c r="D2" s="4">
        <v>14</v>
      </c>
      <c r="E2" s="4">
        <v>5568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50EBB-6D86-4340-BE1B-B776AEFD1B1F}">
  <dimension ref="A1:B1"/>
  <sheetViews>
    <sheetView workbookViewId="0">
      <selection activeCell="A3" sqref="A3"/>
    </sheetView>
  </sheetViews>
  <sheetFormatPr defaultRowHeight="15" x14ac:dyDescent="0.25"/>
  <cols>
    <col min="1" max="1" width="12.42578125" bestFit="1" customWidth="1"/>
    <col min="2" max="2" width="48.5703125" bestFit="1" customWidth="1"/>
  </cols>
  <sheetData>
    <row r="1" spans="1:2" x14ac:dyDescent="0.25">
      <c r="A1" s="27" t="s">
        <v>9</v>
      </c>
      <c r="B1" t="s" vm="11">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DFE2C-5AEE-4687-BD68-4C74104E3D09}">
  <dimension ref="A1:B4"/>
  <sheetViews>
    <sheetView workbookViewId="0"/>
  </sheetViews>
  <sheetFormatPr defaultRowHeight="15" x14ac:dyDescent="0.25"/>
  <cols>
    <col min="1" max="1" width="27" bestFit="1" customWidth="1"/>
    <col min="2" max="2" width="48.5703125" bestFit="1" customWidth="1"/>
  </cols>
  <sheetData>
    <row r="1" spans="1:2" x14ac:dyDescent="0.25">
      <c r="A1" s="27" t="s">
        <v>9</v>
      </c>
      <c r="B1" t="s" vm="11">
        <v>13</v>
      </c>
    </row>
    <row r="3" spans="1:2" x14ac:dyDescent="0.25">
      <c r="A3" t="s">
        <v>35</v>
      </c>
    </row>
    <row r="4" spans="1:2" x14ac:dyDescent="0.25">
      <c r="A4" s="4">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2539A-15CF-44C2-87A2-DF7FF8937865}">
  <dimension ref="A1:D10"/>
  <sheetViews>
    <sheetView workbookViewId="0">
      <selection activeCell="A4" sqref="A4"/>
    </sheetView>
  </sheetViews>
  <sheetFormatPr defaultRowHeight="15" x14ac:dyDescent="0.25"/>
  <cols>
    <col min="1" max="1" width="13.140625" bestFit="1" customWidth="1"/>
    <col min="2" max="2" width="48.5703125" bestFit="1" customWidth="1"/>
    <col min="3" max="3" width="16.42578125" bestFit="1" customWidth="1"/>
    <col min="4" max="4" width="15.28515625" bestFit="1" customWidth="1"/>
    <col min="5" max="5" width="12" bestFit="1" customWidth="1"/>
  </cols>
  <sheetData>
    <row r="1" spans="1:4" x14ac:dyDescent="0.25">
      <c r="A1" s="27" t="s">
        <v>9</v>
      </c>
      <c r="B1" t="s" vm="11">
        <v>13</v>
      </c>
    </row>
    <row r="3" spans="1:4" x14ac:dyDescent="0.25">
      <c r="A3" s="27" t="s">
        <v>42</v>
      </c>
      <c r="B3" t="s">
        <v>45</v>
      </c>
      <c r="C3" t="s">
        <v>46</v>
      </c>
      <c r="D3" t="s">
        <v>47</v>
      </c>
    </row>
    <row r="4" spans="1:4" x14ac:dyDescent="0.25">
      <c r="A4" s="7" t="s">
        <v>50</v>
      </c>
      <c r="B4" s="2"/>
      <c r="C4" s="2"/>
      <c r="D4" s="2"/>
    </row>
    <row r="5" spans="1:4" x14ac:dyDescent="0.25">
      <c r="A5" s="41" t="s">
        <v>44</v>
      </c>
      <c r="B5" s="2">
        <v>155</v>
      </c>
      <c r="C5" s="2">
        <v>76</v>
      </c>
      <c r="D5" s="2">
        <v>203</v>
      </c>
    </row>
    <row r="6" spans="1:4" x14ac:dyDescent="0.25">
      <c r="A6" s="7" t="s">
        <v>51</v>
      </c>
      <c r="B6" s="2"/>
      <c r="C6" s="2"/>
      <c r="D6" s="2"/>
    </row>
    <row r="7" spans="1:4" x14ac:dyDescent="0.25">
      <c r="A7" s="41" t="s">
        <v>44</v>
      </c>
      <c r="B7" s="2">
        <v>110</v>
      </c>
      <c r="C7" s="2">
        <v>52</v>
      </c>
      <c r="D7" s="2">
        <v>191</v>
      </c>
    </row>
    <row r="8" spans="1:4" x14ac:dyDescent="0.25">
      <c r="A8" s="7" t="s">
        <v>52</v>
      </c>
      <c r="B8" s="2"/>
      <c r="C8" s="2"/>
      <c r="D8" s="2"/>
    </row>
    <row r="9" spans="1:4" x14ac:dyDescent="0.25">
      <c r="A9" s="41" t="s">
        <v>44</v>
      </c>
      <c r="B9" s="2">
        <v>345</v>
      </c>
      <c r="C9" s="2">
        <v>138</v>
      </c>
      <c r="D9" s="2">
        <v>423</v>
      </c>
    </row>
    <row r="10" spans="1:4" x14ac:dyDescent="0.25">
      <c r="A10" s="7" t="s">
        <v>43</v>
      </c>
      <c r="B10" s="2">
        <v>610</v>
      </c>
      <c r="C10" s="2">
        <v>265</v>
      </c>
      <c r="D10" s="2">
        <v>817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 C o l u m n s \ C a s e   # < / K e y > < / a : K e y > < a : V a l u e   i : t y p e = " T a b l e W i d g e t B a s e V i e w S t a t e " / > < / a : K e y V a l u e O f D i a g r a m O b j e c t K e y a n y T y p e z b w N T n L X > < a : K e y V a l u e O f D i a g r a m O b j e c t K e y a n y T y p e z b w N T n L X > < a : K e y > < K e y > C o l u m n s \ H o u s e h o l d   # < / K e y > < / a : K e y > < a : V a l u e   i : t y p e = " T a b l e W i d g e t B a s e V i e w S t a t e " / > < / a : K e y V a l u e O f D i a g r a m O b j e c t K e y a n y T y p e z b w N T n L X > < a : K e y V a l u e O f D i a g r a m O b j e c t K e y a n y T y p e z b w N T n L X > < a : K e y > < K e y > C o l u m n s \ E n t r y   A g e n t < / K e y > < / a : K e y > < a : V a l u e   i : t y p e = " T a b l e W i d g e t B a s e V i e w S t a t e " / > < / a : K e y V a l u e O f D i a g r a m O b j e c t K e y a n y T y p e z b w N T n L X > < a : K e y V a l u e O f D i a g r a m O b j e c t K e y a n y T y p e z b w N T n L X > < a : K e y > < K e y > C o l u m n s \ E n t r y   A g e n c y < / K e y > < / a : K e y > < a : V a l u e   i : t y p e = " T a b l e W i d g e t B a s e V i e w S t a t e " / > < / a : K e y V a l u e O f D i a g r a m O b j e c t K e y a n y T y p e z b w N T n L X > < a : K e y V a l u e O f D i a g r a m O b j e c t K e y a n y T y p e z b w N T n L X > < a : K e y > < K e y > C o l u m n s \ E n t r y   D a t e < / K e y > < / a : K e y > < a : V a l u e   i : t y p e = " T a b l e W i d g e t B a s e V i e w S t a t e " / > < / a : K e y V a l u e O f D i a g r a m O b j e c t K e y a n y T y p e z b w N T n L X > < a : K e y V a l u e O f D i a g r a m O b j e c t K e y a n y T y p e z b w N T n L X > < a : K e y > < K e y > C o l u m n s \ D e p e n d a n t   C o u n t < / 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 C o l u m n s \ M i d d l e 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 C o l u m n s \ S u f f i x < / 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 C o l u m n s \ C a s e   A g e < / K e y > < / a : K e y > < a : V a l u e   i : t y p e = " T a b l e W i d g e t B a s e V i e w S t a t e " / > < / a : K e y V a l u e O f D i a g r a m O b j e c t K e y a n y T y p e z b w N T n L X > < a : K e y V a l u e O f D i a g r a m O b j e c t K e y a n y T y p e z b w N T n L X > < a : K e y > < K e y > C o l u m n s \ S t r e e t   A d d r e s s < / K e y > < / a : K e y > < a : V a l u e   i : t y p e = " T a b l e W i d g e t B a s e V i e w S t a t e " / > < / a : K e y V a l u e O f D i a g r a m O b j e c t K e y a n y T y p e z b w N T n L X > < a : K e y V a l u e O f D i a g r a m O b j e c t K e y a n y T y p e z b w N T n L X > < a : K e y > < K e y > C o l u m n s \ S t r e e t   A p t   N u m b e r < / 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  c o d e < / 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 C o l u m n s \ M a i l i n g   A d d r e s s < / K e y > < / a : K e y > < a : V a l u e   i : t y p e = " T a b l e W i d g e t B a s e V i e w S t a t e " / > < / a : K e y V a l u e O f D i a g r a m O b j e c t K e y a n y T y p e z b w N T n L X > < a : K e y V a l u e O f D i a g r a m O b j e c t K e y a n y T y p e z b w N T n L X > < a : K e y > < K e y > C o l u m n s \ C i t y _ 1 < / K e y > < / a : K e y > < a : V a l u e   i : t y p e = " T a b l e W i d g e t B a s e V i e w S t a t e " / > < / a : K e y V a l u e O f D i a g r a m O b j e c t K e y a n y T y p e z b w N T n L X > < a : K e y V a l u e O f D i a g r a m O b j e c t K e y a n y T y p e z b w N T n L X > < a : K e y > < K e y > C o l u m n s \ S t a t e _ 2 < / K e y > < / a : K e y > < a : V a l u e   i : t y p e = " T a b l e W i d g e t B a s e V i e w S t a t e " / > < / a : K e y V a l u e O f D i a g r a m O b j e c t K e y a n y T y p e z b w N T n L X > < a : K e y V a l u e O f D i a g r a m O b j e c t K e y a n y T y p e z b w N T n L X > < a : K e y > < K e y > C o l u m n s \ Z i p   c o d e _ 3 < / K e y > < / a : K e y > < a : V a l u e   i : t y p e = " T a b l e W i d g e t B a s e V i e w S t a t e " / > < / a : K e y V a l u e O f D i a g r a m O b j e c t K e y a n y T y p e z b w N T n L X > < a : K e y V a l u e O f D i a g r a m O b j e c t K e y a n y T y p e z b w N T n L X > < a : K e y > < K e y > C o l u m n s \ C a s e   P e r s o n a l   i n c o m e < / K e y > < / a : K e y > < a : V a l u e   i : t y p e = " T a b l e W i d g e t B a s e V i e w S t a t e " / > < / a : K e y V a l u e O f D i a g r a m O b j e c t K e y a n y T y p e z b w N T n L X > < a : K e y V a l u e O f D i a g r a m O b j e c t K e y a n y T y p e z b w N T n L X > < a : K e y > < K e y > C o l u m n s \ C a s e   P e r s o n a l   I n c o m e   S o u r c e s < / K e y > < / a : K e y > < a : V a l u e   i : t y p e = " T a b l e W i d g e t B a s e V i e w S t a t e " / > < / a : K e y V a l u e O f D i a g r a m O b j e c t K e y a n y T y p e z b w N T n L X > < a : K e y V a l u e O f D i a g r a m O b j e c t K e y a n y T y p e z b w N T n L X > < a : K e y > < K e y > C o l u m n s \ H o u s e h o l d   I n c o m e < / K e y > < / a : K e y > < a : V a l u e   i : t y p e = " T a b l e W i d g e t B a s e V i e w S t a t e " / > < / a : K e y V a l u e O f D i a g r a m O b j e c t K e y a n y T y p e z b w N T n L X > < a : K e y V a l u e O f D i a g r a m O b j e c t K e y a n y T y p e z b w N T n L X > < a : K e y > < K e y > C o l u m n s \ C a s e   P e r s o n a l   e x p e n s e s < / K e y > < / a : K e y > < a : V a l u e   i : t y p e = " T a b l e W i d g e t B a s e V i e w S t a t e " / > < / a : K e y V a l u e O f D i a g r a m O b j e c t K e y a n y T y p e z b w N T n L X > < a : K e y V a l u e O f D i a g r a m O b j e c t K e y a n y T y p e z b w N T n L X > < a : K e y > < K e y > C o l u m n s \ C a s e   P e r s o n a l   E x p e n s e   S o u r c e s < / K e y > < / a : K e y > < a : V a l u e   i : t y p e = " T a b l e W i d g e t B a s e V i e w S t a t e " / > < / a : K e y V a l u e O f D i a g r a m O b j e c t K e y a n y T y p e z b w N T n L X > < a : K e y V a l u e O f D i a g r a m O b j e c t K e y a n y T y p e z b w N T n L X > < a : K e y > < K e y > C o l u m n s \ H o u s e h o l d   E x p e n s e s < / K e y > < / a : K e y > < a : V a l u e   i : t y p e = " T a b l e W i d g e t B a s e V i e w S t a t e " / > < / a : K e y V a l u e O f D i a g r a m O b j e c t K e y a n y T y p e z b w N T n L X > < a : K e y V a l u e O f D i a g r a m O b j e c t K e y a n y T y p e z b w N T n L X > < a : K e y > < K e y > C o l u m n s \ P h o n e   D e s c r i p t i o n s < / K e y > < / a : K e y > < a : V a l u e   i : t y p e = " T a b l e W i d g e t B a s e V i e w S t a t e " / > < / a : K e y V a l u e O f D i a g r a m O b j e c t K e y a n y T y p e z b w N T n L X > < a : K e y V a l u e O f D i a g r a m O b j e c t K e y a n y T y p e z b w N T n L X > < a : K e y > < K e y > C o l u m n s \ P h o n e   N u m b e r s < / 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 C o l u m n s \ C a s e   I D   N u m b e r s 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 C o l u m n s \ R a c e < / K e y > < / a : K e y > < a : V a l u e   i : t y p e = " T a b l e W i d g e t B a s e V i e w S t a t e " / > < / a : K e y V a l u e O f D i a g r a m O b j e c t K e y a n y T y p e z b w N T n L X > < a : K e y V a l u e O f D i a g r a m O b j e c t K e y a n y T y p e z b w N T n L X > < a : K e y > < K e y > C o l u m n s \ E t h n i c i t y < / K e y > < / a : K e y > < a : V a l u e   i : t y p e = " T a b l e W i d g e t B a s e V i e w S t a t e " / > < / a : K e y V a l u e O f D i a g r a m O b j e c t K e y a n y T y p e z b w N T n L X > < a : K e y V a l u e O f D i a g r a m O b j e c t K e y a n y T y p e z b w N T n L X > < a : K e y > < K e y > C o l u m n s \ C h i l d r e n   ( 0 - 1 7 )   i n   H o u s e h o l d < / K e y > < / a : K e y > < a : V a l u e   i : t y p e = " T a b l e W i d g e t B a s e V i e w S t a t e " / > < / a : K e y V a l u e O f D i a g r a m O b j e c t K e y a n y T y p e z b w N T n L X > < a : K e y V a l u e O f D i a g r a m O b j e c t K e y a n y T y p e z b w N T n L X > < a : K e y > < K e y > C o l u m n s \ A d u l t s   ( 1 8 - 5 9 )   i n   H o u s e h o l d < / K e y > < / a : K e y > < a : V a l u e   i : t y p e = " T a b l e W i d g e t B a s e V i e w S t a t e " / > < / a : K e y V a l u e O f D i a g r a m O b j e c t K e y a n y T y p e z b w N T n L X > < a : K e y V a l u e O f D i a g r a m O b j e c t K e y a n y T y p e z b w N T n L X > < a : K e y > < K e y > C o l u m n s \ S e n i o r s   ( 6 0 + )   i n   H o u s e h o l d < / K e y > < / a : K e y > < a : V a l u e   i : t y p e = " T a b l e W i d g e t B a s e V i e w S t a t e " / > < / a : K e y V a l u e O f D i a g r a m O b j e c t K e y a n y T y p e z b w N T n L X > < a : K e y V a l u e O f D i a g r a m O b j e c t K e y a n y T y p e z b w N T n L X > < a : K e y > < K e y > C o l u m n s \ E d u c a t i o n   ( h i g h e s t   l e v e l   c o m p l e t e d ) < / K e y > < / a : K e y > < a : V a l u e   i : t y p e = " T a b l e W i d g e t B a s e V i e w S t a t e " / > < / a : K e y V a l u e O f D i a g r a m O b j e c t K e y a n y T y p e z b w N T n L X > < a : K e y V a l u e O f D i a g r a m O b j e c t K e y a n y T y p e z b w N T n L X > < a : K e y > < K e y > C o l u m n s \ E m p l o y m e n t < / 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 C o l u m n s \ R e c e i v e s   M e d i c a i d < / K e y > < / a : K e y > < a : V a l u e   i : t y p e = " T a b l e W i d g e t B a s e V i e w S t a t e " / > < / a : K e y V a l u e O f D i a g r a m O b j e c t K e y a n y T y p e z b w N T n L X > < a : K e y V a l u e O f D i a g r a m O b j e c t K e y a n y T y p e z b w N T n L X > < a : K e y > < K e y > C o l u m n s \ R e c e i v e s   M e d i c a r e < / K e y > < / a : K e y > < a : V a l u e   i : t y p e = " T a b l e W i d g e t B a s e V i e w S t a t e " / > < / a : K e y V a l u e O f D i a g r a m O b j e c t K e y a n y T y p e z b w N T n L X > < a : K e y V a l u e O f D i a g r a m O b j e c t K e y a n y T y p e z b w N T n L X > < a : K e y > < K e y > C o l u m n s \ R e c e i v e s   S N A P   ( F o o d   S t a m p s ) < / K e y > < / a : K e y > < a : V a l u e   i : t y p e = " T a b l e W i d g e t B a s e V i e w S t a t e " / > < / a : K e y V a l u e O f D i a g r a m O b j e c t K e y a n y T y p e z b w N T n L X > < a : K e y V a l u e O f D i a g r a m O b j e c t K e y a n y T y p e z b w N T n L X > < a : K e y > < K e y > C o l u m n s \ R e c e i v e s   S o c i a l   S e c u r i t y < / K e y > < / a : K e y > < a : V a l u e   i : t y p e = " T a b l e W i d g e t B a s e V i e w S t a t e " / > < / a : K e y V a l u e O f D i a g r a m O b j e c t K e y a n y T y p e z b w N T n L X > < a : K e y V a l u e O f D i a g r a m O b j e c t K e y a n y T y p e z b w N T n L X > < a : K e y > < K e y > C o l u m n s \ R e c e i v e s   V e t e r a n s   B e n e f i t s < / K e y > < / a : K e y > < a : V a l u e   i : t y p e = " T a b l e W i d g e t B a s e V i e w S t a t e " / > < / a : K e y V a l u e O f D i a g r a m O b j e c t K e y a n y T y p e z b w N T n L X > < a : K e y V a l u e O f D i a g r a m O b j e c t K e y a n y T y p e z b w N T n L X > < a : K e y > < K e y > C o l u m n s \ R e c e i v e s   W I C < / K e y > < / a : K e y > < a : V a l u e   i : t y p e = " T a b l e W i d g e t B a s e V i e w S t a t e " / > < / a : K e y V a l u e O f D i a g r a m O b j e c t K e y a n y T y p e z b w N T n L X > < a : K e y V a l u e O f D i a g r a m O b j e c t K e y a n y T y p e z b w N T n L X > < a : K e y > < K e y > C o l u m n s \ R e c e i v e s   S S I < / K e y > < / a : K e y > < a : V a l u e   i : t y p e = " T a b l e W i d g e t B a s e V i e w S t a t e " / > < / a : K e y V a l u e O f D i a g r a m O b j e c t K e y a n y T y p e z b w N T n L X > < a : K e y V a l u e O f D i a g r a m O b j e c t K e y a n y T y p e z b w N T n L X > < a : K e y > < K e y > C o l u m n s \ R e c e i v e s   F r e e / R e d u c e d   P r i c e   S c h o o l   M e a l s < / K e y > < / a : K e y > < a : V a l u e   i : t y p e = " T a b l e W i d g e t B a s e V i e w S t a t e " / > < / a : K e y V a l u e O f D i a g r a m O b j e c t K e y a n y T y p e z b w N T n L X > < a : K e y V a l u e O f D i a g r a m O b j e c t K e y a n y T y p e z b w N T n L X > < a : K e y > < K e y > C o l u m n s \ P r e f e r   n o t   t o   a n s w e r < / K e y > < / a : K e y > < a : V a l u e   i : t y p e = " T a b l e W i d g e t B a s e V i e w S t a t e " / > < / a : K e y V a l u e O f D i a g r a m O b j e c t K e y a n y T y p e z b w N T n L X > < a : K e y V a l u e O f D i a g r a m O b j e c t K e y a n y T y p e z b w N T n L X > < a : K e y > < K e y > C o l u m n s \ A t   R i s k   o f   B e i n g   H o m e l e s s < / K e y > < / a : K e y > < a : V a l u e   i : t y p e = " T a b l e W i d g e t B a s e V i e w S t a t e " / > < / a : K e y V a l u e O f D i a g r a m O b j e c t K e y a n y T y p e z b w N T n L X > < a : K e y V a l u e O f D i a g r a m O b j e c t K e y a n y T y p e z b w N T n L X > < a : K e y > < K e y > C o l u m n s \ D i s a b l e d < / K e y > < / a : K e y > < a : V a l u e   i : t y p e = " T a b l e W i d g e t B a s e V i e w S t a t e " / > < / a : K e y V a l u e O f D i a g r a m O b j e c t K e y a n y T y p e z b w N T n L X > < a : K e y V a l u e O f D i a g r a m O b j e c t K e y a n y T y p e z b w N T n L X > < a : K e y > < K e y > C o l u m n s \ H o m e l e s s < / K e y > < / a : K e y > < a : V a l u e   i : t y p e = " T a b l e W i d g e t B a s e V i e w S t a t e " / > < / a : K e y V a l u e O f D i a g r a m O b j e c t K e y a n y T y p e z b w N T n L X > < a : K e y V a l u e O f D i a g r a m O b j e c t K e y a n y T y p e z b w N T n L X > < a : K e y > < K e y > C o l u m n s \ W i t h i n   t h e   p a s t   1 2   m o n t h s   w e   w o r r i e d   w h e t h e r   o u r   f o o d   w o u l d   r u n   o u t   b e f o r e   w e   g o t   m o n e y   t o   b u y   m o r e . < / K e y > < / a : K e y > < a : V a l u e   i : t y p e = " T a b l e W i d g e t B a s e V i e w S t a t e " / > < / a : K e y V a l u e O f D i a g r a m O b j e c t K e y a n y T y p e z b w N T n L X > < a : K e y V a l u e O f D i a g r a m O b j e c t K e y a n y T y p e z b w N T n L X > < a : K e y > < K e y > C o l u m n s \ A s s i s t a n c e   C o u n t < / K e y > < / a : K e y > < a : V a l u e   i : t y p e = " T a b l e W i d g e t B a s e V i e w S t a t e " / > < / a : K e y V a l u e O f D i a g r a m O b j e c t K e y a n y T y p e z b w N T n L X > < a : K e y V a l u e O f D i a g r a m O b j e c t K e y a n y T y p e z b w N T n L X > < a : K e y > < K e y > C o l u m n s \ A s s i s t a n c e   A m o u n t < / K e y > < / a : K e y > < a : V a l u e   i : t y p e = " T a b l e W i d g e t B a s e V i e w S t a t e " / > < / a : K e y V a l u e O f D i a g r a m O b j e c t K e y a n y T y p e z b w N T n L X > < a : K e y V a l u e O f D i a g r a m O b j e c t K e y a n y T y p e z b w N T n L X > < a : K e y > < K e y > C o l u m n s \ L a s t   A s s i s t a n c e   D a t e < / K e y > < / a : K e y > < a : V a l u e   i : t y p e = " T a b l e W i d g e t B a s e V i e w S t a t e " / > < / a : K e y V a l u e O f D i a g r a m O b j e c t K e y a n y T y p e z b w N T n L X > < a : K e y V a l u e O f D i a g r a m O b j e c t K e y a n y T y p e z b w N T n L X > < a : K e y > < K e y > C o l u m n s \ H o u s e h o l d   S i z e < / K e y > < / a : K e y > < a : V a l u e   i : t y p e = " T a b l e W i d g e t B a s e V i e w S t a t e " / > < / a : K e y V a l u e O f D i a g r a m O b j e c t K e y a n y T y p e z b w N T n L X > < a : K e y V a l u e O f D i a g r a m O b j e c t K e y a n y T y p e z b w N T n L X > < a : K e y > < K e y > C o l u m n s \ I s   H e a d   o f   H o u s e h o l d < / K e y > < / a : K e y > < a : V a l u e   i : t y p e = " T a b l e W i d g e t B a s e V i e w S t a t e " / > < / a : K e y V a l u e O f D i a g r a m O b j e c t K e y a n y T y p e z b w N T n L X > < a : K e y V a l u e O f D i a g r a m O b j e c t K e y a n y T y p e z b w N T n L X > < a : K e y > < K e y > C o l u m n s \ I s   D e c e a s e d < / K e y > < / a : K e y > < a : V a l u e   i : t y p e = " T a b l e W i d g e t B a s e V i e w S t a t e " / > < / a : K e y V a l u e O f D i a g r a m O b j e c t K e y a n y T y p e z b w N T n L X > < a : K e y V a l u e O f D i a g r a m O b j e c t K e y a n y T y p e z b w N T n L X > < a : K e y > < K e y > C o l u m n s \ R e l a t i o n s h i p   t o   H o H < / K e y > < / a : K e y > < a : V a l u e   i : t y p e = " T a b l e W i d g e t B a s e V i e w S t a t e " / > < / a : K e y V a l u e O f D i a g r a m O b j e c t K e y a n y T y p e z b w N T n L X > < a : K e y V a l u e O f D i a g r a m O b j e c t K e y a n y T y p e z b w N T n L X > < a : K e y > < K e y > C o l u m n s \ R O I   s t a t u s < / K e y > < / a : K e y > < a : V a l u e   i : t y p e = " T a b l e W i d g e t B a s e V i e w S t a t e " / > < / a : K e y V a l u e O f D i a g r a m O b j e c t K e y a n y T y p e z b w N T n L X > < a : K e y V a l u e O f D i a g r a m O b j e c t K e y a n y T y p e z b w N T n L X > < a : K e y > < K e y > C o l u m n s \ R O I   E x p i r a t i o n   D a t e < / K e y > < / a : K e y > < a : V a l u e   i : t y p e = " T a b l e W i d g e t B a s e V i e w S t a t e " / > < / a : K e y V a l u e O f D i a g r a m O b j e c t K e y a n y T y p e z b w N T n L X > < a : K e y V a l u e O f D i a g r a m O b j e c t K e y a n y T y p e z b w N T n L X > < a : K e y > < K e y > C o l u m n s \ E n t r y   D a t e   ( Y e a r ) < / K e y > < / a : K e y > < a : V a l u e   i : t y p e = " T a b l e W i d g e t B a s e V i e w S t a t e " / > < / a : K e y V a l u e O f D i a g r a m O b j e c t K e y a n y T y p e z b w N T n L X > < a : K e y V a l u e O f D i a g r a m O b j e c t K e y a n y T y p e z b w N T n L X > < a : K e y > < K e y > C o l u m n s \ E n t r y   D a t e   ( Q u a r t e r ) < / K e y > < / a : K e y > < a : V a l u e   i : t y p e = " T a b l e W i d g e t B a s e V i e w S t a t e " / > < / a : K e y V a l u e O f D i a g r a m O b j e c t K e y a n y T y p e z b w N T n L X > < a : K e y V a l u e O f D i a g r a m O b j e c t K e y a n y T y p e z b w N T n L X > < a : K e y > < K e y > C o l u m n s \ E n t r y   D a t e   ( M o n t h   I n d e x ) < / K e y > < / a : K e y > < a : V a l u e   i : t y p e = " T a b l e W i d g e t B a s e V i e w S t a t e " / > < / a : K e y V a l u e O f D i a g r a m O b j e c t K e y a n y T y p e z b w N T n L X > < a : K e y V a l u e O f D i a g r a m O b j e c t K e y a n y T y p e z b w N T n L X > < a : K e y > < K e y > C o l u m n s \ E n t r y 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1 9 0 1 1 1 d c - 6 d 7 a - 4 f 0 4 - a 4 3 b - c d 1 4 5 1 1 5 5 3 8 5 " > < C u s t o m C o n t e n t > < ! [ C D A T A [ < ? x m l   v e r s i o n = " 1 . 0 "   e n c o d i n g = " u t f - 1 6 " ? > < S e t t i n g s > < C a l c u l a t e d F i e l d s > < i t e m > < M e a s u r e N a m e > A g e n c i e s < / M e a s u r e N a m e > < D i s p l a y N a m e > A g e n c i e s < / D i s p l a y N a m e > < V i s i b l e > F a l s e < / V i s i b l e > < / i t e m > < i t e m > < M e a s u r e N a m e > H o u s e h o l d s < / M e a s u r e N a m e > < D i s p l a y N a m e > H o u s e h o l d s < / D i s p l a y N a m e > < V i s i b l e > F a l s e < / V i s i b l e > < / i t e m > < i t e m > < M e a s u r e N a m e > A g e n t s < / M e a s u r e N a m e > < D i s p l a y N a m e > A g e n t s < / D i s p l a y N a m e > < V i s i b l e > F a l s e < / V i s i b l e > < / i t e m > < i t e m > < M e a s u r e N a m e > C a s e s < / M e a s u r e N a m e > < D i s p l a y N a m e > C a s e s < / D i s p l a y N a m e > < V i s i b l e > F a l s e < / V i s i b l e > < / i t e m > < i t e m > < M e a s u r e N a m e > F i r s t   C a s e   E n t r y   D a t e < / M e a s u r e N a m e > < D i s p l a y N a m e > F i r s t   C a s e   E n t r y   D a t e < / D i s p l a y N a m e > < V i s i b l e > F a l s e < / V i s i b l e > < / i t e m > < i t e m > < M e a s u r e N a m e > L a s t   C a s e   E n t r y   D a t e < / M e a s u r e N a m e > < D i s p l a y N a m e > L a s t   C a s e   E n t r y   D a t e < / D i s p l a y N a m e > < V i s i b l e > F a l s e < / V i s i b l e > < / i t e m > < i t e m > < M e a s u r e N a m e > A s s i s t a n c e < / M e a s u r e N a m e > < D i s p l a y N a m e > A s s i s t a n c e < / D i s p l a y N a m e > < V i s i b l e > F a l s e < / V i s i b l e > < / i t e m > < / C a l c u l a t e d F i e l d s > < S A H o s t H a s h > 0 < / S A H o s t H a s h > < G e m i n i F i e l d L i s t V i s i b l e > T r u e < / G e m i n i F i e l d L i s t V i s i b l e > < / S e t t i n g s > ] ] > < / C u s t o m C o n t e n t > < / G e m i n i > 
</file>

<file path=customXml/item11.xml>��< ? x m l   v e r s i o n = " 1 . 0 "   e n c o d i n g = " U T F - 1 6 " ? > < G e m i n i   x m l n s = " h t t p : / / g e m i n i / p i v o t c u s t o m i z a t i o n / 5 3 4 8 0 7 b 9 - 6 4 6 2 - 4 1 1 8 - a b 8 c - 8 9 e f 6 6 d 1 e b 3 9 " > < C u s t o m C o n t e n t > < ! [ C D A T A [ < ? x m l   v e r s i o n = " 1 . 0 "   e n c o d i n g = " u t f - 1 6 " ? > < S e t t i n g s > < C a l c u l a t e d F i e l d s > < i t e m > < M e a s u r e N a m e > A g e n c i e s < / M e a s u r e N a m e > < D i s p l a y N a m e > A g e n c i e s < / D i s p l a y N a m e > < V i s i b l e > F a l s e < / V i s i b l e > < / i t e m > < i t e m > < M e a s u r e N a m e > H o u s e h o l d s < / M e a s u r e N a m e > < D i s p l a y N a m e > H o u s e h o l d s < / D i s p l a y N a m e > < V i s i b l e > F a l s e < / V i s i b l e > < / i t e m > < i t e m > < M e a s u r e N a m e > A g e n t s < / M e a s u r e N a m e > < D i s p l a y N a m e > A g e n t s < / D i s p l a y N a m e > < V i s i b l e > F a l s e < / V i s i b l e > < / i t e m > < i t e m > < M e a s u r e N a m e > C a s e s < / M e a s u r e N a m e > < D i s p l a y N a m e > C a s e s < / D i s p l a y N a m e > < V i s i b l e > F a l s e < / V i s i b l e > < / i t e m > < i t e m > < M e a s u r e N a m e > F i r s t   C a s e   E n t r y   D a t e < / M e a s u r e N a m e > < D i s p l a y N a m e > F i r s t   C a s e   E n t r y   D a t e < / D i s p l a y N a m e > < V i s i b l e > F a l s e < / V i s i b l e > < / i t e m > < i t e m > < M e a s u r e N a m e > L a s t   C a s e   E n t r y   D a t e < / M e a s u r e N a m e > < D i s p l a y N a m e > L a s t   C a s e   E n t r y   D a t e < / D i s p l a y N a m e > < V i s i b l e > F a l s e < / V i s i b l e > < / i t e m > < i t e m > < M e a s u r e N a m e > A s s i s t a n c e < / M e a s u r e N a m e > < D i s p l a y N a m e > A s s i s t a n c e < / D i s p l a y N a m e > < V i s i b l e > F a l s e < / V i s i b l e > < / i t e m > < / C a l c u l a t e d F i e l d s > < S A H o s t H a s h > 0 < / S A H o s t H a s h > < G e m i n i F i e l d L i s t V i s i b l e > T r u e < / G e m i n i F i e l d L i s t V i s i b l e > < / S e t t i n g 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 M e a s u r e s \ A g e n c i e s < / K e y > < / D i a g r a m O b j e c t K e y > < D i a g r a m O b j e c t K e y > < K e y > M e a s u r e s \ A g e n c i e s \ T a g I n f o \ F o r m u l a < / K e y > < / D i a g r a m O b j e c t K e y > < D i a g r a m O b j e c t K e y > < K e y > M e a s u r e s \ A g e n c i e s \ T a g I n f o \ V a l u e < / K e y > < / D i a g r a m O b j e c t K e y > < D i a g r a m O b j e c t K e y > < K e y > M e a s u r e s \ H o u s e h o l d s < / K e y > < / D i a g r a m O b j e c t K e y > < D i a g r a m O b j e c t K e y > < K e y > M e a s u r e s \ H o u s e h o l d s \ T a g I n f o \ F o r m u l a < / K e y > < / D i a g r a m O b j e c t K e y > < D i a g r a m O b j e c t K e y > < K e y > M e a s u r e s \ H o u s e h o l d s \ T a g I n f o \ V a l u e < / K e y > < / D i a g r a m O b j e c t K e y > < D i a g r a m O b j e c t K e y > < K e y > M e a s u r e s \ A g e n t s < / K e y > < / D i a g r a m O b j e c t K e y > < D i a g r a m O b j e c t K e y > < K e y > M e a s u r e s \ A g e n t s \ T a g I n f o \ F o r m u l a < / K e y > < / D i a g r a m O b j e c t K e y > < D i a g r a m O b j e c t K e y > < K e y > M e a s u r e s \ A g e n t s \ T a g I n f o \ V a l u e < / K e y > < / D i a g r a m O b j e c t K e y > < D i a g r a m O b j e c t K e y > < K e y > M e a s u r e s \ C a s e s < / K e y > < / D i a g r a m O b j e c t K e y > < D i a g r a m O b j e c t K e y > < K e y > M e a s u r e s \ C a s e s \ T a g I n f o \ F o r m u l a < / K e y > < / D i a g r a m O b j e c t K e y > < D i a g r a m O b j e c t K e y > < K e y > M e a s u r e s \ C a s e s \ T a g I n f o \ V a l u e < / K e y > < / D i a g r a m O b j e c t K e y > < D i a g r a m O b j e c t K e y > < K e y > M e a s u r e s \ F i r s t   C a s e   E n t r y   D a t e < / K e y > < / D i a g r a m O b j e c t K e y > < D i a g r a m O b j e c t K e y > < K e y > M e a s u r e s \ F i r s t   C a s e   E n t r y   D a t e \ T a g I n f o \ F o r m u l a < / K e y > < / D i a g r a m O b j e c t K e y > < D i a g r a m O b j e c t K e y > < K e y > M e a s u r e s \ F i r s t   C a s e   E n t r y   D a t e \ T a g I n f o \ V a l u e < / K e y > < / D i a g r a m O b j e c t K e y > < D i a g r a m O b j e c t K e y > < K e y > M e a s u r e s \ L a s t   C a s e   E n t r y   D a t e < / K e y > < / D i a g r a m O b j e c t K e y > < D i a g r a m O b j e c t K e y > < K e y > M e a s u r e s \ L a s t   C a s e   E n t r y   D a t e \ T a g I n f o \ F o r m u l a < / K e y > < / D i a g r a m O b j e c t K e y > < D i a g r a m O b j e c t K e y > < K e y > M e a s u r e s \ L a s t   C a s e   E n t r y   D a t e \ T a g I n f o \ V a l u e < / K e y > < / D i a g r a m O b j e c t K e y > < D i a g r a m O b j e c t K e y > < K e y > M e a s u r e s \ A s s i s t a n c e < / K e y > < / D i a g r a m O b j e c t K e y > < D i a g r a m O b j e c t K e y > < K e y > M e a s u r e s \ A s s i s t a n c e \ T a g I n f o \ F o r m u l a < / K e y > < / D i a g r a m O b j e c t K e y > < D i a g r a m O b j e c t K e y > < K e y > M e a s u r e s \ A s s i s t a n c e \ T a g I n f o \ V a l u e < / K e y > < / D i a g r a m O b j e c t K e y > < D i a g r a m O b j e c t K e y > < K e y > M e a s u r e s \ C o u n t   o f   C a s e   # < / K e y > < / D i a g r a m O b j e c t K e y > < D i a g r a m O b j e c t K e y > < K e y > M e a s u r e s \ C o u n t   o f   C a s e   # \ T a g I n f o \ F o r m u l a < / K e y > < / D i a g r a m O b j e c t K e y > < D i a g r a m O b j e c t K e y > < K e y > M e a s u r e s \ C o u n t   o f   C a s e   # \ T a g I n f o \ V a l u e < / K e y > < / D i a g r a m O b j e c t K e y > < D i a g r a m O b j e c t K e y > < K e y > M e a s u r e s \ D i s t i n c t   C o u n t   o f   C a s e   # < / K e y > < / D i a g r a m O b j e c t K e y > < D i a g r a m O b j e c t K e y > < K e y > M e a s u r e s \ D i s t i n c t   C o u n t   o f   C a s e   # \ T a g I n f o \ F o r m u l a < / K e y > < / D i a g r a m O b j e c t K e y > < D i a g r a m O b j e c t K e y > < K e y > M e a s u r e s \ D i s t i n c t   C o u n t   o f   C a s e   # \ T a g I n f o \ V a l u e < / K e y > < / D i a g r a m O b j e c t K e y > < D i a g r a m O b j e c t K e y > < K e y > M e a s u r e s \ C o u n t   o f   H o u s e h o l d   # < / K e y > < / D i a g r a m O b j e c t K e y > < D i a g r a m O b j e c t K e y > < K e y > M e a s u r e s \ C o u n t   o f   H o u s e h o l d   # \ T a g I n f o \ F o r m u l a < / K e y > < / D i a g r a m O b j e c t K e y > < D i a g r a m O b j e c t K e y > < K e y > M e a s u r e s \ C o u n t   o f   H o u s e h o l d   # \ T a g I n f o \ V a l u e < / K e y > < / D i a g r a m O b j e c t K e y > < D i a g r a m O b j e c t K e y > < K e y > M e a s u r e s \ D i s t i n c t   C o u n t   o f   H o u s e h o l d   # < / K e y > < / D i a g r a m O b j e c t K e y > < D i a g r a m O b j e c t K e y > < K e y > M e a s u r e s \ D i s t i n c t   C o u n t   o f   H o u s e h o l d   # \ T a g I n f o \ F o r m u l a < / K e y > < / D i a g r a m O b j e c t K e y > < D i a g r a m O b j e c t K e y > < K e y > M e a s u r e s \ D i s t i n c t   C o u n t   o f   H o u s e h o l d   # \ T a g I n f o \ V a l u e < / K e y > < / D i a g r a m O b j e c t K e y > < D i a g r a m O b j e c t K e y > < K e y > M e a s u r e s \ C o u n t   o f   E n t r y   A g e n c y < / K e y > < / D i a g r a m O b j e c t K e y > < D i a g r a m O b j e c t K e y > < K e y > M e a s u r e s \ C o u n t   o f   E n t r y   A g e n c y \ T a g I n f o \ F o r m u l a < / K e y > < / D i a g r a m O b j e c t K e y > < D i a g r a m O b j e c t K e y > < K e y > M e a s u r e s \ C o u n t   o f   E n t r y   A g e n c y \ T a g I n f o \ V a l u e < / K e y > < / D i a g r a m O b j e c t K e y > < D i a g r a m O b j e c t K e y > < K e y > M e a s u r e s \ C o u n t   o f   E n t r y   A g e n t < / K e y > < / D i a g r a m O b j e c t K e y > < D i a g r a m O b j e c t K e y > < K e y > M e a s u r e s \ C o u n t   o f   E n t r y   A g e n t \ T a g I n f o \ F o r m u l a < / K e y > < / D i a g r a m O b j e c t K e y > < D i a g r a m O b j e c t K e y > < K e y > M e a s u r e s \ C o u n t   o f   E n t r y   A g e n t \ T a g I n f o \ V a l u e < / K e y > < / D i a g r a m O b j e c t K e y > < D i a g r a m O b j e c t K e y > < K e y > M e a s u r e s \ D i s t i n c t   C o u n t   o f   E n t r y   A g e n c y < / K e y > < / D i a g r a m O b j e c t K e y > < D i a g r a m O b j e c t K e y > < K e y > M e a s u r e s \ D i s t i n c t   C o u n t   o f   E n t r y   A g e n c y \ T a g I n f o \ F o r m u l a < / K e y > < / D i a g r a m O b j e c t K e y > < D i a g r a m O b j e c t K e y > < K e y > M e a s u r e s \ D i s t i n c t   C o u n t   o f   E n t r y   A g e n c y \ T a g I n f o \ V a l u e < / K e y > < / D i a g r a m O b j e c t K e y > < D i a g r a m O b j e c t K e y > < K e y > M e a s u r e s \ D i s t i n c t   C o u n t   o f   E n t r y   A g e n t < / K e y > < / D i a g r a m O b j e c t K e y > < D i a g r a m O b j e c t K e y > < K e y > M e a s u r e s \ D i s t i n c t   C o u n t   o f   E n t r y   A g e n t \ T a g I n f o \ F o r m u l a < / K e y > < / D i a g r a m O b j e c t K e y > < D i a g r a m O b j e c t K e y > < K e y > M e a s u r e s \ D i s t i n c t   C o u n t   o f   E n t r y   A g e n t \ T a g I n f o \ V a l u e < / K e y > < / D i a g r a m O b j e c t K e y > < D i a g r a m O b j e c t K e y > < K e y > M e a s u r e s \ S u m   o f   A s s i s t a n c e   A m o u n t < / K e y > < / D i a g r a m O b j e c t K e y > < D i a g r a m O b j e c t K e y > < K e y > M e a s u r e s \ S u m   o f   A s s i s t a n c e   A m o u n t \ T a g I n f o \ F o r m u l a < / K e y > < / D i a g r a m O b j e c t K e y > < D i a g r a m O b j e c t K e y > < K e y > M e a s u r e s \ S u m   o f   A s s i s t a n c e   A m o u n t \ T a g I n f o \ V a l u e < / K e y > < / D i a g r a m O b j e c t K e y > < D i a g r a m O b j e c t K e y > < K e y > M e a s u r e s \ S u m   o f   A s s i s t a n c e   C o u n t < / K e y > < / D i a g r a m O b j e c t K e y > < D i a g r a m O b j e c t K e y > < K e y > M e a s u r e s \ S u m   o f   A s s i s t a n c e   C o u n t \ T a g I n f o \ F o r m u l a < / K e y > < / D i a g r a m O b j e c t K e y > < D i a g r a m O b j e c t K e y > < K e y > M e a s u r e s \ S u m   o f   A s s i s t a n c e   C o u n t \ T a g I n f o \ V a l u e < / K e y > < / D i a g r a m O b j e c t K e y > < D i a g r a m O b j e c t K e y > < K e y > M e a s u r e s \ C o u n t   o f   E n t r y   D a t e < / K e y > < / D i a g r a m O b j e c t K e y > < D i a g r a m O b j e c t K e y > < K e y > M e a s u r e s \ C o u n t   o f   E n t r y   D a t e \ T a g I n f o \ F o r m u l a < / K e y > < / D i a g r a m O b j e c t K e y > < D i a g r a m O b j e c t K e y > < K e y > M e a s u r e s \ C o u n t   o f   E n t r y   D a t e \ T a g I n f o \ V a l u e < / K e y > < / D i a g r a m O b j e c t K e y > < D i a g r a m O b j e c t K e y > < K e y > M e a s u r e s \ M i n   o f   E n t r y   D a t e < / K e y > < / D i a g r a m O b j e c t K e y > < D i a g r a m O b j e c t K e y > < K e y > M e a s u r e s \ M i n   o f   E n t r y   D a t e \ T a g I n f o \ F o r m u l a < / K e y > < / D i a g r a m O b j e c t K e y > < D i a g r a m O b j e c t K e y > < K e y > M e a s u r e s \ M i n   o f   E n t r y   D a t e \ T a g I n f o \ V a l u e < / K e y > < / D i a g r a m O b j e c t K e y > < D i a g r a m O b j e c t K e y > < K e y > M e a s u r e s \ M a x   o f   E n t r y   D a t e < / K e y > < / D i a g r a m O b j e c t K e y > < D i a g r a m O b j e c t K e y > < K e y > M e a s u r e s \ M a x   o f   E n t r y   D a t e \ T a g I n f o \ F o r m u l a < / K e y > < / D i a g r a m O b j e c t K e y > < D i a g r a m O b j e c t K e y > < K e y > M e a s u r e s \ M a x   o f   E n t r y   D a t e \ T a g I n f o \ V a l u e < / K e y > < / D i a g r a m O b j e c t K e y > < D i a g r a m O b j e c t K e y > < K e y > C o l u m n s \ C a s e   # < / K e y > < / D i a g r a m O b j e c t K e y > < D i a g r a m O b j e c t K e y > < K e y > C o l u m n s \ H o u s e h o l d   # < / K e y > < / D i a g r a m O b j e c t K e y > < D i a g r a m O b j e c t K e y > < K e y > C o l u m n s \ E n t r y   A g e n t < / K e y > < / D i a g r a m O b j e c t K e y > < D i a g r a m O b j e c t K e y > < K e y > C o l u m n s \ E n t r y   A g e n c y < / K e y > < / D i a g r a m O b j e c t K e y > < D i a g r a m O b j e c t K e y > < K e y > C o l u m n s \ E n t r y   D a t e < / K e y > < / D i a g r a m O b j e c t K e y > < D i a g r a m O b j e c t K e y > < K e y > C o l u m n s \ D e p e n d a n t   C o u n t < / K e y > < / D i a g r a m O b j e c t K e y > < D i a g r a m O b j e c t K e y > < K e y > C o l u m n s \ F i r s t   N a m e < / K e y > < / D i a g r a m O b j e c t K e y > < D i a g r a m O b j e c t K e y > < K e y > C o l u m n s \ M i d d l e   N a m e < / K e y > < / D i a g r a m O b j e c t K e y > < D i a g r a m O b j e c t K e y > < K e y > C o l u m n s \ L a s t   N a m e < / K e y > < / D i a g r a m O b j e c t K e y > < D i a g r a m O b j e c t K e y > < K e y > C o l u m n s \ S u f f i x < / K e y > < / D i a g r a m O b j e c t K e y > < D i a g r a m O b j e c t K e y > < K e y > C o l u m n s \ D a t e   o f   B i r t h < / K e y > < / D i a g r a m O b j e c t K e y > < D i a g r a m O b j e c t K e y > < K e y > C o l u m n s \ C a s e   A g e < / K e y > < / D i a g r a m O b j e c t K e y > < D i a g r a m O b j e c t K e y > < K e y > C o l u m n s \ S t r e e t   A d d r e s s < / K e y > < / D i a g r a m O b j e c t K e y > < D i a g r a m O b j e c t K e y > < K e y > C o l u m n s \ S t r e e t   A p t   N u m b e r < / K e y > < / D i a g r a m O b j e c t K e y > < D i a g r a m O b j e c t K e y > < K e y > C o l u m n s \ C i t y < / K e y > < / D i a g r a m O b j e c t K e y > < D i a g r a m O b j e c t K e y > < K e y > C o l u m n s \ S t a t e < / K e y > < / D i a g r a m O b j e c t K e y > < D i a g r a m O b j e c t K e y > < K e y > C o l u m n s \ Z i p   c o d e < / K e y > < / D i a g r a m O b j e c t K e y > < D i a g r a m O b j e c t K e y > < K e y > C o l u m n s \ C o u n t y < / K e y > < / D i a g r a m O b j e c t K e y > < D i a g r a m O b j e c t K e y > < K e y > C o l u m n s \ M a i l i n g   A d d r e s s < / K e y > < / D i a g r a m O b j e c t K e y > < D i a g r a m O b j e c t K e y > < K e y > C o l u m n s \ C i t y _ 1 < / K e y > < / D i a g r a m O b j e c t K e y > < D i a g r a m O b j e c t K e y > < K e y > C o l u m n s \ S t a t e _ 2 < / K e y > < / D i a g r a m O b j e c t K e y > < D i a g r a m O b j e c t K e y > < K e y > C o l u m n s \ Z i p   c o d e _ 3 < / K e y > < / D i a g r a m O b j e c t K e y > < D i a g r a m O b j e c t K e y > < K e y > C o l u m n s \ C a s e   P e r s o n a l   i n c o m e < / K e y > < / D i a g r a m O b j e c t K e y > < D i a g r a m O b j e c t K e y > < K e y > C o l u m n s \ C a s e   P e r s o n a l   I n c o m e   S o u r c e s < / K e y > < / D i a g r a m O b j e c t K e y > < D i a g r a m O b j e c t K e y > < K e y > C o l u m n s \ H o u s e h o l d   I n c o m e < / K e y > < / D i a g r a m O b j e c t K e y > < D i a g r a m O b j e c t K e y > < K e y > C o l u m n s \ C a s e   P e r s o n a l   e x p e n s e s < / K e y > < / D i a g r a m O b j e c t K e y > < D i a g r a m O b j e c t K e y > < K e y > C o l u m n s \ C a s e   P e r s o n a l   E x p e n s e   S o u r c e s < / K e y > < / D i a g r a m O b j e c t K e y > < D i a g r a m O b j e c t K e y > < K e y > C o l u m n s \ H o u s e h o l d   E x p e n s e s < / K e y > < / D i a g r a m O b j e c t K e y > < D i a g r a m O b j e c t K e y > < K e y > C o l u m n s \ P h o n e   D e s c r i p t i o n s < / K e y > < / D i a g r a m O b j e c t K e y > < D i a g r a m O b j e c t K e y > < K e y > C o l u m n s \ P h o n e   N u m b e r s < / K e y > < / D i a g r a m O b j e c t K e y > < D i a g r a m O b j e c t K e y > < K e y > C o l u m n s \ E m a i l < / K e y > < / D i a g r a m O b j e c t K e y > < D i a g r a m O b j e c t K e y > < K e y > C o l u m n s \ C a s e   I D   N u m b e r s < / K e y > < / D i a g r a m O b j e c t K e y > < D i a g r a m O b j e c t K e y > < K e y > C o l u m n s \ G e n d e r < / K e y > < / D i a g r a m O b j e c t K e y > < D i a g r a m O b j e c t K e y > < K e y > C o l u m n s \ R a c e < / K e y > < / D i a g r a m O b j e c t K e y > < D i a g r a m O b j e c t K e y > < K e y > C o l u m n s \ E t h n i c i t y < / K e y > < / D i a g r a m O b j e c t K e y > < D i a g r a m O b j e c t K e y > < K e y > C o l u m n s \ C h i l d r e n   ( 0 - 1 7 )   i n   H o u s e h o l d < / K e y > < / D i a g r a m O b j e c t K e y > < D i a g r a m O b j e c t K e y > < K e y > C o l u m n s \ A d u l t s   ( 1 8 - 5 9 )   i n   H o u s e h o l d < / K e y > < / D i a g r a m O b j e c t K e y > < D i a g r a m O b j e c t K e y > < K e y > C o l u m n s \ S e n i o r s   ( 6 0 + )   i n   H o u s e h o l d < / K e y > < / D i a g r a m O b j e c t K e y > < D i a g r a m O b j e c t K e y > < K e y > C o l u m n s \ E d u c a t i o n   ( h i g h e s t   l e v e l   c o m p l e t e d ) < / K e y > < / D i a g r a m O b j e c t K e y > < D i a g r a m O b j e c t K e y > < K e y > C o l u m n s \ E m p l o y m e n t < / K e y > < / D i a g r a m O b j e c t K e y > < D i a g r a m O b j e c t K e y > < K e y > C o l u m n s \ M a r i t a l   s t a t u s < / K e y > < / D i a g r a m O b j e c t K e y > < D i a g r a m O b j e c t K e y > < K e y > C o l u m n s \ R e c e i v e s   M e d i c a i d < / K e y > < / D i a g r a m O b j e c t K e y > < D i a g r a m O b j e c t K e y > < K e y > C o l u m n s \ R e c e i v e s   M e d i c a r e < / K e y > < / D i a g r a m O b j e c t K e y > < D i a g r a m O b j e c t K e y > < K e y > C o l u m n s \ R e c e i v e s   S N A P   ( F o o d   S t a m p s ) < / K e y > < / D i a g r a m O b j e c t K e y > < D i a g r a m O b j e c t K e y > < K e y > C o l u m n s \ R e c e i v e s   S o c i a l   S e c u r i t y < / K e y > < / D i a g r a m O b j e c t K e y > < D i a g r a m O b j e c t K e y > < K e y > C o l u m n s \ R e c e i v e s   V e t e r a n s   B e n e f i t s < / K e y > < / D i a g r a m O b j e c t K e y > < D i a g r a m O b j e c t K e y > < K e y > C o l u m n s \ R e c e i v e s   W I C < / K e y > < / D i a g r a m O b j e c t K e y > < D i a g r a m O b j e c t K e y > < K e y > C o l u m n s \ R e c e i v e s   S S I < / K e y > < / D i a g r a m O b j e c t K e y > < D i a g r a m O b j e c t K e y > < K e y > C o l u m n s \ R e c e i v e s   F r e e / R e d u c e d   P r i c e   S c h o o l   M e a l s < / K e y > < / D i a g r a m O b j e c t K e y > < D i a g r a m O b j e c t K e y > < K e y > C o l u m n s \ P r e f e r   n o t   t o   a n s w e r < / K e y > < / D i a g r a m O b j e c t K e y > < D i a g r a m O b j e c t K e y > < K e y > C o l u m n s \ A t   R i s k   o f   B e i n g   H o m e l e s s < / K e y > < / D i a g r a m O b j e c t K e y > < D i a g r a m O b j e c t K e y > < K e y > C o l u m n s \ D i s a b l e d < / K e y > < / D i a g r a m O b j e c t K e y > < D i a g r a m O b j e c t K e y > < K e y > C o l u m n s \ H o m e l e s s < / K e y > < / D i a g r a m O b j e c t K e y > < D i a g r a m O b j e c t K e y > < K e y > C o l u m n s \ W i t h i n   t h e   p a s t   1 2   m o n t h s   w e   w o r r i e d   w h e t h e r   o u r   f o o d   w o u l d   r u n   o u t   b e f o r e   w e   g o t   m o n e y   t o   b u y   m o r e . < / K e y > < / D i a g r a m O b j e c t K e y > < D i a g r a m O b j e c t K e y > < K e y > C o l u m n s \ A s s i s t a n c e   C o u n t < / K e y > < / D i a g r a m O b j e c t K e y > < D i a g r a m O b j e c t K e y > < K e y > C o l u m n s \ A s s i s t a n c e   A m o u n t < / K e y > < / D i a g r a m O b j e c t K e y > < D i a g r a m O b j e c t K e y > < K e y > C o l u m n s \ L a s t   A s s i s t a n c e   D a t e < / K e y > < / D i a g r a m O b j e c t K e y > < D i a g r a m O b j e c t K e y > < K e y > C o l u m n s \ H o u s e h o l d   S i z e < / K e y > < / D i a g r a m O b j e c t K e y > < D i a g r a m O b j e c t K e y > < K e y > C o l u m n s \ I s   H e a d   o f   H o u s e h o l d < / K e y > < / D i a g r a m O b j e c t K e y > < D i a g r a m O b j e c t K e y > < K e y > C o l u m n s \ I s   D e c e a s e d < / K e y > < / D i a g r a m O b j e c t K e y > < D i a g r a m O b j e c t K e y > < K e y > C o l u m n s \ R e l a t i o n s h i p   t o   H o H < / K e y > < / D i a g r a m O b j e c t K e y > < D i a g r a m O b j e c t K e y > < K e y > C o l u m n s \ R O I   s t a t u s < / K e y > < / D i a g r a m O b j e c t K e y > < D i a g r a m O b j e c t K e y > < K e y > C o l u m n s \ R O I   E x p i r a t i o n   D a t e < / K e y > < / D i a g r a m O b j e c t K e y > < D i a g r a m O b j e c t K e y > < K e y > C o l u m n s \ E n t r y   D a t e   ( Y e a r ) < / K e y > < / D i a g r a m O b j e c t K e y > < D i a g r a m O b j e c t K e y > < K e y > C o l u m n s \ E n t r y   D a t e   ( Q u a r t e r ) < / K e y > < / D i a g r a m O b j e c t K e y > < D i a g r a m O b j e c t K e y > < K e y > C o l u m n s \ E n t r y   D a t e   ( M o n t h   I n d e x ) < / K e y > < / D i a g r a m O b j e c t K e y > < D i a g r a m O b j e c t K e y > < K e y > C o l u m n s \ E n t r y   D a t e   ( M o n t h ) < / K e y > < / D i a g r a m O b j e c t K e y > < D i a g r a m O b j e c t K e y > < K e y > L i n k s \ & l t ; C o l u m n s \ C o u n t   o f   C a s e   # & g t ; - & l t ; M e a s u r e s \ C a s e   # & g t ; < / K e y > < / D i a g r a m O b j e c t K e y > < D i a g r a m O b j e c t K e y > < K e y > L i n k s \ & l t ; C o l u m n s \ C o u n t   o f   C a s e   # & g t ; - & l t ; M e a s u r e s \ C a s e   # & g t ; \ C O L U M N < / K e y > < / D i a g r a m O b j e c t K e y > < D i a g r a m O b j e c t K e y > < K e y > L i n k s \ & l t ; C o l u m n s \ C o u n t   o f   C a s e   # & g t ; - & l t ; M e a s u r e s \ C a s e   # & g t ; \ M E A S U R E < / K e y > < / D i a g r a m O b j e c t K e y > < D i a g r a m O b j e c t K e y > < K e y > L i n k s \ & l t ; C o l u m n s \ D i s t i n c t   C o u n t   o f   C a s e   # & g t ; - & l t ; M e a s u r e s \ C a s e   # & g t ; < / K e y > < / D i a g r a m O b j e c t K e y > < D i a g r a m O b j e c t K e y > < K e y > L i n k s \ & l t ; C o l u m n s \ D i s t i n c t   C o u n t   o f   C a s e   # & g t ; - & l t ; M e a s u r e s \ C a s e   # & g t ; \ C O L U M N < / K e y > < / D i a g r a m O b j e c t K e y > < D i a g r a m O b j e c t K e y > < K e y > L i n k s \ & l t ; C o l u m n s \ D i s t i n c t   C o u n t   o f   C a s e   # & g t ; - & l t ; M e a s u r e s \ C a s e   # & g t ; \ M E A S U R E < / K e y > < / D i a g r a m O b j e c t K e y > < D i a g r a m O b j e c t K e y > < K e y > L i n k s \ & l t ; C o l u m n s \ C o u n t   o f   H o u s e h o l d   # & g t ; - & l t ; M e a s u r e s \ H o u s e h o l d   # & g t ; < / K e y > < / D i a g r a m O b j e c t K e y > < D i a g r a m O b j e c t K e y > < K e y > L i n k s \ & l t ; C o l u m n s \ C o u n t   o f   H o u s e h o l d   # & g t ; - & l t ; M e a s u r e s \ H o u s e h o l d   # & g t ; \ C O L U M N < / K e y > < / D i a g r a m O b j e c t K e y > < D i a g r a m O b j e c t K e y > < K e y > L i n k s \ & l t ; C o l u m n s \ C o u n t   o f   H o u s e h o l d   # & g t ; - & l t ; M e a s u r e s \ H o u s e h o l d   # & g t ; \ M E A S U R E < / K e y > < / D i a g r a m O b j e c t K e y > < D i a g r a m O b j e c t K e y > < K e y > L i n k s \ & l t ; C o l u m n s \ D i s t i n c t   C o u n t   o f   H o u s e h o l d   # & g t ; - & l t ; M e a s u r e s \ H o u s e h o l d   # & g t ; < / K e y > < / D i a g r a m O b j e c t K e y > < D i a g r a m O b j e c t K e y > < K e y > L i n k s \ & l t ; C o l u m n s \ D i s t i n c t   C o u n t   o f   H o u s e h o l d   # & g t ; - & l t ; M e a s u r e s \ H o u s e h o l d   # & g t ; \ C O L U M N < / K e y > < / D i a g r a m O b j e c t K e y > < D i a g r a m O b j e c t K e y > < K e y > L i n k s \ & l t ; C o l u m n s \ D i s t i n c t   C o u n t   o f   H o u s e h o l d   # & g t ; - & l t ; M e a s u r e s \ H o u s e h o l d   # & g t ; \ M E A S U R E < / K e y > < / D i a g r a m O b j e c t K e y > < D i a g r a m O b j e c t K e y > < K e y > L i n k s \ & l t ; C o l u m n s \ C o u n t   o f   E n t r y   A g e n c y & g t ; - & l t ; M e a s u r e s \ E n t r y   A g e n c y & g t ; < / K e y > < / D i a g r a m O b j e c t K e y > < D i a g r a m O b j e c t K e y > < K e y > L i n k s \ & l t ; C o l u m n s \ C o u n t   o f   E n t r y   A g e n c y & g t ; - & l t ; M e a s u r e s \ E n t r y   A g e n c y & g t ; \ C O L U M N < / K e y > < / D i a g r a m O b j e c t K e y > < D i a g r a m O b j e c t K e y > < K e y > L i n k s \ & l t ; C o l u m n s \ C o u n t   o f   E n t r y   A g e n c y & g t ; - & l t ; M e a s u r e s \ E n t r y   A g e n c y & g t ; \ M E A S U R E < / K e y > < / D i a g r a m O b j e c t K e y > < D i a g r a m O b j e c t K e y > < K e y > L i n k s \ & l t ; C o l u m n s \ C o u n t   o f   E n t r y   A g e n t & g t ; - & l t ; M e a s u r e s \ E n t r y   A g e n t & g t ; < / K e y > < / D i a g r a m O b j e c t K e y > < D i a g r a m O b j e c t K e y > < K e y > L i n k s \ & l t ; C o l u m n s \ C o u n t   o f   E n t r y   A g e n t & g t ; - & l t ; M e a s u r e s \ E n t r y   A g e n t & g t ; \ C O L U M N < / K e y > < / D i a g r a m O b j e c t K e y > < D i a g r a m O b j e c t K e y > < K e y > L i n k s \ & l t ; C o l u m n s \ C o u n t   o f   E n t r y   A g e n t & g t ; - & l t ; M e a s u r e s \ E n t r y   A g e n t & g t ; \ M E A S U R E < / K e y > < / D i a g r a m O b j e c t K e y > < D i a g r a m O b j e c t K e y > < K e y > L i n k s \ & l t ; C o l u m n s \ D i s t i n c t   C o u n t   o f   E n t r y   A g e n c y & g t ; - & l t ; M e a s u r e s \ E n t r y   A g e n c y & g t ; < / K e y > < / D i a g r a m O b j e c t K e y > < D i a g r a m O b j e c t K e y > < K e y > L i n k s \ & l t ; C o l u m n s \ D i s t i n c t   C o u n t   o f   E n t r y   A g e n c y & g t ; - & l t ; M e a s u r e s \ E n t r y   A g e n c y & g t ; \ C O L U M N < / K e y > < / D i a g r a m O b j e c t K e y > < D i a g r a m O b j e c t K e y > < K e y > L i n k s \ & l t ; C o l u m n s \ D i s t i n c t   C o u n t   o f   E n t r y   A g e n c y & g t ; - & l t ; M e a s u r e s \ E n t r y   A g e n c y & g t ; \ M E A S U R E < / K e y > < / D i a g r a m O b j e c t K e y > < D i a g r a m O b j e c t K e y > < K e y > L i n k s \ & l t ; C o l u m n s \ D i s t i n c t   C o u n t   o f   E n t r y   A g e n t & g t ; - & l t ; M e a s u r e s \ E n t r y   A g e n t & g t ; < / K e y > < / D i a g r a m O b j e c t K e y > < D i a g r a m O b j e c t K e y > < K e y > L i n k s \ & l t ; C o l u m n s \ D i s t i n c t   C o u n t   o f   E n t r y   A g e n t & g t ; - & l t ; M e a s u r e s \ E n t r y   A g e n t & g t ; \ C O L U M N < / K e y > < / D i a g r a m O b j e c t K e y > < D i a g r a m O b j e c t K e y > < K e y > L i n k s \ & l t ; C o l u m n s \ D i s t i n c t   C o u n t   o f   E n t r y   A g e n t & g t ; - & l t ; M e a s u r e s \ E n t r y   A g e n t & g t ; \ M E A S U R E < / K e y > < / D i a g r a m O b j e c t K e y > < D i a g r a m O b j e c t K e y > < K e y > L i n k s \ & l t ; C o l u m n s \ S u m   o f   A s s i s t a n c e   A m o u n t & g t ; - & l t ; M e a s u r e s \ A s s i s t a n c e   A m o u n t & g t ; < / K e y > < / D i a g r a m O b j e c t K e y > < D i a g r a m O b j e c t K e y > < K e y > L i n k s \ & l t ; C o l u m n s \ S u m   o f   A s s i s t a n c e   A m o u n t & g t ; - & l t ; M e a s u r e s \ A s s i s t a n c e   A m o u n t & g t ; \ C O L U M N < / K e y > < / D i a g r a m O b j e c t K e y > < D i a g r a m O b j e c t K e y > < K e y > L i n k s \ & l t ; C o l u m n s \ S u m   o f   A s s i s t a n c e   A m o u n t & g t ; - & l t ; M e a s u r e s \ A s s i s t a n c e   A m o u n t & g t ; \ M E A S U R E < / K e y > < / D i a g r a m O b j e c t K e y > < D i a g r a m O b j e c t K e y > < K e y > L i n k s \ & l t ; C o l u m n s \ S u m   o f   A s s i s t a n c e   C o u n t & g t ; - & l t ; M e a s u r e s \ A s s i s t a n c e   C o u n t & g t ; < / K e y > < / D i a g r a m O b j e c t K e y > < D i a g r a m O b j e c t K e y > < K e y > L i n k s \ & l t ; C o l u m n s \ S u m   o f   A s s i s t a n c e   C o u n t & g t ; - & l t ; M e a s u r e s \ A s s i s t a n c e   C o u n t & g t ; \ C O L U M N < / K e y > < / D i a g r a m O b j e c t K e y > < D i a g r a m O b j e c t K e y > < K e y > L i n k s \ & l t ; C o l u m n s \ S u m   o f   A s s i s t a n c e   C o u n t & g t ; - & l t ; M e a s u r e s \ A s s i s t a n c e   C o u n t & g t ; \ M E A S U R E < / K e y > < / D i a g r a m O b j e c t K e y > < D i a g r a m O b j e c t K e y > < K e y > L i n k s \ & l t ; C o l u m n s \ C o u n t   o f   E n t r y   D a t e & g t ; - & l t ; M e a s u r e s \ E n t r y   D a t e & g t ; < / K e y > < / D i a g r a m O b j e c t K e y > < D i a g r a m O b j e c t K e y > < K e y > L i n k s \ & l t ; C o l u m n s \ C o u n t   o f   E n t r y   D a t e & g t ; - & l t ; M e a s u r e s \ E n t r y   D a t e & g t ; \ C O L U M N < / K e y > < / D i a g r a m O b j e c t K e y > < D i a g r a m O b j e c t K e y > < K e y > L i n k s \ & l t ; C o l u m n s \ C o u n t   o f   E n t r y   D a t e & g t ; - & l t ; M e a s u r e s \ E n t r y   D a t e & g t ; \ M E A S U R E < / K e y > < / D i a g r a m O b j e c t K e y > < D i a g r a m O b j e c t K e y > < K e y > L i n k s \ & l t ; C o l u m n s \ M i n   o f   E n t r y   D a t e & g t ; - & l t ; M e a s u r e s \ E n t r y   D a t e & g t ; < / K e y > < / D i a g r a m O b j e c t K e y > < D i a g r a m O b j e c t K e y > < K e y > L i n k s \ & l t ; C o l u m n s \ M i n   o f   E n t r y   D a t e & g t ; - & l t ; M e a s u r e s \ E n t r y   D a t e & g t ; \ C O L U M N < / K e y > < / D i a g r a m O b j e c t K e y > < D i a g r a m O b j e c t K e y > < K e y > L i n k s \ & l t ; C o l u m n s \ M i n   o f   E n t r y   D a t e & g t ; - & l t ; M e a s u r e s \ E n t r y   D a t e & g t ; \ M E A S U R E < / K e y > < / D i a g r a m O b j e c t K e y > < D i a g r a m O b j e c t K e y > < K e y > L i n k s \ & l t ; C o l u m n s \ M a x   o f   E n t r y   D a t e & g t ; - & l t ; M e a s u r e s \ E n t r y   D a t e & g t ; < / K e y > < / D i a g r a m O b j e c t K e y > < D i a g r a m O b j e c t K e y > < K e y > L i n k s \ & l t ; C o l u m n s \ M a x   o f   E n t r y   D a t e & g t ; - & l t ; M e a s u r e s \ E n t r y   D a t e & g t ; \ C O L U M N < / K e y > < / D i a g r a m O b j e c t K e y > < D i a g r a m O b j e c t K e y > < K e y > L i n k s \ & l t ; C o l u m n s \ M a x   o f   E n t r y   D a t e & g t ; - & l t ; M e a s u r e s \ E n t r y 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 M e a s u r e s \ A g e n c i e s < / K e y > < / a : K e y > < a : V a l u e   i : t y p e = " M e a s u r e G r i d N o d e V i e w S t a t e " > < L a y e d O u t > t r u e < / L a y e d O u t > < / a : V a l u e > < / a : K e y V a l u e O f D i a g r a m O b j e c t K e y a n y T y p e z b w N T n L X > < a : K e y V a l u e O f D i a g r a m O b j e c t K e y a n y T y p e z b w N T n L X > < a : K e y > < K e y > M e a s u r e s \ A g e n c i e s \ T a g I n f o \ F o r m u l a < / K e y > < / a : K e y > < a : V a l u e   i : t y p e = " M e a s u r e G r i d V i e w S t a t e I D i a g r a m T a g A d d i t i o n a l I n f o " / > < / a : K e y V a l u e O f D i a g r a m O b j e c t K e y a n y T y p e z b w N T n L X > < a : K e y V a l u e O f D i a g r a m O b j e c t K e y a n y T y p e z b w N T n L X > < a : K e y > < K e y > M e a s u r e s \ A g e n c i e s \ T a g I n f o \ V a l u e < / K e y > < / a : K e y > < a : V a l u e   i : t y p e = " M e a s u r e G r i d V i e w S t a t e I D i a g r a m T a g A d d i t i o n a l I n f o " / > < / a : K e y V a l u e O f D i a g r a m O b j e c t K e y a n y T y p e z b w N T n L X > < a : K e y V a l u e O f D i a g r a m O b j e c t K e y a n y T y p e z b w N T n L X > < a : K e y > < K e y > M e a s u r e s \ H o u s e h o l d s < / K e y > < / a : K e y > < a : V a l u e   i : t y p e = " M e a s u r e G r i d N o d e V i e w S t a t e " > < L a y e d O u t > t r u e < / L a y e d O u t > < R o w > 2 < / R o w > < / a : V a l u e > < / a : K e y V a l u e O f D i a g r a m O b j e c t K e y a n y T y p e z b w N T n L X > < a : K e y V a l u e O f D i a g r a m O b j e c t K e y a n y T y p e z b w N T n L X > < a : K e y > < K e y > M e a s u r e s \ H o u s e h o l d s \ T a g I n f o \ F o r m u l a < / K e y > < / a : K e y > < a : V a l u e   i : t y p e = " M e a s u r e G r i d V i e w S t a t e I D i a g r a m T a g A d d i t i o n a l I n f o " / > < / a : K e y V a l u e O f D i a g r a m O b j e c t K e y a n y T y p e z b w N T n L X > < a : K e y V a l u e O f D i a g r a m O b j e c t K e y a n y T y p e z b w N T n L X > < a : K e y > < K e y > M e a s u r e s \ H o u s e h o l d s \ T a g I n f o \ V a l u e < / K e y > < / a : K e y > < a : V a l u e   i : t y p e = " M e a s u r e G r i d V i e w S t a t e I D i a g r a m T a g A d d i t i o n a l I n f o " / > < / a : K e y V a l u e O f D i a g r a m O b j e c t K e y a n y T y p e z b w N T n L X > < a : K e y V a l u e O f D i a g r a m O b j e c t K e y a n y T y p e z b w N T n L X > < a : K e y > < K e y > M e a s u r e s \ A g e n t s < / K e y > < / a : K e y > < a : V a l u e   i : t y p e = " M e a s u r e G r i d N o d e V i e w S t a t e " > < L a y e d O u t > t r u e < / L a y e d O u t > < R o w > 1 < / R o w > < / a : V a l u e > < / a : K e y V a l u e O f D i a g r a m O b j e c t K e y a n y T y p e z b w N T n L X > < a : K e y V a l u e O f D i a g r a m O b j e c t K e y a n y T y p e z b w N T n L X > < a : K e y > < K e y > M e a s u r e s \ A g e n t s \ T a g I n f o \ F o r m u l a < / K e y > < / a : K e y > < a : V a l u e   i : t y p e = " M e a s u r e G r i d V i e w S t a t e I D i a g r a m T a g A d d i t i o n a l I n f o " / > < / a : K e y V a l u e O f D i a g r a m O b j e c t K e y a n y T y p e z b w N T n L X > < a : K e y V a l u e O f D i a g r a m O b j e c t K e y a n y T y p e z b w N T n L X > < a : K e y > < K e y > M e a s u r e s \ A g e n t s \ T a g I n f o \ V a l u e < / K e y > < / a : K e y > < a : V a l u e   i : t y p e = " M e a s u r e G r i d V i e w S t a t e I D i a g r a m T a g A d d i t i o n a l I n f o " / > < / a : K e y V a l u e O f D i a g r a m O b j e c t K e y a n y T y p e z b w N T n L X > < a : K e y V a l u e O f D i a g r a m O b j e c t K e y a n y T y p e z b w N T n L X > < a : K e y > < K e y > M e a s u r e s \ C a s e s < / K e y > < / a : K e y > < a : V a l u e   i : t y p e = " M e a s u r e G r i d N o d e V i e w S t a t e " > < L a y e d O u t > t r u e < / L a y e d O u t > < R o w > 3 < / R o w > < / a : V a l u e > < / a : K e y V a l u e O f D i a g r a m O b j e c t K e y a n y T y p e z b w N T n L X > < a : K e y V a l u e O f D i a g r a m O b j e c t K e y a n y T y p e z b w N T n L X > < a : K e y > < K e y > M e a s u r e s \ C a s e s \ T a g I n f o \ F o r m u l a < / K e y > < / a : K e y > < a : V a l u e   i : t y p e = " M e a s u r e G r i d V i e w S t a t e I D i a g r a m T a g A d d i t i o n a l I n f o " / > < / a : K e y V a l u e O f D i a g r a m O b j e c t K e y a n y T y p e z b w N T n L X > < a : K e y V a l u e O f D i a g r a m O b j e c t K e y a n y T y p e z b w N T n L X > < a : K e y > < K e y > M e a s u r e s \ C a s e s \ T a g I n f o \ V a l u e < / K e y > < / a : K e y > < a : V a l u e   i : t y p e = " M e a s u r e G r i d V i e w S t a t e I D i a g r a m T a g A d d i t i o n a l I n f o " / > < / a : K e y V a l u e O f D i a g r a m O b j e c t K e y a n y T y p e z b w N T n L X > < a : K e y V a l u e O f D i a g r a m O b j e c t K e y a n y T y p e z b w N T n L X > < a : K e y > < K e y > M e a s u r e s \ F i r s t   C a s e   E n t r y   D a t e < / K e y > < / a : K e y > < a : V a l u e   i : t y p e = " M e a s u r e G r i d N o d e V i e w S t a t e " > < L a y e d O u t > t r u e < / L a y e d O u t > < R o w > 4 < / R o w > < / a : V a l u e > < / a : K e y V a l u e O f D i a g r a m O b j e c t K e y a n y T y p e z b w N T n L X > < a : K e y V a l u e O f D i a g r a m O b j e c t K e y a n y T y p e z b w N T n L X > < a : K e y > < K e y > M e a s u r e s \ F i r s t   C a s e   E n t r y   D a t e \ T a g I n f o \ F o r m u l a < / K e y > < / a : K e y > < a : V a l u e   i : t y p e = " M e a s u r e G r i d V i e w S t a t e I D i a g r a m T a g A d d i t i o n a l I n f o " / > < / a : K e y V a l u e O f D i a g r a m O b j e c t K e y a n y T y p e z b w N T n L X > < a : K e y V a l u e O f D i a g r a m O b j e c t K e y a n y T y p e z b w N T n L X > < a : K e y > < K e y > M e a s u r e s \ F i r s t   C a s e   E n t r y   D a t e \ T a g I n f o \ V a l u e < / K e y > < / a : K e y > < a : V a l u e   i : t y p e = " M e a s u r e G r i d V i e w S t a t e I D i a g r a m T a g A d d i t i o n a l I n f o " / > < / a : K e y V a l u e O f D i a g r a m O b j e c t K e y a n y T y p e z b w N T n L X > < a : K e y V a l u e O f D i a g r a m O b j e c t K e y a n y T y p e z b w N T n L X > < a : K e y > < K e y > M e a s u r e s \ L a s t   C a s e   E n t r y   D a t e < / K e y > < / a : K e y > < a : V a l u e   i : t y p e = " M e a s u r e G r i d N o d e V i e w S t a t e " > < L a y e d O u t > t r u e < / L a y e d O u t > < R o w > 5 < / R o w > < / a : V a l u e > < / a : K e y V a l u e O f D i a g r a m O b j e c t K e y a n y T y p e z b w N T n L X > < a : K e y V a l u e O f D i a g r a m O b j e c t K e y a n y T y p e z b w N T n L X > < a : K e y > < K e y > M e a s u r e s \ L a s t   C a s e   E n t r y   D a t e \ T a g I n f o \ F o r m u l a < / K e y > < / a : K e y > < a : V a l u e   i : t y p e = " M e a s u r e G r i d V i e w S t a t e I D i a g r a m T a g A d d i t i o n a l I n f o " / > < / a : K e y V a l u e O f D i a g r a m O b j e c t K e y a n y T y p e z b w N T n L X > < a : K e y V a l u e O f D i a g r a m O b j e c t K e y a n y T y p e z b w N T n L X > < a : K e y > < K e y > M e a s u r e s \ L a s t   C a s e   E n t r y   D a t e \ T a g I n f o \ V a l u e < / K e y > < / a : K e y > < a : V a l u e   i : t y p e = " M e a s u r e G r i d V i e w S t a t e I D i a g r a m T a g A d d i t i o n a l I n f o " / > < / a : K e y V a l u e O f D i a g r a m O b j e c t K e y a n y T y p e z b w N T n L X > < a : K e y V a l u e O f D i a g r a m O b j e c t K e y a n y T y p e z b w N T n L X > < a : K e y > < K e y > M e a s u r e s \ A s s i s t a n c e < / K e y > < / a : K e y > < a : V a l u e   i : t y p e = " M e a s u r e G r i d N o d e V i e w S t a t e " > < L a y e d O u t > t r u e < / L a y e d O u t > < R o w > 8 < / R o w > < / a : V a l u e > < / a : K e y V a l u e O f D i a g r a m O b j e c t K e y a n y T y p e z b w N T n L X > < a : K e y V a l u e O f D i a g r a m O b j e c t K e y a n y T y p e z b w N T n L X > < a : K e y > < K e y > M e a s u r e s \ A s s i s t a n c e \ T a g I n f o \ F o r m u l a < / K e y > < / a : K e y > < a : V a l u e   i : t y p e = " M e a s u r e G r i d V i e w S t a t e I D i a g r a m T a g A d d i t i o n a l I n f o " / > < / a : K e y V a l u e O f D i a g r a m O b j e c t K e y a n y T y p e z b w N T n L X > < a : K e y V a l u e O f D i a g r a m O b j e c t K e y a n y T y p e z b w N T n L X > < a : K e y > < K e y > M e a s u r e s \ A s s i s t a n c e \ T a g I n f o \ V a l u e < / K e y > < / a : K e y > < a : V a l u e   i : t y p e = " M e a s u r e G r i d V i e w S t a t e I D i a g r a m T a g A d d i t i o n a l I n f o " / > < / a : K e y V a l u e O f D i a g r a m O b j e c t K e y a n y T y p e z b w N T n L X > < a : K e y V a l u e O f D i a g r a m O b j e c t K e y a n y T y p e z b w N T n L X > < a : K e y > < K e y > M e a s u r e s \ C o u n t   o f   C a s e   # < / K e y > < / a : K e y > < a : V a l u e   i : t y p e = " M e a s u r e G r i d N o d e V i e w S t a t e " > < L a y e d O u t > t r u e < / L a y e d O u t > < R o w > 6 < / R o w > < W a s U I I n v i s i b l e > t r u e < / W a s U I I n v i s i b l e > < / a : V a l u e > < / a : K e y V a l u e O f D i a g r a m O b j e c t K e y a n y T y p e z b w N T n L X > < a : K e y V a l u e O f D i a g r a m O b j e c t K e y a n y T y p e z b w N T n L X > < a : K e y > < K e y > M e a s u r e s \ C o u n t   o f   C a s e   # \ T a g I n f o \ F o r m u l a < / K e y > < / a : K e y > < a : V a l u e   i : t y p e = " M e a s u r e G r i d V i e w S t a t e I D i a g r a m T a g A d d i t i o n a l I n f o " / > < / a : K e y V a l u e O f D i a g r a m O b j e c t K e y a n y T y p e z b w N T n L X > < a : K e y V a l u e O f D i a g r a m O b j e c t K e y a n y T y p e z b w N T n L X > < a : K e y > < K e y > M e a s u r e s \ C o u n t   o f   C a s e   # \ T a g I n f o \ V a l u e < / K e y > < / a : K e y > < a : V a l u e   i : t y p e = " M e a s u r e G r i d V i e w S t a t e I D i a g r a m T a g A d d i t i o n a l I n f o " / > < / a : K e y V a l u e O f D i a g r a m O b j e c t K e y a n y T y p e z b w N T n L X > < a : K e y V a l u e O f D i a g r a m O b j e c t K e y a n y T y p e z b w N T n L X > < a : K e y > < K e y > M e a s u r e s \ D i s t i n c t   C o u n t   o f   C a s e   # < / K e y > < / a : K e y > < a : V a l u e   i : t y p e = " M e a s u r e G r i d N o d e V i e w S t a t e " > < L a y e d O u t > t r u e < / L a y e d O u t > < R o w > 7 < / R o w > < W a s U I I n v i s i b l e > t r u e < / W a s U I I n v i s i b l e > < / a : V a l u e > < / a : K e y V a l u e O f D i a g r a m O b j e c t K e y a n y T y p e z b w N T n L X > < a : K e y V a l u e O f D i a g r a m O b j e c t K e y a n y T y p e z b w N T n L X > < a : K e y > < K e y > M e a s u r e s \ D i s t i n c t   C o u n t   o f   C a s e   # \ T a g I n f o \ F o r m u l a < / K e y > < / a : K e y > < a : V a l u e   i : t y p e = " M e a s u r e G r i d V i e w S t a t e I D i a g r a m T a g A d d i t i o n a l I n f o " / > < / a : K e y V a l u e O f D i a g r a m O b j e c t K e y a n y T y p e z b w N T n L X > < a : K e y V a l u e O f D i a g r a m O b j e c t K e y a n y T y p e z b w N T n L X > < a : K e y > < K e y > M e a s u r e s \ D i s t i n c t   C o u n t   o f   C a s e   # \ T a g I n f o \ V a l u e < / K e y > < / a : K e y > < a : V a l u e   i : t y p e = " M e a s u r e G r i d V i e w S t a t e I D i a g r a m T a g A d d i t i o n a l I n f o " / > < / a : K e y V a l u e O f D i a g r a m O b j e c t K e y a n y T y p e z b w N T n L X > < a : K e y V a l u e O f D i a g r a m O b j e c t K e y a n y T y p e z b w N T n L X > < a : K e y > < K e y > M e a s u r e s \ C o u n t   o f   H o u s e h o l d   # < / K e y > < / a : K e y > < a : V a l u e   i : t y p e = " M e a s u r e G r i d N o d e V i e w S t a t e " > < C o l u m n > 1 < / C o l u m n > < L a y e d O u t > t r u e < / L a y e d O u t > < W a s U I I n v i s i b l e > t r u e < / W a s U I I n v i s i b l e > < / a : V a l u e > < / a : K e y V a l u e O f D i a g r a m O b j e c t K e y a n y T y p e z b w N T n L X > < a : K e y V a l u e O f D i a g r a m O b j e c t K e y a n y T y p e z b w N T n L X > < a : K e y > < K e y > M e a s u r e s \ C o u n t   o f   H o u s e h o l d   # \ T a g I n f o \ F o r m u l a < / K e y > < / a : K e y > < a : V a l u e   i : t y p e = " M e a s u r e G r i d V i e w S t a t e I D i a g r a m T a g A d d i t i o n a l I n f o " / > < / a : K e y V a l u e O f D i a g r a m O b j e c t K e y a n y T y p e z b w N T n L X > < a : K e y V a l u e O f D i a g r a m O b j e c t K e y a n y T y p e z b w N T n L X > < a : K e y > < K e y > M e a s u r e s \ C o u n t   o f   H o u s e h o l d   # \ T a g I n f o \ V a l u e < / K e y > < / a : K e y > < a : V a l u e   i : t y p e = " M e a s u r e G r i d V i e w S t a t e I D i a g r a m T a g A d d i t i o n a l I n f o " / > < / a : K e y V a l u e O f D i a g r a m O b j e c t K e y a n y T y p e z b w N T n L X > < a : K e y V a l u e O f D i a g r a m O b j e c t K e y a n y T y p e z b w N T n L X > < a : K e y > < K e y > M e a s u r e s \ D i s t i n c t   C o u n t   o f   H o u s e h o l d   # < / K e y > < / a : K e y > < a : V a l u e   i : t y p e = " M e a s u r e G r i d N o d e V i e w S t a t e " > < C o l u m n > 1 < / C o l u m n > < L a y e d O u t > t r u e < / L a y e d O u t > < R o w > 1 < / R o w > < W a s U I I n v i s i b l e > t r u e < / W a s U I I n v i s i b l e > < / a : V a l u e > < / a : K e y V a l u e O f D i a g r a m O b j e c t K e y a n y T y p e z b w N T n L X > < a : K e y V a l u e O f D i a g r a m O b j e c t K e y a n y T y p e z b w N T n L X > < a : K e y > < K e y > M e a s u r e s \ D i s t i n c t   C o u n t   o f   H o u s e h o l d   # \ T a g I n f o \ F o r m u l a < / K e y > < / a : K e y > < a : V a l u e   i : t y p e = " M e a s u r e G r i d V i e w S t a t e I D i a g r a m T a g A d d i t i o n a l I n f o " / > < / a : K e y V a l u e O f D i a g r a m O b j e c t K e y a n y T y p e z b w N T n L X > < a : K e y V a l u e O f D i a g r a m O b j e c t K e y a n y T y p e z b w N T n L X > < a : K e y > < K e y > M e a s u r e s \ D i s t i n c t   C o u n t   o f   H o u s e h o l d   # \ T a g I n f o \ V a l u e < / K e y > < / a : K e y > < a : V a l u e   i : t y p e = " M e a s u r e G r i d V i e w S t a t e I D i a g r a m T a g A d d i t i o n a l I n f o " / > < / a : K e y V a l u e O f D i a g r a m O b j e c t K e y a n y T y p e z b w N T n L X > < a : K e y V a l u e O f D i a g r a m O b j e c t K e y a n y T y p e z b w N T n L X > < a : K e y > < K e y > M e a s u r e s \ C o u n t   o f   E n t r y   A g e n c y < / K e y > < / a : K e y > < a : V a l u e   i : t y p e = " M e a s u r e G r i d N o d e V i e w S t a t e " > < C o l u m n > 3 < / C o l u m n > < L a y e d O u t > t r u e < / L a y e d O u t > < W a s U I I n v i s i b l e > t r u e < / W a s U I I n v i s i b l e > < / a : V a l u e > < / a : K e y V a l u e O f D i a g r a m O b j e c t K e y a n y T y p e z b w N T n L X > < a : K e y V a l u e O f D i a g r a m O b j e c t K e y a n y T y p e z b w N T n L X > < a : K e y > < K e y > M e a s u r e s \ C o u n t   o f   E n t r y   A g e n c y \ T a g I n f o \ F o r m u l a < / K e y > < / a : K e y > < a : V a l u e   i : t y p e = " M e a s u r e G r i d V i e w S t a t e I D i a g r a m T a g A d d i t i o n a l I n f o " / > < / a : K e y V a l u e O f D i a g r a m O b j e c t K e y a n y T y p e z b w N T n L X > < a : K e y V a l u e O f D i a g r a m O b j e c t K e y a n y T y p e z b w N T n L X > < a : K e y > < K e y > M e a s u r e s \ C o u n t   o f   E n t r y   A g e n c y \ T a g I n f o \ V a l u e < / K e y > < / a : K e y > < a : V a l u e   i : t y p e = " M e a s u r e G r i d V i e w S t a t e I D i a g r a m T a g A d d i t i o n a l I n f o " / > < / a : K e y V a l u e O f D i a g r a m O b j e c t K e y a n y T y p e z b w N T n L X > < a : K e y V a l u e O f D i a g r a m O b j e c t K e y a n y T y p e z b w N T n L X > < a : K e y > < K e y > M e a s u r e s \ C o u n t   o f   E n t r y   A g e n t < / K e y > < / a : K e y > < a : V a l u e   i : t y p e = " M e a s u r e G r i d N o d e V i e w S t a t e " > < C o l u m n > 2 < / C o l u m n > < L a y e d O u t > t r u e < / L a y e d O u t > < W a s U I I n v i s i b l e > t r u e < / W a s U I I n v i s i b l e > < / a : V a l u e > < / a : K e y V a l u e O f D i a g r a m O b j e c t K e y a n y T y p e z b w N T n L X > < a : K e y V a l u e O f D i a g r a m O b j e c t K e y a n y T y p e z b w N T n L X > < a : K e y > < K e y > M e a s u r e s \ C o u n t   o f   E n t r y   A g e n t \ T a g I n f o \ F o r m u l a < / K e y > < / a : K e y > < a : V a l u e   i : t y p e = " M e a s u r e G r i d V i e w S t a t e I D i a g r a m T a g A d d i t i o n a l I n f o " / > < / a : K e y V a l u e O f D i a g r a m O b j e c t K e y a n y T y p e z b w N T n L X > < a : K e y V a l u e O f D i a g r a m O b j e c t K e y a n y T y p e z b w N T n L X > < a : K e y > < K e y > M e a s u r e s \ C o u n t   o f   E n t r y   A g e n t \ T a g I n f o \ V a l u e < / K e y > < / a : K e y > < a : V a l u e   i : t y p e = " M e a s u r e G r i d V i e w S t a t e I D i a g r a m T a g A d d i t i o n a l I n f o " / > < / a : K e y V a l u e O f D i a g r a m O b j e c t K e y a n y T y p e z b w N T n L X > < a : K e y V a l u e O f D i a g r a m O b j e c t K e y a n y T y p e z b w N T n L X > < a : K e y > < K e y > M e a s u r e s \ D i s t i n c t   C o u n t   o f   E n t r y   A g e n c y < / K e y > < / a : K e y > < a : V a l u e   i : t y p e = " M e a s u r e G r i d N o d e V i e w S t a t e " > < C o l u m n > 3 < / C o l u m n > < L a y e d O u t > t r u e < / L a y e d O u t > < R o w > 1 < / R o w > < W a s U I I n v i s i b l e > t r u e < / W a s U I I n v i s i b l e > < / a : V a l u e > < / a : K e y V a l u e O f D i a g r a m O b j e c t K e y a n y T y p e z b w N T n L X > < a : K e y V a l u e O f D i a g r a m O b j e c t K e y a n y T y p e z b w N T n L X > < a : K e y > < K e y > M e a s u r e s \ D i s t i n c t   C o u n t   o f   E n t r y   A g e n c y \ T a g I n f o \ F o r m u l a < / K e y > < / a : K e y > < a : V a l u e   i : t y p e = " M e a s u r e G r i d V i e w S t a t e I D i a g r a m T a g A d d i t i o n a l I n f o " / > < / a : K e y V a l u e O f D i a g r a m O b j e c t K e y a n y T y p e z b w N T n L X > < a : K e y V a l u e O f D i a g r a m O b j e c t K e y a n y T y p e z b w N T n L X > < a : K e y > < K e y > M e a s u r e s \ D i s t i n c t   C o u n t   o f   E n t r y   A g e n c y \ T a g I n f o \ V a l u e < / K e y > < / a : K e y > < a : V a l u e   i : t y p e = " M e a s u r e G r i d V i e w S t a t e I D i a g r a m T a g A d d i t i o n a l I n f o " / > < / a : K e y V a l u e O f D i a g r a m O b j e c t K e y a n y T y p e z b w N T n L X > < a : K e y V a l u e O f D i a g r a m O b j e c t K e y a n y T y p e z b w N T n L X > < a : K e y > < K e y > M e a s u r e s \ D i s t i n c t   C o u n t   o f   E n t r y   A g e n t < / K e y > < / a : K e y > < a : V a l u e   i : t y p e = " M e a s u r e G r i d N o d e V i e w S t a t e " > < C o l u m n > 2 < / C o l u m n > < L a y e d O u t > t r u e < / L a y e d O u t > < R o w > 1 < / R o w > < W a s U I I n v i s i b l e > t r u e < / W a s U I I n v i s i b l e > < / a : V a l u e > < / a : K e y V a l u e O f D i a g r a m O b j e c t K e y a n y T y p e z b w N T n L X > < a : K e y V a l u e O f D i a g r a m O b j e c t K e y a n y T y p e z b w N T n L X > < a : K e y > < K e y > M e a s u r e s \ D i s t i n c t   C o u n t   o f   E n t r y   A g e n t \ T a g I n f o \ F o r m u l a < / K e y > < / a : K e y > < a : V a l u e   i : t y p e = " M e a s u r e G r i d V i e w S t a t e I D i a g r a m T a g A d d i t i o n a l I n f o " / > < / a : K e y V a l u e O f D i a g r a m O b j e c t K e y a n y T y p e z b w N T n L X > < a : K e y V a l u e O f D i a g r a m O b j e c t K e y a n y T y p e z b w N T n L X > < a : K e y > < K e y > M e a s u r e s \ D i s t i n c t   C o u n t   o f   E n t r y   A g e n t \ T a g I n f o \ V a l u e < / K e y > < / a : K e y > < a : V a l u e   i : t y p e = " M e a s u r e G r i d V i e w S t a t e I D i a g r a m T a g A d d i t i o n a l I n f o " / > < / a : K e y V a l u e O f D i a g r a m O b j e c t K e y a n y T y p e z b w N T n L X > < a : K e y V a l u e O f D i a g r a m O b j e c t K e y a n y T y p e z b w N T n L X > < a : K e y > < K e y > M e a s u r e s \ S u m   o f   A s s i s t a n c e   A m o u n t < / K e y > < / a : K e y > < a : V a l u e   i : t y p e = " M e a s u r e G r i d N o d e V i e w S t a t e " > < C o l u m n > 5 5 < / C o l u m n > < L a y e d O u t > t r u e < / L a y e d O u t > < W a s U I I n v i s i b l e > t r u e < / W a s U I I n v i s i b l e > < / a : V a l u e > < / a : K e y V a l u e O f D i a g r a m O b j e c t K e y a n y T y p e z b w N T n L X > < a : K e y V a l u e O f D i a g r a m O b j e c t K e y a n y T y p e z b w N T n L X > < a : K e y > < K e y > M e a s u r e s \ S u m   o f   A s s i s t a n c e   A m o u n t \ T a g I n f o \ F o r m u l a < / K e y > < / a : K e y > < a : V a l u e   i : t y p e = " M e a s u r e G r i d V i e w S t a t e I D i a g r a m T a g A d d i t i o n a l I n f o " / > < / a : K e y V a l u e O f D i a g r a m O b j e c t K e y a n y T y p e z b w N T n L X > < a : K e y V a l u e O f D i a g r a m O b j e c t K e y a n y T y p e z b w N T n L X > < a : K e y > < K e y > M e a s u r e s \ S u m   o f   A s s i s t a n c e   A m o u n t \ T a g I n f o \ V a l u e < / K e y > < / a : K e y > < a : V a l u e   i : t y p e = " M e a s u r e G r i d V i e w S t a t e I D i a g r a m T a g A d d i t i o n a l I n f o " / > < / a : K e y V a l u e O f D i a g r a m O b j e c t K e y a n y T y p e z b w N T n L X > < a : K e y V a l u e O f D i a g r a m O b j e c t K e y a n y T y p e z b w N T n L X > < a : K e y > < K e y > M e a s u r e s \ S u m   o f   A s s i s t a n c e   C o u n t < / K e y > < / a : K e y > < a : V a l u e   i : t y p e = " M e a s u r e G r i d N o d e V i e w S t a t e " > < C o l u m n > 5 4 < / C o l u m n > < L a y e d O u t > t r u e < / L a y e d O u t > < W a s U I I n v i s i b l e > t r u e < / W a s U I I n v i s i b l e > < / a : V a l u e > < / a : K e y V a l u e O f D i a g r a m O b j e c t K e y a n y T y p e z b w N T n L X > < a : K e y V a l u e O f D i a g r a m O b j e c t K e y a n y T y p e z b w N T n L X > < a : K e y > < K e y > M e a s u r e s \ S u m   o f   A s s i s t a n c e   C o u n t \ T a g I n f o \ F o r m u l a < / K e y > < / a : K e y > < a : V a l u e   i : t y p e = " M e a s u r e G r i d V i e w S t a t e I D i a g r a m T a g A d d i t i o n a l I n f o " / > < / a : K e y V a l u e O f D i a g r a m O b j e c t K e y a n y T y p e z b w N T n L X > < a : K e y V a l u e O f D i a g r a m O b j e c t K e y a n y T y p e z b w N T n L X > < a : K e y > < K e y > M e a s u r e s \ S u m   o f   A s s i s t a n c e   C o u n t \ T a g I n f o \ V a l u e < / K e y > < / a : K e y > < a : V a l u e   i : t y p e = " M e a s u r e G r i d V i e w S t a t e I D i a g r a m T a g A d d i t i o n a l I n f o " / > < / a : K e y V a l u e O f D i a g r a m O b j e c t K e y a n y T y p e z b w N T n L X > < a : K e y V a l u e O f D i a g r a m O b j e c t K e y a n y T y p e z b w N T n L X > < a : K e y > < K e y > M e a s u r e s \ C o u n t   o f   E n t r y   D a t e < / K e y > < / a : K e y > < a : V a l u e   i : t y p e = " M e a s u r e G r i d N o d e V i e w S t a t e " > < C o l u m n > 4 < / C o l u m n > < L a y e d O u t > t r u e < / L a y e d O u t > < W a s U I I n v i s i b l e > t r u e < / W a s U I I n v i s i b l e > < / a : V a l u e > < / a : K e y V a l u e O f D i a g r a m O b j e c t K e y a n y T y p e z b w N T n L X > < a : K e y V a l u e O f D i a g r a m O b j e c t K e y a n y T y p e z b w N T n L X > < a : K e y > < K e y > M e a s u r e s \ C o u n t   o f   E n t r y   D a t e \ T a g I n f o \ F o r m u l a < / K e y > < / a : K e y > < a : V a l u e   i : t y p e = " M e a s u r e G r i d V i e w S t a t e I D i a g r a m T a g A d d i t i o n a l I n f o " / > < / a : K e y V a l u e O f D i a g r a m O b j e c t K e y a n y T y p e z b w N T n L X > < a : K e y V a l u e O f D i a g r a m O b j e c t K e y a n y T y p e z b w N T n L X > < a : K e y > < K e y > M e a s u r e s \ C o u n t   o f   E n t r y   D a t e \ T a g I n f o \ V a l u e < / K e y > < / a : K e y > < a : V a l u e   i : t y p e = " M e a s u r e G r i d V i e w S t a t e I D i a g r a m T a g A d d i t i o n a l I n f o " / > < / a : K e y V a l u e O f D i a g r a m O b j e c t K e y a n y T y p e z b w N T n L X > < a : K e y V a l u e O f D i a g r a m O b j e c t K e y a n y T y p e z b w N T n L X > < a : K e y > < K e y > M e a s u r e s \ M i n   o f   E n t r y   D a t e < / K e y > < / a : K e y > < a : V a l u e   i : t y p e = " M e a s u r e G r i d N o d e V i e w S t a t e " > < C o l u m n > 4 < / C o l u m n > < L a y e d O u t > t r u e < / L a y e d O u t > < R o w > 1 < / R o w > < W a s U I I n v i s i b l e > t r u e < / W a s U I I n v i s i b l e > < / a : V a l u e > < / a : K e y V a l u e O f D i a g r a m O b j e c t K e y a n y T y p e z b w N T n L X > < a : K e y V a l u e O f D i a g r a m O b j e c t K e y a n y T y p e z b w N T n L X > < a : K e y > < K e y > M e a s u r e s \ M i n   o f   E n t r y   D a t e \ T a g I n f o \ F o r m u l a < / K e y > < / a : K e y > < a : V a l u e   i : t y p e = " M e a s u r e G r i d V i e w S t a t e I D i a g r a m T a g A d d i t i o n a l I n f o " / > < / a : K e y V a l u e O f D i a g r a m O b j e c t K e y a n y T y p e z b w N T n L X > < a : K e y V a l u e O f D i a g r a m O b j e c t K e y a n y T y p e z b w N T n L X > < a : K e y > < K e y > M e a s u r e s \ M i n   o f   E n t r y   D a t e \ T a g I n f o \ V a l u e < / K e y > < / a : K e y > < a : V a l u e   i : t y p e = " M e a s u r e G r i d V i e w S t a t e I D i a g r a m T a g A d d i t i o n a l I n f o " / > < / a : K e y V a l u e O f D i a g r a m O b j e c t K e y a n y T y p e z b w N T n L X > < a : K e y V a l u e O f D i a g r a m O b j e c t K e y a n y T y p e z b w N T n L X > < a : K e y > < K e y > M e a s u r e s \ M a x   o f   E n t r y   D a t e < / K e y > < / a : K e y > < a : V a l u e   i : t y p e = " M e a s u r e G r i d N o d e V i e w S t a t e " > < C o l u m n > 4 < / C o l u m n > < L a y e d O u t > t r u e < / L a y e d O u t > < R o w > 2 < / R o w > < W a s U I I n v i s i b l e > t r u e < / W a s U I I n v i s i b l e > < / a : V a l u e > < / a : K e y V a l u e O f D i a g r a m O b j e c t K e y a n y T y p e z b w N T n L X > < a : K e y V a l u e O f D i a g r a m O b j e c t K e y a n y T y p e z b w N T n L X > < a : K e y > < K e y > M e a s u r e s \ M a x   o f   E n t r y   D a t e \ T a g I n f o \ F o r m u l a < / K e y > < / a : K e y > < a : V a l u e   i : t y p e = " M e a s u r e G r i d V i e w S t a t e I D i a g r a m T a g A d d i t i o n a l I n f o " / > < / a : K e y V a l u e O f D i a g r a m O b j e c t K e y a n y T y p e z b w N T n L X > < a : K e y V a l u e O f D i a g r a m O b j e c t K e y a n y T y p e z b w N T n L X > < a : K e y > < K e y > M e a s u r e s \ M a x   o f   E n t r y   D a t e \ T a g I n f o \ V a l u e < / K e y > < / a : K e y > < a : V a l u e   i : t y p e = " M e a s u r e G r i d V i e w S t a t e I D i a g r a m T a g A d d i t i o n a l I n f o " / > < / a : K e y V a l u e O f D i a g r a m O b j e c t K e y a n y T y p e z b w N T n L X > < a : K e y V a l u e O f D i a g r a m O b j e c t K e y a n y T y p e z b w N T n L X > < a : K e y > < K e y > C o l u m n s \ C a s e   # < / K e y > < / a : K e y > < a : V a l u e   i : t y p e = " M e a s u r e G r i d N o d e V i e w S t a t e " > < L a y e d O u t > t r u e < / L a y e d O u t > < / a : V a l u e > < / a : K e y V a l u e O f D i a g r a m O b j e c t K e y a n y T y p e z b w N T n L X > < a : K e y V a l u e O f D i a g r a m O b j e c t K e y a n y T y p e z b w N T n L X > < a : K e y > < K e y > C o l u m n s \ H o u s e h o l d   # < / K e y > < / a : K e y > < a : V a l u e   i : t y p e = " M e a s u r e G r i d N o d e V i e w S t a t e " > < C o l u m n > 1 < / C o l u m n > < L a y e d O u t > t r u e < / L a y e d O u t > < / a : V a l u e > < / a : K e y V a l u e O f D i a g r a m O b j e c t K e y a n y T y p e z b w N T n L X > < a : K e y V a l u e O f D i a g r a m O b j e c t K e y a n y T y p e z b w N T n L X > < a : K e y > < K e y > C o l u m n s \ E n t r y   A g e n t < / K e y > < / a : K e y > < a : V a l u e   i : t y p e = " M e a s u r e G r i d N o d e V i e w S t a t e " > < C o l u m n > 2 < / C o l u m n > < L a y e d O u t > t r u e < / L a y e d O u t > < / a : V a l u e > < / a : K e y V a l u e O f D i a g r a m O b j e c t K e y a n y T y p e z b w N T n L X > < a : K e y V a l u e O f D i a g r a m O b j e c t K e y a n y T y p e z b w N T n L X > < a : K e y > < K e y > C o l u m n s \ E n t r y   A g e n c y < / K e y > < / a : K e y > < a : V a l u e   i : t y p e = " M e a s u r e G r i d N o d e V i e w S t a t e " > < C o l u m n > 3 < / C o l u m n > < L a y e d O u t > t r u e < / L a y e d O u t > < / a : V a l u e > < / a : K e y V a l u e O f D i a g r a m O b j e c t K e y a n y T y p e z b w N T n L X > < a : K e y V a l u e O f D i a g r a m O b j e c t K e y a n y T y p e z b w N T n L X > < a : K e y > < K e y > C o l u m n s \ E n t r y   D a t e < / K e y > < / a : K e y > < a : V a l u e   i : t y p e = " M e a s u r e G r i d N o d e V i e w S t a t e " > < C o l u m n > 4 < / C o l u m n > < L a y e d O u t > t r u e < / L a y e d O u t > < / a : V a l u e > < / a : K e y V a l u e O f D i a g r a m O b j e c t K e y a n y T y p e z b w N T n L X > < a : K e y V a l u e O f D i a g r a m O b j e c t K e y a n y T y p e z b w N T n L X > < a : K e y > < K e y > C o l u m n s \ D e p e n d a n t   C o u n t < / K e y > < / a : K e y > < a : V a l u e   i : t y p e = " M e a s u r e G r i d N o d e V i e w S t a t e " > < C o l u m n > 5 < / C o l u m n > < L a y e d O u t > t r u e < / L a y e d O u t > < / a : V a l u e > < / a : K e y V a l u e O f D i a g r a m O b j e c t K e y a n y T y p e z b w N T n L X > < a : K e y V a l u e O f D i a g r a m O b j e c t K e y a n y T y p e z b w N T n L X > < a : K e y > < K e y > C o l u m n s \ F i r s t   N a m e < / K e y > < / a : K e y > < a : V a l u e   i : t y p e = " M e a s u r e G r i d N o d e V i e w S t a t e " > < C o l u m n > 6 < / C o l u m n > < L a y e d O u t > t r u e < / L a y e d O u t > < / a : V a l u e > < / a : K e y V a l u e O f D i a g r a m O b j e c t K e y a n y T y p e z b w N T n L X > < a : K e y V a l u e O f D i a g r a m O b j e c t K e y a n y T y p e z b w N T n L X > < a : K e y > < K e y > C o l u m n s \ M i d d l e   N a m e < / K e y > < / a : K e y > < a : V a l u e   i : t y p e = " M e a s u r e G r i d N o d e V i e w S t a t e " > < C o l u m n > 7 < / C o l u m n > < L a y e d O u t > t r u e < / L a y e d O u t > < / a : V a l u e > < / a : K e y V a l u e O f D i a g r a m O b j e c t K e y a n y T y p e z b w N T n L X > < a : K e y V a l u e O f D i a g r a m O b j e c t K e y a n y T y p e z b w N T n L X > < a : K e y > < K e y > C o l u m n s \ L a s t   N a m e < / K e y > < / a : K e y > < a : V a l u e   i : t y p e = " M e a s u r e G r i d N o d e V i e w S t a t e " > < C o l u m n > 8 < / C o l u m n > < L a y e d O u t > t r u e < / L a y e d O u t > < / a : V a l u e > < / a : K e y V a l u e O f D i a g r a m O b j e c t K e y a n y T y p e z b w N T n L X > < a : K e y V a l u e O f D i a g r a m O b j e c t K e y a n y T y p e z b w N T n L X > < a : K e y > < K e y > C o l u m n s \ S u f f i x < / K e y > < / a : K e y > < a : V a l u e   i : t y p e = " M e a s u r e G r i d N o d e V i e w S t a t e " > < C o l u m n > 9 < / C o l u m n > < L a y e d O u t > t r u e < / L a y e d O u t > < / a : V a l u e > < / a : K e y V a l u e O f D i a g r a m O b j e c t K e y a n y T y p e z b w N T n L X > < a : K e y V a l u e O f D i a g r a m O b j e c t K e y a n y T y p e z b w N T n L X > < a : K e y > < K e y > C o l u m n s \ D a t e   o f   B i r t h < / K e y > < / a : K e y > < a : V a l u e   i : t y p e = " M e a s u r e G r i d N o d e V i e w S t a t e " > < C o l u m n > 1 0 < / C o l u m n > < L a y e d O u t > t r u e < / L a y e d O u t > < / a : V a l u e > < / a : K e y V a l u e O f D i a g r a m O b j e c t K e y a n y T y p e z b w N T n L X > < a : K e y V a l u e O f D i a g r a m O b j e c t K e y a n y T y p e z b w N T n L X > < a : K e y > < K e y > C o l u m n s \ C a s e   A g e < / K e y > < / a : K e y > < a : V a l u e   i : t y p e = " M e a s u r e G r i d N o d e V i e w S t a t e " > < C o l u m n > 1 1 < / C o l u m n > < L a y e d O u t > t r u e < / L a y e d O u t > < / a : V a l u e > < / a : K e y V a l u e O f D i a g r a m O b j e c t K e y a n y T y p e z b w N T n L X > < a : K e y V a l u e O f D i a g r a m O b j e c t K e y a n y T y p e z b w N T n L X > < a : K e y > < K e y > C o l u m n s \ S t r e e t   A d d r e s s < / K e y > < / a : K e y > < a : V a l u e   i : t y p e = " M e a s u r e G r i d N o d e V i e w S t a t e " > < C o l u m n > 1 2 < / C o l u m n > < L a y e d O u t > t r u e < / L a y e d O u t > < / a : V a l u e > < / a : K e y V a l u e O f D i a g r a m O b j e c t K e y a n y T y p e z b w N T n L X > < a : K e y V a l u e O f D i a g r a m O b j e c t K e y a n y T y p e z b w N T n L X > < a : K e y > < K e y > C o l u m n s \ S t r e e t   A p t   N u m b e r < / K e y > < / a : K e y > < a : V a l u e   i : t y p e = " M e a s u r e G r i d N o d e V i e w S t a t e " > < C o l u m n > 1 3 < / C o l u m n > < L a y e d O u t > t r u e < / L a y e d O u t > < / a : V a l u e > < / a : K e y V a l u e O f D i a g r a m O b j e c t K e y a n y T y p e z b w N T n L X > < a : K e y V a l u e O f D i a g r a m O b j e c t K e y a n y T y p e z b w N T n L X > < a : K e y > < K e y > C o l u m n s \ C i t y < / K e y > < / a : K e y > < a : V a l u e   i : t y p e = " M e a s u r e G r i d N o d e V i e w S t a t e " > < C o l u m n > 1 4 < / C o l u m n > < L a y e d O u t > t r u e < / L a y e d O u t > < / a : V a l u e > < / a : K e y V a l u e O f D i a g r a m O b j e c t K e y a n y T y p e z b w N T n L X > < a : K e y V a l u e O f D i a g r a m O b j e c t K e y a n y T y p e z b w N T n L X > < a : K e y > < K e y > C o l u m n s \ S t a t e < / K e y > < / a : K e y > < a : V a l u e   i : t y p e = " M e a s u r e G r i d N o d e V i e w S t a t e " > < C o l u m n > 1 5 < / C o l u m n > < L a y e d O u t > t r u e < / L a y e d O u t > < / a : V a l u e > < / a : K e y V a l u e O f D i a g r a m O b j e c t K e y a n y T y p e z b w N T n L X > < a : K e y V a l u e O f D i a g r a m O b j e c t K e y a n y T y p e z b w N T n L X > < a : K e y > < K e y > C o l u m n s \ Z i p   c o d e < / K e y > < / a : K e y > < a : V a l u e   i : t y p e = " M e a s u r e G r i d N o d e V i e w S t a t e " > < C o l u m n > 1 6 < / C o l u m n > < L a y e d O u t > t r u e < / L a y e d O u t > < / a : V a l u e > < / a : K e y V a l u e O f D i a g r a m O b j e c t K e y a n y T y p e z b w N T n L X > < a : K e y V a l u e O f D i a g r a m O b j e c t K e y a n y T y p e z b w N T n L X > < a : K e y > < K e y > C o l u m n s \ C o u n t y < / K e y > < / a : K e y > < a : V a l u e   i : t y p e = " M e a s u r e G r i d N o d e V i e w S t a t e " > < C o l u m n > 1 7 < / C o l u m n > < L a y e d O u t > t r u e < / L a y e d O u t > < / a : V a l u e > < / a : K e y V a l u e O f D i a g r a m O b j e c t K e y a n y T y p e z b w N T n L X > < a : K e y V a l u e O f D i a g r a m O b j e c t K e y a n y T y p e z b w N T n L X > < a : K e y > < K e y > C o l u m n s \ M a i l i n g   A d d r e s s < / K e y > < / a : K e y > < a : V a l u e   i : t y p e = " M e a s u r e G r i d N o d e V i e w S t a t e " > < C o l u m n > 1 8 < / C o l u m n > < L a y e d O u t > t r u e < / L a y e d O u t > < / a : V a l u e > < / a : K e y V a l u e O f D i a g r a m O b j e c t K e y a n y T y p e z b w N T n L X > < a : K e y V a l u e O f D i a g r a m O b j e c t K e y a n y T y p e z b w N T n L X > < a : K e y > < K e y > C o l u m n s \ C i t y _ 1 < / K e y > < / a : K e y > < a : V a l u e   i : t y p e = " M e a s u r e G r i d N o d e V i e w S t a t e " > < C o l u m n > 1 9 < / C o l u m n > < L a y e d O u t > t r u e < / L a y e d O u t > < / a : V a l u e > < / a : K e y V a l u e O f D i a g r a m O b j e c t K e y a n y T y p e z b w N T n L X > < a : K e y V a l u e O f D i a g r a m O b j e c t K e y a n y T y p e z b w N T n L X > < a : K e y > < K e y > C o l u m n s \ S t a t e _ 2 < / K e y > < / a : K e y > < a : V a l u e   i : t y p e = " M e a s u r e G r i d N o d e V i e w S t a t e " > < C o l u m n > 2 0 < / C o l u m n > < L a y e d O u t > t r u e < / L a y e d O u t > < / a : V a l u e > < / a : K e y V a l u e O f D i a g r a m O b j e c t K e y a n y T y p e z b w N T n L X > < a : K e y V a l u e O f D i a g r a m O b j e c t K e y a n y T y p e z b w N T n L X > < a : K e y > < K e y > C o l u m n s \ Z i p   c o d e _ 3 < / K e y > < / a : K e y > < a : V a l u e   i : t y p e = " M e a s u r e G r i d N o d e V i e w S t a t e " > < C o l u m n > 2 1 < / C o l u m n > < L a y e d O u t > t r u e < / L a y e d O u t > < / a : V a l u e > < / a : K e y V a l u e O f D i a g r a m O b j e c t K e y a n y T y p e z b w N T n L X > < a : K e y V a l u e O f D i a g r a m O b j e c t K e y a n y T y p e z b w N T n L X > < a : K e y > < K e y > C o l u m n s \ C a s e   P e r s o n a l   i n c o m e < / K e y > < / a : K e y > < a : V a l u e   i : t y p e = " M e a s u r e G r i d N o d e V i e w S t a t e " > < C o l u m n > 2 2 < / C o l u m n > < L a y e d O u t > t r u e < / L a y e d O u t > < / a : V a l u e > < / a : K e y V a l u e O f D i a g r a m O b j e c t K e y a n y T y p e z b w N T n L X > < a : K e y V a l u e O f D i a g r a m O b j e c t K e y a n y T y p e z b w N T n L X > < a : K e y > < K e y > C o l u m n s \ C a s e   P e r s o n a l   I n c o m e   S o u r c e s < / K e y > < / a : K e y > < a : V a l u e   i : t y p e = " M e a s u r e G r i d N o d e V i e w S t a t e " > < C o l u m n > 2 3 < / C o l u m n > < L a y e d O u t > t r u e < / L a y e d O u t > < / a : V a l u e > < / a : K e y V a l u e O f D i a g r a m O b j e c t K e y a n y T y p e z b w N T n L X > < a : K e y V a l u e O f D i a g r a m O b j e c t K e y a n y T y p e z b w N T n L X > < a : K e y > < K e y > C o l u m n s \ H o u s e h o l d   I n c o m e < / K e y > < / a : K e y > < a : V a l u e   i : t y p e = " M e a s u r e G r i d N o d e V i e w S t a t e " > < C o l u m n > 2 4 < / C o l u m n > < L a y e d O u t > t r u e < / L a y e d O u t > < / a : V a l u e > < / a : K e y V a l u e O f D i a g r a m O b j e c t K e y a n y T y p e z b w N T n L X > < a : K e y V a l u e O f D i a g r a m O b j e c t K e y a n y T y p e z b w N T n L X > < a : K e y > < K e y > C o l u m n s \ C a s e   P e r s o n a l   e x p e n s e s < / K e y > < / a : K e y > < a : V a l u e   i : t y p e = " M e a s u r e G r i d N o d e V i e w S t a t e " > < C o l u m n > 2 5 < / C o l u m n > < L a y e d O u t > t r u e < / L a y e d O u t > < / a : V a l u e > < / a : K e y V a l u e O f D i a g r a m O b j e c t K e y a n y T y p e z b w N T n L X > < a : K e y V a l u e O f D i a g r a m O b j e c t K e y a n y T y p e z b w N T n L X > < a : K e y > < K e y > C o l u m n s \ C a s e   P e r s o n a l   E x p e n s e   S o u r c e s < / K e y > < / a : K e y > < a : V a l u e   i : t y p e = " M e a s u r e G r i d N o d e V i e w S t a t e " > < C o l u m n > 2 6 < / C o l u m n > < L a y e d O u t > t r u e < / L a y e d O u t > < / a : V a l u e > < / a : K e y V a l u e O f D i a g r a m O b j e c t K e y a n y T y p e z b w N T n L X > < a : K e y V a l u e O f D i a g r a m O b j e c t K e y a n y T y p e z b w N T n L X > < a : K e y > < K e y > C o l u m n s \ H o u s e h o l d   E x p e n s e s < / K e y > < / a : K e y > < a : V a l u e   i : t y p e = " M e a s u r e G r i d N o d e V i e w S t a t e " > < C o l u m n > 2 7 < / C o l u m n > < L a y e d O u t > t r u e < / L a y e d O u t > < / a : V a l u e > < / a : K e y V a l u e O f D i a g r a m O b j e c t K e y a n y T y p e z b w N T n L X > < a : K e y V a l u e O f D i a g r a m O b j e c t K e y a n y T y p e z b w N T n L X > < a : K e y > < K e y > C o l u m n s \ P h o n e   D e s c r i p t i o n s < / K e y > < / a : K e y > < a : V a l u e   i : t y p e = " M e a s u r e G r i d N o d e V i e w S t a t e " > < C o l u m n > 2 8 < / C o l u m n > < L a y e d O u t > t r u e < / L a y e d O u t > < / a : V a l u e > < / a : K e y V a l u e O f D i a g r a m O b j e c t K e y a n y T y p e z b w N T n L X > < a : K e y V a l u e O f D i a g r a m O b j e c t K e y a n y T y p e z b w N T n L X > < a : K e y > < K e y > C o l u m n s \ P h o n e   N u m b e r s < / K e y > < / a : K e y > < a : V a l u e   i : t y p e = " M e a s u r e G r i d N o d e V i e w S t a t e " > < C o l u m n > 2 9 < / C o l u m n > < L a y e d O u t > t r u e < / L a y e d O u t > < / a : V a l u e > < / a : K e y V a l u e O f D i a g r a m O b j e c t K e y a n y T y p e z b w N T n L X > < a : K e y V a l u e O f D i a g r a m O b j e c t K e y a n y T y p e z b w N T n L X > < a : K e y > < K e y > C o l u m n s \ E m a i l < / K e y > < / a : K e y > < a : V a l u e   i : t y p e = " M e a s u r e G r i d N o d e V i e w S t a t e " > < C o l u m n > 3 0 < / C o l u m n > < L a y e d O u t > t r u e < / L a y e d O u t > < / a : V a l u e > < / a : K e y V a l u e O f D i a g r a m O b j e c t K e y a n y T y p e z b w N T n L X > < a : K e y V a l u e O f D i a g r a m O b j e c t K e y a n y T y p e z b w N T n L X > < a : K e y > < K e y > C o l u m n s \ C a s e   I D   N u m b e r s < / K e y > < / a : K e y > < a : V a l u e   i : t y p e = " M e a s u r e G r i d N o d e V i e w S t a t e " > < C o l u m n > 3 1 < / C o l u m n > < L a y e d O u t > t r u e < / L a y e d O u t > < / a : V a l u e > < / a : K e y V a l u e O f D i a g r a m O b j e c t K e y a n y T y p e z b w N T n L X > < a : K e y V a l u e O f D i a g r a m O b j e c t K e y a n y T y p e z b w N T n L X > < a : K e y > < K e y > C o l u m n s \ G e n d e r < / K e y > < / a : K e y > < a : V a l u e   i : t y p e = " M e a s u r e G r i d N o d e V i e w S t a t e " > < C o l u m n > 3 2 < / C o l u m n > < L a y e d O u t > t r u e < / L a y e d O u t > < / a : V a l u e > < / a : K e y V a l u e O f D i a g r a m O b j e c t K e y a n y T y p e z b w N T n L X > < a : K e y V a l u e O f D i a g r a m O b j e c t K e y a n y T y p e z b w N T n L X > < a : K e y > < K e y > C o l u m n s \ R a c e < / K e y > < / a : K e y > < a : V a l u e   i : t y p e = " M e a s u r e G r i d N o d e V i e w S t a t e " > < C o l u m n > 3 3 < / C o l u m n > < L a y e d O u t > t r u e < / L a y e d O u t > < / a : V a l u e > < / a : K e y V a l u e O f D i a g r a m O b j e c t K e y a n y T y p e z b w N T n L X > < a : K e y V a l u e O f D i a g r a m O b j e c t K e y a n y T y p e z b w N T n L X > < a : K e y > < K e y > C o l u m n s \ E t h n i c i t y < / K e y > < / a : K e y > < a : V a l u e   i : t y p e = " M e a s u r e G r i d N o d e V i e w S t a t e " > < C o l u m n > 3 4 < / C o l u m n > < L a y e d O u t > t r u e < / L a y e d O u t > < / a : V a l u e > < / a : K e y V a l u e O f D i a g r a m O b j e c t K e y a n y T y p e z b w N T n L X > < a : K e y V a l u e O f D i a g r a m O b j e c t K e y a n y T y p e z b w N T n L X > < a : K e y > < K e y > C o l u m n s \ C h i l d r e n   ( 0 - 1 7 )   i n   H o u s e h o l d < / K e y > < / a : K e y > < a : V a l u e   i : t y p e = " M e a s u r e G r i d N o d e V i e w S t a t e " > < C o l u m n > 3 5 < / C o l u m n > < L a y e d O u t > t r u e < / L a y e d O u t > < / a : V a l u e > < / a : K e y V a l u e O f D i a g r a m O b j e c t K e y a n y T y p e z b w N T n L X > < a : K e y V a l u e O f D i a g r a m O b j e c t K e y a n y T y p e z b w N T n L X > < a : K e y > < K e y > C o l u m n s \ A d u l t s   ( 1 8 - 5 9 )   i n   H o u s e h o l d < / K e y > < / a : K e y > < a : V a l u e   i : t y p e = " M e a s u r e G r i d N o d e V i e w S t a t e " > < C o l u m n > 3 6 < / C o l u m n > < L a y e d O u t > t r u e < / L a y e d O u t > < / a : V a l u e > < / a : K e y V a l u e O f D i a g r a m O b j e c t K e y a n y T y p e z b w N T n L X > < a : K e y V a l u e O f D i a g r a m O b j e c t K e y a n y T y p e z b w N T n L X > < a : K e y > < K e y > C o l u m n s \ S e n i o r s   ( 6 0 + )   i n   H o u s e h o l d < / K e y > < / a : K e y > < a : V a l u e   i : t y p e = " M e a s u r e G r i d N o d e V i e w S t a t e " > < C o l u m n > 3 7 < / C o l u m n > < L a y e d O u t > t r u e < / L a y e d O u t > < / a : V a l u e > < / a : K e y V a l u e O f D i a g r a m O b j e c t K e y a n y T y p e z b w N T n L X > < a : K e y V a l u e O f D i a g r a m O b j e c t K e y a n y T y p e z b w N T n L X > < a : K e y > < K e y > C o l u m n s \ E d u c a t i o n   ( h i g h e s t   l e v e l   c o m p l e t e d ) < / K e y > < / a : K e y > < a : V a l u e   i : t y p e = " M e a s u r e G r i d N o d e V i e w S t a t e " > < C o l u m n > 3 8 < / C o l u m n > < L a y e d O u t > t r u e < / L a y e d O u t > < / a : V a l u e > < / a : K e y V a l u e O f D i a g r a m O b j e c t K e y a n y T y p e z b w N T n L X > < a : K e y V a l u e O f D i a g r a m O b j e c t K e y a n y T y p e z b w N T n L X > < a : K e y > < K e y > C o l u m n s \ E m p l o y m e n t < / K e y > < / a : K e y > < a : V a l u e   i : t y p e = " M e a s u r e G r i d N o d e V i e w S t a t e " > < C o l u m n > 3 9 < / C o l u m n > < L a y e d O u t > t r u e < / L a y e d O u t > < / a : V a l u e > < / a : K e y V a l u e O f D i a g r a m O b j e c t K e y a n y T y p e z b w N T n L X > < a : K e y V a l u e O f D i a g r a m O b j e c t K e y a n y T y p e z b w N T n L X > < a : K e y > < K e y > C o l u m n s \ M a r i t a l   s t a t u s < / K e y > < / a : K e y > < a : V a l u e   i : t y p e = " M e a s u r e G r i d N o d e V i e w S t a t e " > < C o l u m n > 4 0 < / C o l u m n > < L a y e d O u t > t r u e < / L a y e d O u t > < / a : V a l u e > < / a : K e y V a l u e O f D i a g r a m O b j e c t K e y a n y T y p e z b w N T n L X > < a : K e y V a l u e O f D i a g r a m O b j e c t K e y a n y T y p e z b w N T n L X > < a : K e y > < K e y > C o l u m n s \ R e c e i v e s   M e d i c a i d < / K e y > < / a : K e y > < a : V a l u e   i : t y p e = " M e a s u r e G r i d N o d e V i e w S t a t e " > < C o l u m n > 4 1 < / C o l u m n > < L a y e d O u t > t r u e < / L a y e d O u t > < / a : V a l u e > < / a : K e y V a l u e O f D i a g r a m O b j e c t K e y a n y T y p e z b w N T n L X > < a : K e y V a l u e O f D i a g r a m O b j e c t K e y a n y T y p e z b w N T n L X > < a : K e y > < K e y > C o l u m n s \ R e c e i v e s   M e d i c a r e < / K e y > < / a : K e y > < a : V a l u e   i : t y p e = " M e a s u r e G r i d N o d e V i e w S t a t e " > < C o l u m n > 4 2 < / C o l u m n > < L a y e d O u t > t r u e < / L a y e d O u t > < / a : V a l u e > < / a : K e y V a l u e O f D i a g r a m O b j e c t K e y a n y T y p e z b w N T n L X > < a : K e y V a l u e O f D i a g r a m O b j e c t K e y a n y T y p e z b w N T n L X > < a : K e y > < K e y > C o l u m n s \ R e c e i v e s   S N A P   ( F o o d   S t a m p s ) < / K e y > < / a : K e y > < a : V a l u e   i : t y p e = " M e a s u r e G r i d N o d e V i e w S t a t e " > < C o l u m n > 4 3 < / C o l u m n > < L a y e d O u t > t r u e < / L a y e d O u t > < / a : V a l u e > < / a : K e y V a l u e O f D i a g r a m O b j e c t K e y a n y T y p e z b w N T n L X > < a : K e y V a l u e O f D i a g r a m O b j e c t K e y a n y T y p e z b w N T n L X > < a : K e y > < K e y > C o l u m n s \ R e c e i v e s   S o c i a l   S e c u r i t y < / K e y > < / a : K e y > < a : V a l u e   i : t y p e = " M e a s u r e G r i d N o d e V i e w S t a t e " > < C o l u m n > 4 4 < / C o l u m n > < L a y e d O u t > t r u e < / L a y e d O u t > < / a : V a l u e > < / a : K e y V a l u e O f D i a g r a m O b j e c t K e y a n y T y p e z b w N T n L X > < a : K e y V a l u e O f D i a g r a m O b j e c t K e y a n y T y p e z b w N T n L X > < a : K e y > < K e y > C o l u m n s \ R e c e i v e s   V e t e r a n s   B e n e f i t s < / K e y > < / a : K e y > < a : V a l u e   i : t y p e = " M e a s u r e G r i d N o d e V i e w S t a t e " > < C o l u m n > 4 5 < / C o l u m n > < L a y e d O u t > t r u e < / L a y e d O u t > < / a : V a l u e > < / a : K e y V a l u e O f D i a g r a m O b j e c t K e y a n y T y p e z b w N T n L X > < a : K e y V a l u e O f D i a g r a m O b j e c t K e y a n y T y p e z b w N T n L X > < a : K e y > < K e y > C o l u m n s \ R e c e i v e s   W I C < / K e y > < / a : K e y > < a : V a l u e   i : t y p e = " M e a s u r e G r i d N o d e V i e w S t a t e " > < C o l u m n > 4 6 < / C o l u m n > < L a y e d O u t > t r u e < / L a y e d O u t > < / a : V a l u e > < / a : K e y V a l u e O f D i a g r a m O b j e c t K e y a n y T y p e z b w N T n L X > < a : K e y V a l u e O f D i a g r a m O b j e c t K e y a n y T y p e z b w N T n L X > < a : K e y > < K e y > C o l u m n s \ R e c e i v e s   S S I < / K e y > < / a : K e y > < a : V a l u e   i : t y p e = " M e a s u r e G r i d N o d e V i e w S t a t e " > < C o l u m n > 4 7 < / C o l u m n > < L a y e d O u t > t r u e < / L a y e d O u t > < / a : V a l u e > < / a : K e y V a l u e O f D i a g r a m O b j e c t K e y a n y T y p e z b w N T n L X > < a : K e y V a l u e O f D i a g r a m O b j e c t K e y a n y T y p e z b w N T n L X > < a : K e y > < K e y > C o l u m n s \ R e c e i v e s   F r e e / R e d u c e d   P r i c e   S c h o o l   M e a l s < / K e y > < / a : K e y > < a : V a l u e   i : t y p e = " M e a s u r e G r i d N o d e V i e w S t a t e " > < C o l u m n > 4 8 < / C o l u m n > < L a y e d O u t > t r u e < / L a y e d O u t > < / a : V a l u e > < / a : K e y V a l u e O f D i a g r a m O b j e c t K e y a n y T y p e z b w N T n L X > < a : K e y V a l u e O f D i a g r a m O b j e c t K e y a n y T y p e z b w N T n L X > < a : K e y > < K e y > C o l u m n s \ P r e f e r   n o t   t o   a n s w e r < / K e y > < / a : K e y > < a : V a l u e   i : t y p e = " M e a s u r e G r i d N o d e V i e w S t a t e " > < C o l u m n > 4 9 < / C o l u m n > < L a y e d O u t > t r u e < / L a y e d O u t > < / a : V a l u e > < / a : K e y V a l u e O f D i a g r a m O b j e c t K e y a n y T y p e z b w N T n L X > < a : K e y V a l u e O f D i a g r a m O b j e c t K e y a n y T y p e z b w N T n L X > < a : K e y > < K e y > C o l u m n s \ A t   R i s k   o f   B e i n g   H o m e l e s s < / K e y > < / a : K e y > < a : V a l u e   i : t y p e = " M e a s u r e G r i d N o d e V i e w S t a t e " > < C o l u m n > 5 0 < / C o l u m n > < L a y e d O u t > t r u e < / L a y e d O u t > < / a : V a l u e > < / a : K e y V a l u e O f D i a g r a m O b j e c t K e y a n y T y p e z b w N T n L X > < a : K e y V a l u e O f D i a g r a m O b j e c t K e y a n y T y p e z b w N T n L X > < a : K e y > < K e y > C o l u m n s \ D i s a b l e d < / K e y > < / a : K e y > < a : V a l u e   i : t y p e = " M e a s u r e G r i d N o d e V i e w S t a t e " > < C o l u m n > 5 1 < / C o l u m n > < L a y e d O u t > t r u e < / L a y e d O u t > < / a : V a l u e > < / a : K e y V a l u e O f D i a g r a m O b j e c t K e y a n y T y p e z b w N T n L X > < a : K e y V a l u e O f D i a g r a m O b j e c t K e y a n y T y p e z b w N T n L X > < a : K e y > < K e y > C o l u m n s \ H o m e l e s s < / K e y > < / a : K e y > < a : V a l u e   i : t y p e = " M e a s u r e G r i d N o d e V i e w S t a t e " > < C o l u m n > 5 2 < / C o l u m n > < L a y e d O u t > t r u e < / L a y e d O u t > < / a : V a l u e > < / a : K e y V a l u e O f D i a g r a m O b j e c t K e y a n y T y p e z b w N T n L X > < a : K e y V a l u e O f D i a g r a m O b j e c t K e y a n y T y p e z b w N T n L X > < a : K e y > < K e y > C o l u m n s \ W i t h i n   t h e   p a s t   1 2   m o n t h s   w e   w o r r i e d   w h e t h e r   o u r   f o o d   w o u l d   r u n   o u t   b e f o r e   w e   g o t   m o n e y   t o   b u y   m o r e . < / K e y > < / a : K e y > < a : V a l u e   i : t y p e = " M e a s u r e G r i d N o d e V i e w S t a t e " > < C o l u m n > 5 3 < / C o l u m n > < L a y e d O u t > t r u e < / L a y e d O u t > < / a : V a l u e > < / a : K e y V a l u e O f D i a g r a m O b j e c t K e y a n y T y p e z b w N T n L X > < a : K e y V a l u e O f D i a g r a m O b j e c t K e y a n y T y p e z b w N T n L X > < a : K e y > < K e y > C o l u m n s \ A s s i s t a n c e   C o u n t < / K e y > < / a : K e y > < a : V a l u e   i : t y p e = " M e a s u r e G r i d N o d e V i e w S t a t e " > < C o l u m n > 5 4 < / C o l u m n > < L a y e d O u t > t r u e < / L a y e d O u t > < / a : V a l u e > < / a : K e y V a l u e O f D i a g r a m O b j e c t K e y a n y T y p e z b w N T n L X > < a : K e y V a l u e O f D i a g r a m O b j e c t K e y a n y T y p e z b w N T n L X > < a : K e y > < K e y > C o l u m n s \ A s s i s t a n c e   A m o u n t < / K e y > < / a : K e y > < a : V a l u e   i : t y p e = " M e a s u r e G r i d N o d e V i e w S t a t e " > < C o l u m n > 5 5 < / C o l u m n > < L a y e d O u t > t r u e < / L a y e d O u t > < / a : V a l u e > < / a : K e y V a l u e O f D i a g r a m O b j e c t K e y a n y T y p e z b w N T n L X > < a : K e y V a l u e O f D i a g r a m O b j e c t K e y a n y T y p e z b w N T n L X > < a : K e y > < K e y > C o l u m n s \ L a s t   A s s i s t a n c e   D a t e < / K e y > < / a : K e y > < a : V a l u e   i : t y p e = " M e a s u r e G r i d N o d e V i e w S t a t e " > < C o l u m n > 5 6 < / C o l u m n > < L a y e d O u t > t r u e < / L a y e d O u t > < / a : V a l u e > < / a : K e y V a l u e O f D i a g r a m O b j e c t K e y a n y T y p e z b w N T n L X > < a : K e y V a l u e O f D i a g r a m O b j e c t K e y a n y T y p e z b w N T n L X > < a : K e y > < K e y > C o l u m n s \ H o u s e h o l d   S i z e < / K e y > < / a : K e y > < a : V a l u e   i : t y p e = " M e a s u r e G r i d N o d e V i e w S t a t e " > < C o l u m n > 5 7 < / C o l u m n > < L a y e d O u t > t r u e < / L a y e d O u t > < / a : V a l u e > < / a : K e y V a l u e O f D i a g r a m O b j e c t K e y a n y T y p e z b w N T n L X > < a : K e y V a l u e O f D i a g r a m O b j e c t K e y a n y T y p e z b w N T n L X > < a : K e y > < K e y > C o l u m n s \ I s   H e a d   o f   H o u s e h o l d < / K e y > < / a : K e y > < a : V a l u e   i : t y p e = " M e a s u r e G r i d N o d e V i e w S t a t e " > < C o l u m n > 5 8 < / C o l u m n > < L a y e d O u t > t r u e < / L a y e d O u t > < / a : V a l u e > < / a : K e y V a l u e O f D i a g r a m O b j e c t K e y a n y T y p e z b w N T n L X > < a : K e y V a l u e O f D i a g r a m O b j e c t K e y a n y T y p e z b w N T n L X > < a : K e y > < K e y > C o l u m n s \ I s   D e c e a s e d < / K e y > < / a : K e y > < a : V a l u e   i : t y p e = " M e a s u r e G r i d N o d e V i e w S t a t e " > < C o l u m n > 5 9 < / C o l u m n > < L a y e d O u t > t r u e < / L a y e d O u t > < / a : V a l u e > < / a : K e y V a l u e O f D i a g r a m O b j e c t K e y a n y T y p e z b w N T n L X > < a : K e y V a l u e O f D i a g r a m O b j e c t K e y a n y T y p e z b w N T n L X > < a : K e y > < K e y > C o l u m n s \ R e l a t i o n s h i p   t o   H o H < / K e y > < / a : K e y > < a : V a l u e   i : t y p e = " M e a s u r e G r i d N o d e V i e w S t a t e " > < C o l u m n > 6 0 < / C o l u m n > < L a y e d O u t > t r u e < / L a y e d O u t > < / a : V a l u e > < / a : K e y V a l u e O f D i a g r a m O b j e c t K e y a n y T y p e z b w N T n L X > < a : K e y V a l u e O f D i a g r a m O b j e c t K e y a n y T y p e z b w N T n L X > < a : K e y > < K e y > C o l u m n s \ R O I   s t a t u s < / K e y > < / a : K e y > < a : V a l u e   i : t y p e = " M e a s u r e G r i d N o d e V i e w S t a t e " > < C o l u m n > 6 1 < / C o l u m n > < L a y e d O u t > t r u e < / L a y e d O u t > < / a : V a l u e > < / a : K e y V a l u e O f D i a g r a m O b j e c t K e y a n y T y p e z b w N T n L X > < a : K e y V a l u e O f D i a g r a m O b j e c t K e y a n y T y p e z b w N T n L X > < a : K e y > < K e y > C o l u m n s \ R O I   E x p i r a t i o n   D a t e < / K e y > < / a : K e y > < a : V a l u e   i : t y p e = " M e a s u r e G r i d N o d e V i e w S t a t e " > < C o l u m n > 6 2 < / C o l u m n > < L a y e d O u t > t r u e < / L a y e d O u t > < / a : V a l u e > < / a : K e y V a l u e O f D i a g r a m O b j e c t K e y a n y T y p e z b w N T n L X > < a : K e y V a l u e O f D i a g r a m O b j e c t K e y a n y T y p e z b w N T n L X > < a : K e y > < K e y > C o l u m n s \ E n t r y   D a t e   ( Y e a r ) < / K e y > < / a : K e y > < a : V a l u e   i : t y p e = " M e a s u r e G r i d N o d e V i e w S t a t e " > < C o l u m n > 6 3 < / C o l u m n > < L a y e d O u t > t r u e < / L a y e d O u t > < / a : V a l u e > < / a : K e y V a l u e O f D i a g r a m O b j e c t K e y a n y T y p e z b w N T n L X > < a : K e y V a l u e O f D i a g r a m O b j e c t K e y a n y T y p e z b w N T n L X > < a : K e y > < K e y > C o l u m n s \ E n t r y   D a t e   ( Q u a r t e r ) < / K e y > < / a : K e y > < a : V a l u e   i : t y p e = " M e a s u r e G r i d N o d e V i e w S t a t e " > < C o l u m n > 6 4 < / C o l u m n > < L a y e d O u t > t r u e < / L a y e d O u t > < / a : V a l u e > < / a : K e y V a l u e O f D i a g r a m O b j e c t K e y a n y T y p e z b w N T n L X > < a : K e y V a l u e O f D i a g r a m O b j e c t K e y a n y T y p e z b w N T n L X > < a : K e y > < K e y > C o l u m n s \ E n t r y   D a t e   ( M o n t h   I n d e x ) < / K e y > < / a : K e y > < a : V a l u e   i : t y p e = " M e a s u r e G r i d N o d e V i e w S t a t e " > < C o l u m n > 6 5 < / C o l u m n > < L a y e d O u t > t r u e < / L a y e d O u t > < / a : V a l u e > < / a : K e y V a l u e O f D i a g r a m O b j e c t K e y a n y T y p e z b w N T n L X > < a : K e y V a l u e O f D i a g r a m O b j e c t K e y a n y T y p e z b w N T n L X > < a : K e y > < K e y > C o l u m n s \ E n t r y   D a t e   ( M o n t h ) < / K e y > < / a : K e y > < a : V a l u e   i : t y p e = " M e a s u r e G r i d N o d e V i e w S t a t e " > < C o l u m n > 6 6 < / C o l u m n > < L a y e d O u t > t r u e < / L a y e d O u t > < / a : V a l u e > < / a : K e y V a l u e O f D i a g r a m O b j e c t K e y a n y T y p e z b w N T n L X > < a : K e y V a l u e O f D i a g r a m O b j e c t K e y a n y T y p e z b w N T n L X > < a : K e y > < K e y > L i n k s \ & l t ; C o l u m n s \ C o u n t   o f   C a s e   # & g t ; - & l t ; M e a s u r e s \ C a s e   # & g t ; < / K e y > < / a : K e y > < a : V a l u e   i : t y p e = " M e a s u r e G r i d V i e w S t a t e I D i a g r a m L i n k " / > < / a : K e y V a l u e O f D i a g r a m O b j e c t K e y a n y T y p e z b w N T n L X > < a : K e y V a l u e O f D i a g r a m O b j e c t K e y a n y T y p e z b w N T n L X > < a : K e y > < K e y > L i n k s \ & l t ; C o l u m n s \ C o u n t   o f   C a s e   # & g t ; - & l t ; M e a s u r e s \ C a s e   # & g t ; \ C O L U M N < / K e y > < / a : K e y > < a : V a l u e   i : t y p e = " M e a s u r e G r i d V i e w S t a t e I D i a g r a m L i n k E n d p o i n t " / > < / a : K e y V a l u e O f D i a g r a m O b j e c t K e y a n y T y p e z b w N T n L X > < a : K e y V a l u e O f D i a g r a m O b j e c t K e y a n y T y p e z b w N T n L X > < a : K e y > < K e y > L i n k s \ & l t ; C o l u m n s \ C o u n t   o f   C a s e   # & g t ; - & l t ; M e a s u r e s \ C a s e   # & g t ; \ M E A S U R E < / K e y > < / a : K e y > < a : V a l u e   i : t y p e = " M e a s u r e G r i d V i e w S t a t e I D i a g r a m L i n k E n d p o i n t " / > < / a : K e y V a l u e O f D i a g r a m O b j e c t K e y a n y T y p e z b w N T n L X > < a : K e y V a l u e O f D i a g r a m O b j e c t K e y a n y T y p e z b w N T n L X > < a : K e y > < K e y > L i n k s \ & l t ; C o l u m n s \ D i s t i n c t   C o u n t   o f   C a s e   # & g t ; - & l t ; M e a s u r e s \ C a s e   # & g t ; < / K e y > < / a : K e y > < a : V a l u e   i : t y p e = " M e a s u r e G r i d V i e w S t a t e I D i a g r a m L i n k " / > < / a : K e y V a l u e O f D i a g r a m O b j e c t K e y a n y T y p e z b w N T n L X > < a : K e y V a l u e O f D i a g r a m O b j e c t K e y a n y T y p e z b w N T n L X > < a : K e y > < K e y > L i n k s \ & l t ; C o l u m n s \ D i s t i n c t   C o u n t   o f   C a s e   # & g t ; - & l t ; M e a s u r e s \ C a s e   # & g t ; \ C O L U M N < / K e y > < / a : K e y > < a : V a l u e   i : t y p e = " M e a s u r e G r i d V i e w S t a t e I D i a g r a m L i n k E n d p o i n t " / > < / a : K e y V a l u e O f D i a g r a m O b j e c t K e y a n y T y p e z b w N T n L X > < a : K e y V a l u e O f D i a g r a m O b j e c t K e y a n y T y p e z b w N T n L X > < a : K e y > < K e y > L i n k s \ & l t ; C o l u m n s \ D i s t i n c t   C o u n t   o f   C a s e   # & g t ; - & l t ; M e a s u r e s \ C a s e   # & g t ; \ M E A S U R E < / K e y > < / a : K e y > < a : V a l u e   i : t y p e = " M e a s u r e G r i d V i e w S t a t e I D i a g r a m L i n k E n d p o i n t " / > < / a : K e y V a l u e O f D i a g r a m O b j e c t K e y a n y T y p e z b w N T n L X > < a : K e y V a l u e O f D i a g r a m O b j e c t K e y a n y T y p e z b w N T n L X > < a : K e y > < K e y > L i n k s \ & l t ; C o l u m n s \ C o u n t   o f   H o u s e h o l d   # & g t ; - & l t ; M e a s u r e s \ H o u s e h o l d   # & g t ; < / K e y > < / a : K e y > < a : V a l u e   i : t y p e = " M e a s u r e G r i d V i e w S t a t e I D i a g r a m L i n k " / > < / a : K e y V a l u e O f D i a g r a m O b j e c t K e y a n y T y p e z b w N T n L X > < a : K e y V a l u e O f D i a g r a m O b j e c t K e y a n y T y p e z b w N T n L X > < a : K e y > < K e y > L i n k s \ & l t ; C o l u m n s \ C o u n t   o f   H o u s e h o l d   # & g t ; - & l t ; M e a s u r e s \ H o u s e h o l d   # & g t ; \ C O L U M N < / K e y > < / a : K e y > < a : V a l u e   i : t y p e = " M e a s u r e G r i d V i e w S t a t e I D i a g r a m L i n k E n d p o i n t " / > < / a : K e y V a l u e O f D i a g r a m O b j e c t K e y a n y T y p e z b w N T n L X > < a : K e y V a l u e O f D i a g r a m O b j e c t K e y a n y T y p e z b w N T n L X > < a : K e y > < K e y > L i n k s \ & l t ; C o l u m n s \ C o u n t   o f   H o u s e h o l d   # & g t ; - & l t ; M e a s u r e s \ H o u s e h o l d   # & g t ; \ M E A S U R E < / K e y > < / a : K e y > < a : V a l u e   i : t y p e = " M e a s u r e G r i d V i e w S t a t e I D i a g r a m L i n k E n d p o i n t " / > < / a : K e y V a l u e O f D i a g r a m O b j e c t K e y a n y T y p e z b w N T n L X > < a : K e y V a l u e O f D i a g r a m O b j e c t K e y a n y T y p e z b w N T n L X > < a : K e y > < K e y > L i n k s \ & l t ; C o l u m n s \ D i s t i n c t   C o u n t   o f   H o u s e h o l d   # & g t ; - & l t ; M e a s u r e s \ H o u s e h o l d   # & g t ; < / K e y > < / a : K e y > < a : V a l u e   i : t y p e = " M e a s u r e G r i d V i e w S t a t e I D i a g r a m L i n k " / > < / a : K e y V a l u e O f D i a g r a m O b j e c t K e y a n y T y p e z b w N T n L X > < a : K e y V a l u e O f D i a g r a m O b j e c t K e y a n y T y p e z b w N T n L X > < a : K e y > < K e y > L i n k s \ & l t ; C o l u m n s \ D i s t i n c t   C o u n t   o f   H o u s e h o l d   # & g t ; - & l t ; M e a s u r e s \ H o u s e h o l d   # & g t ; \ C O L U M N < / K e y > < / a : K e y > < a : V a l u e   i : t y p e = " M e a s u r e G r i d V i e w S t a t e I D i a g r a m L i n k E n d p o i n t " / > < / a : K e y V a l u e O f D i a g r a m O b j e c t K e y a n y T y p e z b w N T n L X > < a : K e y V a l u e O f D i a g r a m O b j e c t K e y a n y T y p e z b w N T n L X > < a : K e y > < K e y > L i n k s \ & l t ; C o l u m n s \ D i s t i n c t   C o u n t   o f   H o u s e h o l d   # & g t ; - & l t ; M e a s u r e s \ H o u s e h o l d   # & g t ; \ M E A S U R E < / K e y > < / a : K e y > < a : V a l u e   i : t y p e = " M e a s u r e G r i d V i e w S t a t e I D i a g r a m L i n k E n d p o i n t " / > < / a : K e y V a l u e O f D i a g r a m O b j e c t K e y a n y T y p e z b w N T n L X > < a : K e y V a l u e O f D i a g r a m O b j e c t K e y a n y T y p e z b w N T n L X > < a : K e y > < K e y > L i n k s \ & l t ; C o l u m n s \ C o u n t   o f   E n t r y   A g e n c y & g t ; - & l t ; M e a s u r e s \ E n t r y   A g e n c y & g t ; < / K e y > < / a : K e y > < a : V a l u e   i : t y p e = " M e a s u r e G r i d V i e w S t a t e I D i a g r a m L i n k " / > < / a : K e y V a l u e O f D i a g r a m O b j e c t K e y a n y T y p e z b w N T n L X > < a : K e y V a l u e O f D i a g r a m O b j e c t K e y a n y T y p e z b w N T n L X > < a : K e y > < K e y > L i n k s \ & l t ; C o l u m n s \ C o u n t   o f   E n t r y   A g e n c y & g t ; - & l t ; M e a s u r e s \ E n t r y   A g e n c y & g t ; \ C O L U M N < / K e y > < / a : K e y > < a : V a l u e   i : t y p e = " M e a s u r e G r i d V i e w S t a t e I D i a g r a m L i n k E n d p o i n t " / > < / a : K e y V a l u e O f D i a g r a m O b j e c t K e y a n y T y p e z b w N T n L X > < a : K e y V a l u e O f D i a g r a m O b j e c t K e y a n y T y p e z b w N T n L X > < a : K e y > < K e y > L i n k s \ & l t ; C o l u m n s \ C o u n t   o f   E n t r y   A g e n c y & g t ; - & l t ; M e a s u r e s \ E n t r y   A g e n c y & g t ; \ M E A S U R E < / K e y > < / a : K e y > < a : V a l u e   i : t y p e = " M e a s u r e G r i d V i e w S t a t e I D i a g r a m L i n k E n d p o i n t " / > < / a : K e y V a l u e O f D i a g r a m O b j e c t K e y a n y T y p e z b w N T n L X > < a : K e y V a l u e O f D i a g r a m O b j e c t K e y a n y T y p e z b w N T n L X > < a : K e y > < K e y > L i n k s \ & l t ; C o l u m n s \ C o u n t   o f   E n t r y   A g e n t & g t ; - & l t ; M e a s u r e s \ E n t r y   A g e n t & g t ; < / K e y > < / a : K e y > < a : V a l u e   i : t y p e = " M e a s u r e G r i d V i e w S t a t e I D i a g r a m L i n k " / > < / a : K e y V a l u e O f D i a g r a m O b j e c t K e y a n y T y p e z b w N T n L X > < a : K e y V a l u e O f D i a g r a m O b j e c t K e y a n y T y p e z b w N T n L X > < a : K e y > < K e y > L i n k s \ & l t ; C o l u m n s \ C o u n t   o f   E n t r y   A g e n t & g t ; - & l t ; M e a s u r e s \ E n t r y   A g e n t & g t ; \ C O L U M N < / K e y > < / a : K e y > < a : V a l u e   i : t y p e = " M e a s u r e G r i d V i e w S t a t e I D i a g r a m L i n k E n d p o i n t " / > < / a : K e y V a l u e O f D i a g r a m O b j e c t K e y a n y T y p e z b w N T n L X > < a : K e y V a l u e O f D i a g r a m O b j e c t K e y a n y T y p e z b w N T n L X > < a : K e y > < K e y > L i n k s \ & l t ; C o l u m n s \ C o u n t   o f   E n t r y   A g e n t & g t ; - & l t ; M e a s u r e s \ E n t r y   A g e n t & g t ; \ M E A S U R E < / K e y > < / a : K e y > < a : V a l u e   i : t y p e = " M e a s u r e G r i d V i e w S t a t e I D i a g r a m L i n k E n d p o i n t " / > < / a : K e y V a l u e O f D i a g r a m O b j e c t K e y a n y T y p e z b w N T n L X > < a : K e y V a l u e O f D i a g r a m O b j e c t K e y a n y T y p e z b w N T n L X > < a : K e y > < K e y > L i n k s \ & l t ; C o l u m n s \ D i s t i n c t   C o u n t   o f   E n t r y   A g e n c y & g t ; - & l t ; M e a s u r e s \ E n t r y   A g e n c y & g t ; < / K e y > < / a : K e y > < a : V a l u e   i : t y p e = " M e a s u r e G r i d V i e w S t a t e I D i a g r a m L i n k " / > < / a : K e y V a l u e O f D i a g r a m O b j e c t K e y a n y T y p e z b w N T n L X > < a : K e y V a l u e O f D i a g r a m O b j e c t K e y a n y T y p e z b w N T n L X > < a : K e y > < K e y > L i n k s \ & l t ; C o l u m n s \ D i s t i n c t   C o u n t   o f   E n t r y   A g e n c y & g t ; - & l t ; M e a s u r e s \ E n t r y   A g e n c y & g t ; \ C O L U M N < / K e y > < / a : K e y > < a : V a l u e   i : t y p e = " M e a s u r e G r i d V i e w S t a t e I D i a g r a m L i n k E n d p o i n t " / > < / a : K e y V a l u e O f D i a g r a m O b j e c t K e y a n y T y p e z b w N T n L X > < a : K e y V a l u e O f D i a g r a m O b j e c t K e y a n y T y p e z b w N T n L X > < a : K e y > < K e y > L i n k s \ & l t ; C o l u m n s \ D i s t i n c t   C o u n t   o f   E n t r y   A g e n c y & g t ; - & l t ; M e a s u r e s \ E n t r y   A g e n c y & g t ; \ M E A S U R E < / K e y > < / a : K e y > < a : V a l u e   i : t y p e = " M e a s u r e G r i d V i e w S t a t e I D i a g r a m L i n k E n d p o i n t " / > < / a : K e y V a l u e O f D i a g r a m O b j e c t K e y a n y T y p e z b w N T n L X > < a : K e y V a l u e O f D i a g r a m O b j e c t K e y a n y T y p e z b w N T n L X > < a : K e y > < K e y > L i n k s \ & l t ; C o l u m n s \ D i s t i n c t   C o u n t   o f   E n t r y   A g e n t & g t ; - & l t ; M e a s u r e s \ E n t r y   A g e n t & g t ; < / K e y > < / a : K e y > < a : V a l u e   i : t y p e = " M e a s u r e G r i d V i e w S t a t e I D i a g r a m L i n k " / > < / a : K e y V a l u e O f D i a g r a m O b j e c t K e y a n y T y p e z b w N T n L X > < a : K e y V a l u e O f D i a g r a m O b j e c t K e y a n y T y p e z b w N T n L X > < a : K e y > < K e y > L i n k s \ & l t ; C o l u m n s \ D i s t i n c t   C o u n t   o f   E n t r y   A g e n t & g t ; - & l t ; M e a s u r e s \ E n t r y   A g e n t & g t ; \ C O L U M N < / K e y > < / a : K e y > < a : V a l u e   i : t y p e = " M e a s u r e G r i d V i e w S t a t e I D i a g r a m L i n k E n d p o i n t " / > < / a : K e y V a l u e O f D i a g r a m O b j e c t K e y a n y T y p e z b w N T n L X > < a : K e y V a l u e O f D i a g r a m O b j e c t K e y a n y T y p e z b w N T n L X > < a : K e y > < K e y > L i n k s \ & l t ; C o l u m n s \ D i s t i n c t   C o u n t   o f   E n t r y   A g e n t & g t ; - & l t ; M e a s u r e s \ E n t r y   A g e n t & g t ; \ M E A S U R E < / K e y > < / a : K e y > < a : V a l u e   i : t y p e = " M e a s u r e G r i d V i e w S t a t e I D i a g r a m L i n k E n d p o i n t " / > < / a : K e y V a l u e O f D i a g r a m O b j e c t K e y a n y T y p e z b w N T n L X > < a : K e y V a l u e O f D i a g r a m O b j e c t K e y a n y T y p e z b w N T n L X > < a : K e y > < K e y > L i n k s \ & l t ; C o l u m n s \ S u m   o f   A s s i s t a n c e   A m o u n t & g t ; - & l t ; M e a s u r e s \ A s s i s t a n c e   A m o u n t & g t ; < / K e y > < / a : K e y > < a : V a l u e   i : t y p e = " M e a s u r e G r i d V i e w S t a t e I D i a g r a m L i n k " / > < / a : K e y V a l u e O f D i a g r a m O b j e c t K e y a n y T y p e z b w N T n L X > < a : K e y V a l u e O f D i a g r a m O b j e c t K e y a n y T y p e z b w N T n L X > < a : K e y > < K e y > L i n k s \ & l t ; C o l u m n s \ S u m   o f   A s s i s t a n c e   A m o u n t & g t ; - & l t ; M e a s u r e s \ A s s i s t a n c e   A m o u n t & g t ; \ C O L U M N < / K e y > < / a : K e y > < a : V a l u e   i : t y p e = " M e a s u r e G r i d V i e w S t a t e I D i a g r a m L i n k E n d p o i n t " / > < / a : K e y V a l u e O f D i a g r a m O b j e c t K e y a n y T y p e z b w N T n L X > < a : K e y V a l u e O f D i a g r a m O b j e c t K e y a n y T y p e z b w N T n L X > < a : K e y > < K e y > L i n k s \ & l t ; C o l u m n s \ S u m   o f   A s s i s t a n c e   A m o u n t & g t ; - & l t ; M e a s u r e s \ A s s i s t a n c e   A m o u n t & g t ; \ M E A S U R E < / K e y > < / a : K e y > < a : V a l u e   i : t y p e = " M e a s u r e G r i d V i e w S t a t e I D i a g r a m L i n k E n d p o i n t " / > < / a : K e y V a l u e O f D i a g r a m O b j e c t K e y a n y T y p e z b w N T n L X > < a : K e y V a l u e O f D i a g r a m O b j e c t K e y a n y T y p e z b w N T n L X > < a : K e y > < K e y > L i n k s \ & l t ; C o l u m n s \ S u m   o f   A s s i s t a n c e   C o u n t & g t ; - & l t ; M e a s u r e s \ A s s i s t a n c e   C o u n t & g t ; < / K e y > < / a : K e y > < a : V a l u e   i : t y p e = " M e a s u r e G r i d V i e w S t a t e I D i a g r a m L i n k " / > < / a : K e y V a l u e O f D i a g r a m O b j e c t K e y a n y T y p e z b w N T n L X > < a : K e y V a l u e O f D i a g r a m O b j e c t K e y a n y T y p e z b w N T n L X > < a : K e y > < K e y > L i n k s \ & l t ; C o l u m n s \ S u m   o f   A s s i s t a n c e   C o u n t & g t ; - & l t ; M e a s u r e s \ A s s i s t a n c e   C o u n t & g t ; \ C O L U M N < / K e y > < / a : K e y > < a : V a l u e   i : t y p e = " M e a s u r e G r i d V i e w S t a t e I D i a g r a m L i n k E n d p o i n t " / > < / a : K e y V a l u e O f D i a g r a m O b j e c t K e y a n y T y p e z b w N T n L X > < a : K e y V a l u e O f D i a g r a m O b j e c t K e y a n y T y p e z b w N T n L X > < a : K e y > < K e y > L i n k s \ & l t ; C o l u m n s \ S u m   o f   A s s i s t a n c e   C o u n t & g t ; - & l t ; M e a s u r e s \ A s s i s t a n c e   C o u n t & g t ; \ M E A S U R E < / K e y > < / a : K e y > < a : V a l u e   i : t y p e = " M e a s u r e G r i d V i e w S t a t e I D i a g r a m L i n k E n d p o i n t " / > < / a : K e y V a l u e O f D i a g r a m O b j e c t K e y a n y T y p e z b w N T n L X > < a : K e y V a l u e O f D i a g r a m O b j e c t K e y a n y T y p e z b w N T n L X > < a : K e y > < K e y > L i n k s \ & l t ; C o l u m n s \ C o u n t   o f   E n t r y   D a t e & g t ; - & l t ; M e a s u r e s \ E n t r y   D a t e & g t ; < / K e y > < / a : K e y > < a : V a l u e   i : t y p e = " M e a s u r e G r i d V i e w S t a t e I D i a g r a m L i n k " / > < / a : K e y V a l u e O f D i a g r a m O b j e c t K e y a n y T y p e z b w N T n L X > < a : K e y V a l u e O f D i a g r a m O b j e c t K e y a n y T y p e z b w N T n L X > < a : K e y > < K e y > L i n k s \ & l t ; C o l u m n s \ C o u n t   o f   E n t r y   D a t e & g t ; - & l t ; M e a s u r e s \ E n t r y   D a t e & g t ; \ C O L U M N < / K e y > < / a : K e y > < a : V a l u e   i : t y p e = " M e a s u r e G r i d V i e w S t a t e I D i a g r a m L i n k E n d p o i n t " / > < / a : K e y V a l u e O f D i a g r a m O b j e c t K e y a n y T y p e z b w N T n L X > < a : K e y V a l u e O f D i a g r a m O b j e c t K e y a n y T y p e z b w N T n L X > < a : K e y > < K e y > L i n k s \ & l t ; C o l u m n s \ C o u n t   o f   E n t r y   D a t e & g t ; - & l t ; M e a s u r e s \ E n t r y   D a t e & g t ; \ M E A S U R E < / K e y > < / a : K e y > < a : V a l u e   i : t y p e = " M e a s u r e G r i d V i e w S t a t e I D i a g r a m L i n k E n d p o i n t " / > < / a : K e y V a l u e O f D i a g r a m O b j e c t K e y a n y T y p e z b w N T n L X > < a : K e y V a l u e O f D i a g r a m O b j e c t K e y a n y T y p e z b w N T n L X > < a : K e y > < K e y > L i n k s \ & l t ; C o l u m n s \ M i n   o f   E n t r y   D a t e & g t ; - & l t ; M e a s u r e s \ E n t r y   D a t e & g t ; < / K e y > < / a : K e y > < a : V a l u e   i : t y p e = " M e a s u r e G r i d V i e w S t a t e I D i a g r a m L i n k " / > < / a : K e y V a l u e O f D i a g r a m O b j e c t K e y a n y T y p e z b w N T n L X > < a : K e y V a l u e O f D i a g r a m O b j e c t K e y a n y T y p e z b w N T n L X > < a : K e y > < K e y > L i n k s \ & l t ; C o l u m n s \ M i n   o f   E n t r y   D a t e & g t ; - & l t ; M e a s u r e s \ E n t r y   D a t e & g t ; \ C O L U M N < / K e y > < / a : K e y > < a : V a l u e   i : t y p e = " M e a s u r e G r i d V i e w S t a t e I D i a g r a m L i n k E n d p o i n t " / > < / a : K e y V a l u e O f D i a g r a m O b j e c t K e y a n y T y p e z b w N T n L X > < a : K e y V a l u e O f D i a g r a m O b j e c t K e y a n y T y p e z b w N T n L X > < a : K e y > < K e y > L i n k s \ & l t ; C o l u m n s \ M i n   o f   E n t r y   D a t e & g t ; - & l t ; M e a s u r e s \ E n t r y   D a t e & g t ; \ M E A S U R E < / K e y > < / a : K e y > < a : V a l u e   i : t y p e = " M e a s u r e G r i d V i e w S t a t e I D i a g r a m L i n k E n d p o i n t " / > < / a : K e y V a l u e O f D i a g r a m O b j e c t K e y a n y T y p e z b w N T n L X > < a : K e y V a l u e O f D i a g r a m O b j e c t K e y a n y T y p e z b w N T n L X > < a : K e y > < K e y > L i n k s \ & l t ; C o l u m n s \ M a x   o f   E n t r y   D a t e & g t ; - & l t ; M e a s u r e s \ E n t r y   D a t e & g t ; < / K e y > < / a : K e y > < a : V a l u e   i : t y p e = " M e a s u r e G r i d V i e w S t a t e I D i a g r a m L i n k " / > < / a : K e y V a l u e O f D i a g r a m O b j e c t K e y a n y T y p e z b w N T n L X > < a : K e y V a l u e O f D i a g r a m O b j e c t K e y a n y T y p e z b w N T n L X > < a : K e y > < K e y > L i n k s \ & l t ; C o l u m n s \ M a x   o f   E n t r y   D a t e & g t ; - & l t ; M e a s u r e s \ E n t r y   D a t e & g t ; \ C O L U M N < / K e y > < / a : K e y > < a : V a l u e   i : t y p e = " M e a s u r e G r i d V i e w S t a t e I D i a g r a m L i n k E n d p o i n t " / > < / a : K e y V a l u e O f D i a g r a m O b j e c t K e y a n y T y p e z b w N T n L X > < a : K e y V a l u e O f D i a g r a m O b j e c t K e y a n y T y p e z b w N T n L X > < a : K e y > < K e y > L i n k s \ & l t ; C o l u m n s \ M a x   o f   E n t r y   D a t e & g t ; - & l t ; M e a s u r e s \ E n t r y   D a t e & g t ; \ M E A S U R E < / K e y > < / a : K e y > < a : V a l u e   i : t y p e = " M e a s u r e G r i d V i e w S t a t e I D i a g r a m L i n k E n d p o i n t " / > < / a : K e y V a l u e O f D i a g r a m O b j e c t K e y a n y T y p e z b w N T n L X > < / V i e w S t a t e s > < / D i a g r a m M a n a g e r . S e r i a l i z a b l e D i a g r a m > < / A r r a y O f D i a g r a m M a n a g e r . S e r i a l i z a b l e D i a g r a m > ] ] > < / C u s t o m C o n t e n t > < / G e m i n i > 
</file>

<file path=customXml/item13.xml>��< ? x m l   v e r s i o n = " 1 . 0 "   e n c o d i n g = " u t f - 1 6 " ? > < W o r k b o o k S t a t e   x m l n s : i = " h t t p : / / w w w . w 3 . o r g / 2 0 0 1 / X M L S c h e m a - i n s t a n c e "   x m l n s = " h t t p : / / s c h e m a s . m i c r o s o f t . c o m / P o w e r B I A d d I n " > < L a s t P r o v i d e d R a n g e N a m e I d > 0 < / L a s t P r o v i d e d R a n g e N a m e I d > < L a s t U s e d G r o u p O b j e c t I d > < / L a s t U s e d G r o u p O b j e c t I d > < T i l e s L i s t > < T i l e s / > < / T i l e s L i s t > < / W o r k b o o k S t a t e > 
</file>

<file path=customXml/item14.xml><?xml version="1.0" encoding="utf-8"?>
<ct:contentTypeSchema xmlns:ct="http://schemas.microsoft.com/office/2006/metadata/contentType" xmlns:ma="http://schemas.microsoft.com/office/2006/metadata/properties/metaAttributes" ct:_="" ma:_="" ma:contentTypeName="Document" ma:contentTypeID="0x010100CCC13F6DA6B7874280F549266B073A87" ma:contentTypeVersion="10" ma:contentTypeDescription="Create a new document." ma:contentTypeScope="" ma:versionID="c8240e0f2652b1d9f02a99408f567ddc">
  <xsd:schema xmlns:xsd="http://www.w3.org/2001/XMLSchema" xmlns:xs="http://www.w3.org/2001/XMLSchema" xmlns:p="http://schemas.microsoft.com/office/2006/metadata/properties" xmlns:ns2="549dd76e-434c-4ced-8386-4a633c098010" xmlns:ns3="781ff6af-7b7b-4b70-a495-9dfa334e93d0" targetNamespace="http://schemas.microsoft.com/office/2006/metadata/properties" ma:root="true" ma:fieldsID="488c7ec42d707b8da12126c95c676edd" ns2:_="" ns3:_="">
    <xsd:import namespace="549dd76e-434c-4ced-8386-4a633c098010"/>
    <xsd:import namespace="781ff6af-7b7b-4b70-a495-9dfa334e93d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9dd76e-434c-4ced-8386-4a633c0980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1ff6af-7b7b-4b70-a495-9dfa334e93d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5.xml>��< ? x m l   v e r s i o n = " 1 . 0 "   e n c o d i n g = " U T F - 1 6 " ? > < G e m i n i   x m l n s = " h t t p : / / g e m i n i / p i v o t c u s t o m i z a t i o n / a d d 5 7 b 6 c - 1 3 7 3 - 4 b 0 4 - 9 d 0 4 - 7 3 e c 3 f a c d 1 f 7 " > < C u s t o m C o n t e n t > < ! [ C D A T A [ < ? x m l   v e r s i o n = " 1 . 0 "   e n c o d i n g = " u t f - 1 6 " ? > < S e t t i n g s > < C a l c u l a t e d F i e l d s > < i t e m > < M e a s u r e N a m e > A g e n c i e s < / M e a s u r e N a m e > < D i s p l a y N a m e > A g e n c i e s < / D i s p l a y N a m e > < V i s i b l e > F a l s e < / V i s i b l e > < / i t e m > < i t e m > < M e a s u r e N a m e > H o u s e h o l d s < / M e a s u r e N a m e > < D i s p l a y N a m e > H o u s e h o l d s < / D i s p l a y N a m e > < V i s i b l e > F a l s e < / V i s i b l e > < / i t e m > < i t e m > < M e a s u r e N a m e > A g e n t s < / M e a s u r e N a m e > < D i s p l a y N a m e > A g e n t s < / D i s p l a y N a m e > < V i s i b l e > F a l s e < / V i s i b l e > < / i t e m > < i t e m > < M e a s u r e N a m e > C a s e s < / M e a s u r e N a m e > < D i s p l a y N a m e > C a s e s < / D i s p l a y N a m e > < V i s i b l e > F a l s e < / V i s i b l e > < / i t e m > < i t e m > < M e a s u r e N a m e > F i r s t   C a s e   E n t r y   D a t e < / M e a s u r e N a m e > < D i s p l a y N a m e > F i r s t   C a s e   E n t r y   D a t e < / D i s p l a y N a m e > < V i s i b l e > F a l s e < / V i s i b l e > < / i t e m > < i t e m > < M e a s u r e N a m e > L a s t   C a s e   E n t r y   D a t e < / M e a s u r e N a m e > < D i s p l a y N a m e > L a s t   C a s e   E n t r y   D a t e < / D i s p l a y N a m e > < V i s i b l e > F a l s e < / V i s i b l e > < / i t e m > < i t e m > < M e a s u r e N a m e > A s s i s t a n c e < / M e a s u r e N a m e > < D i s p l a y N a m e > A s s i s t a n c e < / D i s p l a y N a m e > < V i s i b l e > F a l s e < / V i s i b l e > < / i t e m > < / C a l c u l a t e d F i e l d s > < S A H o s t H a s h > 0 < / S A H o s t H a s h > < G e m i n i F i e l d L i s t V i s i b l e > T r u e < / G e m i n i F i e l d L i s t V i s i b l e > < / S e t t i n g s > ] ] > < / C u s t o m C o n t e n t > < / G e m i n i > 
</file>

<file path=customXml/item16.xml>��< ? x m l   v e r s i o n = " 1 . 0 "   e n c o d i n g = " U T F - 1 6 " ? > < G e m i n i   x m l n s = " h t t p : / / g e m i n i / p i v o t c u s t o m i z a t i o n / T a b l e X M L _ C a s e s _ 5 a 6 2 c 9 2 3 - 6 8 c c - 4 0 8 4 - 8 3 8 a - a 7 a c 8 3 3 d 1 2 2 5 " > < C u s t o m C o n t e n t > < ! [ C D A T A [ < T a b l e W i d g e t G r i d S e r i a l i z a t i o n   x m l n s : x s i = " h t t p : / / w w w . w 3 . o r g / 2 0 0 1 / X M L S c h e m a - i n s t a n c e "   x m l n s : x s d = " h t t p : / / w w w . w 3 . o r g / 2 0 0 1 / X M L S c h e m a " > < C o l u m n S u g g e s t e d T y p e   / > < C o l u m n F o r m a t   / > < C o l u m n A c c u r a c y   / > < C o l u m n C u r r e n c y S y m b o l   / > < C o l u m n P o s i t i v e P a t t e r n   / > < C o l u m n N e g a t i v e P a t t e r n   / > < C o l u m n W i d t h s > < i t e m > < k e y > < s t r i n g > C a s e   # < / s t r i n g > < / k e y > < v a l u e > < i n t > 7 5 < / i n t > < / v a l u e > < / i t e m > < i t e m > < k e y > < s t r i n g > H o u s e h o l d   # < / s t r i n g > < / k e y > < v a l u e > < i n t > 1 1 3 < / i n t > < / v a l u e > < / i t e m > < i t e m > < k e y > < s t r i n g > E n t r y   A g e n t < / s t r i n g > < / k e y > < v a l u e > < i n t > 1 0 8 < / i n t > < / v a l u e > < / i t e m > < i t e m > < k e y > < s t r i n g > E n t r y   A g e n c y < / s t r i n g > < / k e y > < v a l u e > < i n t > 1 1 6 < / i n t > < / v a l u e > < / i t e m > < i t e m > < k e y > < s t r i n g > E n t r y   D a t e < / s t r i n g > < / k e y > < v a l u e > < i n t > 1 0 0 < / i n t > < / v a l u e > < / i t e m > < i t e m > < k e y > < s t r i n g > D e p e n d a n t   C o u n t < / s t r i n g > < / k e y > < v a l u e > < i n t > 1 4 5 < / i n t > < / v a l u e > < / i t e m > < i t e m > < k e y > < s t r i n g > F i r s t   N a m e < / s t r i n g > < / k e y > < v a l u e > < i n t > 1 0 3 < / i n t > < / v a l u e > < / i t e m > < i t e m > < k e y > < s t r i n g > M i d d l e   N a m e < / s t r i n g > < / k e y > < v a l u e > < i n t > 1 2 0 < / i n t > < / v a l u e > < / i t e m > < i t e m > < k e y > < s t r i n g > L a s t   N a m e < / s t r i n g > < / k e y > < v a l u e > < i n t > 1 0 0 < / i n t > < / v a l u e > < / i t e m > < i t e m > < k e y > < s t r i n g > S u f f i x < / s t r i n g > < / k e y > < v a l u e > < i n t > 7 0 < / i n t > < / v a l u e > < / i t e m > < i t e m > < k e y > < s t r i n g > D a t e   o f   B i r t h < / s t r i n g > < / k e y > < v a l u e > < i n t > 1 1 4 < / i n t > < / v a l u e > < / i t e m > < i t e m > < k e y > < s t r i n g > C a s e   A g e < / s t r i n g > < / k e y > < v a l u e > < i n t > 9 2 < / i n t > < / v a l u e > < / i t e m > < i t e m > < k e y > < s t r i n g > S t r e e t   A d d r e s s < / s t r i n g > < / k e y > < v a l u e > < i n t > 1 2 7 < / i n t > < / v a l u e > < / i t e m > < i t e m > < k e y > < s t r i n g > S t r e e t   A p t   N u m b e r < / s t r i n g > < / k e y > < v a l u e > < i n t > 1 5 3 < / i n t > < / v a l u e > < / i t e m > < i t e m > < k e y > < s t r i n g > C i t y < / s t r i n g > < / k e y > < v a l u e > < i n t > 6 0 < / i n t > < / v a l u e > < / i t e m > < i t e m > < k e y > < s t r i n g > S t a t e < / s t r i n g > < / k e y > < v a l u e > < i n t > 6 8 < / i n t > < / v a l u e > < / i t e m > < i t e m > < k e y > < s t r i n g > Z i p   c o d e < / s t r i n g > < / k e y > < v a l u e > < i n t > 8 8 < / i n t > < / v a l u e > < / i t e m > < i t e m > < k e y > < s t r i n g > C o u n t y < / s t r i n g > < / k e y > < v a l u e > < i n t > 8 0 < / i n t > < / v a l u e > < / i t e m > < i t e m > < k e y > < s t r i n g > M a i l i n g   A d d r e s s < / s t r i n g > < / k e y > < v a l u e > < i n t > 1 3 5 < / i n t > < / v a l u e > < / i t e m > < i t e m > < k e y > < s t r i n g > C i t y _ 1 < / s t r i n g > < / k e y > < v a l u e > < i n t > 7 4 < / i n t > < / v a l u e > < / i t e m > < i t e m > < k e y > < s t r i n g > S t a t e _ 2 < / s t r i n g > < / k e y > < v a l u e > < i n t > 8 2 < / i n t > < / v a l u e > < / i t e m > < i t e m > < k e y > < s t r i n g > Z i p   c o d e _ 3 < / s t r i n g > < / k e y > < v a l u e > < i n t > 1 0 2 < / i n t > < / v a l u e > < / i t e m > < i t e m > < k e y > < s t r i n g > C a s e   P e r s o n a l   i n c o m e < / s t r i n g > < / k e y > < v a l u e > < i n t > 1 7 1 < / i n t > < / v a l u e > < / i t e m > < i t e m > < k e y > < s t r i n g > C a s e   P e r s o n a l   I n c o m e   S o u r c e s < / s t r i n g > < / k e y > < v a l u e > < i n t > 2 2 2 < / i n t > < / v a l u e > < / i t e m > < i t e m > < k e y > < s t r i n g > H o u s e h o l d   I n c o m e < / s t r i n g > < / k e y > < v a l u e > < i n t > 1 5 2 < / i n t > < / v a l u e > < / i t e m > < i t e m > < k e y > < s t r i n g > C a s e   P e r s o n a l   e x p e n s e s < / s t r i n g > < / k e y > < v a l u e > < i n t > 1 8 4 < / i n t > < / v a l u e > < / i t e m > < i t e m > < k e y > < s t r i n g > C a s e   P e r s o n a l   E x p e n s e   S o u r c e s < / s t r i n g > < / k e y > < v a l u e > < i n t > 2 2 8 < / i n t > < / v a l u e > < / i t e m > < i t e m > < k e y > < s t r i n g > H o u s e h o l d   E x p e n s e s < / s t r i n g > < / k e y > < v a l u e > < i n t > 1 6 4 < / i n t > < / v a l u e > < / i t e m > < i t e m > < k e y > < s t r i n g > P h o n e   D e s c r i p t i o n s < / s t r i n g > < / k e y > < v a l u e > < i n t > 1 5 5 < / i n t > < / v a l u e > < / i t e m > < i t e m > < k e y > < s t r i n g > P h o n e   N u m b e r s < / s t r i n g > < / k e y > < v a l u e > < i n t > 1 3 6 < / i n t > < / v a l u e > < / i t e m > < i t e m > < k e y > < s t r i n g > E m a i l < / s t r i n g > < / k e y > < v a l u e > < i n t > 7 0 < / i n t > < / v a l u e > < / i t e m > < i t e m > < k e y > < s t r i n g > C a s e   I D   N u m b e r s < / s t r i n g > < / k e y > < v a l u e > < i n t > 1 4 1 < / i n t > < / v a l u e > < / i t e m > < i t e m > < k e y > < s t r i n g > G e n d e r < / s t r i n g > < / k e y > < v a l u e > < i n t > 8 2 < / i n t > < / v a l u e > < / i t e m > < i t e m > < k e y > < s t r i n g > R a c e < / s t r i n g > < / k e y > < v a l u e > < i n t > 6 5 < / i n t > < / v a l u e > < / i t e m > < i t e m > < k e y > < s t r i n g > E t h n i c i t y < / s t r i n g > < / k e y > < v a l u e > < i n t > 9 0 < / i n t > < / v a l u e > < / i t e m > < i t e m > < k e y > < s t r i n g > C h i l d r e n   ( 0 - 1 7 )   i n   H o u s e h o l d < / s t r i n g > < / k e y > < v a l u e > < i n t > 2 1 3 < / i n t > < / v a l u e > < / i t e m > < i t e m > < k e y > < s t r i n g > A d u l t s   ( 1 8 - 5 9 )   i n   H o u s e h o l d < / s t r i n g > < / k e y > < v a l u e > < i n t > 2 0 7 < / i n t > < / v a l u e > < / i t e m > < i t e m > < k e y > < s t r i n g > S e n i o r s   ( 6 0 + )   i n   H o u s e h o l d < / s t r i n g > < / k e y > < v a l u e > < i n t > 2 0 1 < / i n t > < / v a l u e > < / i t e m > < i t e m > < k e y > < s t r i n g > E d u c a t i o n   ( h i g h e s t   l e v e l   c o m p l e t e d ) < / s t r i n g > < / k e y > < v a l u e > < i n t > 2 5 9 < / i n t > < / v a l u e > < / i t e m > < i t e m > < k e y > < s t r i n g > E m p l o y m e n t < / s t r i n g > < / k e y > < v a l u e > < i n t > 1 1 5 < / i n t > < / v a l u e > < / i t e m > < i t e m > < k e y > < s t r i n g > M a r i t a l   s t a t u s < / s t r i n g > < / k e y > < v a l u e > < i n t > 1 2 0 < / i n t > < / v a l u e > < / i t e m > < i t e m > < k e y > < s t r i n g > R e c e i v e s   M e d i c a i d < / s t r i n g > < / k e y > < v a l u e > < i n t > 1 5 1 < / i n t > < / v a l u e > < / i t e m > < i t e m > < k e y > < s t r i n g > R e c e i v e s   M e d i c a r e < / s t r i n g > < / k e y > < v a l u e > < i n t > 1 5 2 < / i n t > < / v a l u e > < / i t e m > < i t e m > < k e y > < s t r i n g > R e c e i v e s   S N A P   ( F o o d   S t a m p s ) < / s t r i n g > < / k e y > < v a l u e > < i n t > 2 2 0 < / i n t > < / v a l u e > < / i t e m > < i t e m > < k e y > < s t r i n g > R e c e i v e s   S o c i a l   S e c u r i t y < / s t r i n g > < / k e y > < v a l u e > < i n t > 1 8 3 < / i n t > < / v a l u e > < / i t e m > < i t e m > < k e y > < s t r i n g > R e c e i v e s   V e t e r a n s   B e n e f i t s < / s t r i n g > < / k e y > < v a l u e > < i n t > 2 0 3 < / i n t > < / v a l u e > < / i t e m > < i t e m > < k e y > < s t r i n g > R e c e i v e s   W I C < / s t r i n g > < / k e y > < v a l u e > < i n t > 1 1 9 < / i n t > < / v a l u e > < / i t e m > < i t e m > < k e y > < s t r i n g > R e c e i v e s   S S I < / s t r i n g > < / k e y > < v a l u e > < i n t > 1 1 2 < / i n t > < / v a l u e > < / i t e m > < i t e m > < k e y > < s t r i n g > R e c e i v e s   F r e e / R e d u c e d   P r i c e   S c h o o l   M e a l s < / s t r i n g > < / k e y > < v a l u e > < i n t > 3 0 0 < / i n t > < / v a l u e > < / i t e m > < i t e m > < k e y > < s t r i n g > P r e f e r   n o t   t o   a n s w e r < / s t r i n g > < / k e y > < v a l u e > < i n t > 1 6 3 < / i n t > < / v a l u e > < / i t e m > < i t e m > < k e y > < s t r i n g > A t   R i s k   o f   B e i n g   H o m e l e s s < / s t r i n g > < / k e y > < v a l u e > < i n t > 1 9 6 < / i n t > < / v a l u e > < / i t e m > < i t e m > < k e y > < s t r i n g > D i s a b l e d < / s t r i n g > < / k e y > < v a l u e > < i n t > 9 0 < / i n t > < / v a l u e > < / i t e m > < i t e m > < k e y > < s t r i n g > H o m e l e s s < / s t r i n g > < / k e y > < v a l u e > < i n t > 9 7 < / i n t > < / v a l u e > < / i t e m > < i t e m > < k e y > < s t r i n g > W i t h i n   t h e   p a s t   1 2   m o n t h s   w e   w o r r i e d   w h e t h e r   o u r   f o o d   w o u l d   r u n   o u t   b e f o r e   w e   g o t   m o n e y   t o   b u y   m o r e . < / s t r i n g > < / k e y > < v a l u e > < i n t > 6 9 2 < / i n t > < / v a l u e > < / i t e m > < i t e m > < k e y > < s t r i n g > A s s i s t a n c e   C o u n t < / s t r i n g > < / k e y > < v a l u e > < i n t > 1 4 1 < / i n t > < / v a l u e > < / i t e m > < i t e m > < k e y > < s t r i n g > A s s i s t a n c e   A m o u n t < / s t r i n g > < / k e y > < v a l u e > < i n t > 1 5 4 < / i n t > < / v a l u e > < / i t e m > < i t e m > < k e y > < s t r i n g > L a s t   A s s i s t a n c e   D a t e < / s t r i n g > < / k e y > < v a l u e > < i n t > 1 6 0 < / i n t > < / v a l u e > < / i t e m > < i t e m > < k e y > < s t r i n g > H o u s e h o l d   S i z e < / s t r i n g > < / k e y > < v a l u e > < i n t > 1 3 1 < / i n t > < / v a l u e > < / i t e m > < i t e m > < k e y > < s t r i n g > I s   H e a d   o f   H o u s e h o l d < / s t r i n g > < / k e y > < v a l u e > < i n t > 1 6 7 < / i n t > < / v a l u e > < / i t e m > < i t e m > < k e y > < s t r i n g > I s   D e c e a s e d < / s t r i n g > < / k e y > < v a l u e > < i n t > 1 0 9 < / i n t > < / v a l u e > < / i t e m > < i t e m > < k e y > < s t r i n g > R e l a t i o n s h i p   t o   H o H < / s t r i n g > < / k e y > < v a l u e > < i n t > 1 5 8 < / i n t > < / v a l u e > < / i t e m > < i t e m > < k e y > < s t r i n g > R O I   s t a t u s < / s t r i n g > < / k e y > < v a l u e > < i n t > 9 8 < / i n t > < / v a l u e > < / i t e m > < i t e m > < k e y > < s t r i n g > R O I   E x p i r a t i o n   D a t e < / s t r i n g > < / k e y > < v a l u e > < i n t > 1 5 5 < / i n t > < / v a l u e > < / i t e m > < i t e m > < k e y > < s t r i n g > E n t r y   D a t e   ( Y e a r ) < / s t r i n g > < / k e y > < v a l u e > < i n t > 1 3 9 < / i n t > < / v a l u e > < / i t e m > < i t e m > < k e y > < s t r i n g > E n t r y   D a t e   ( Q u a r t e r ) < / s t r i n g > < / k e y > < v a l u e > < i n t > 1 6 1 < / i n t > < / v a l u e > < / i t e m > < i t e m > < k e y > < s t r i n g > E n t r y   D a t e   ( M o n t h   I n d e x ) < / s t r i n g > < / k e y > < v a l u e > < i n t > 1 9 2 < / i n t > < / v a l u e > < / i t e m > < i t e m > < k e y > < s t r i n g > E n t r y   D a t e   ( M o n t h ) < / s t r i n g > < / k e y > < v a l u e > < i n t > 1 5 4 < / i n t > < / v a l u e > < / i t e m > < / C o l u m n W i d t h s > < C o l u m n D i s p l a y I n d e x > < i t e m > < k e y > < s t r i n g > C a s e   # < / s t r i n g > < / k e y > < v a l u e > < i n t > 0 < / i n t > < / v a l u e > < / i t e m > < i t e m > < k e y > < s t r i n g > H o u s e h o l d   # < / s t r i n g > < / k e y > < v a l u e > < i n t > 1 < / i n t > < / v a l u e > < / i t e m > < i t e m > < k e y > < s t r i n g > E n t r y   A g e n t < / s t r i n g > < / k e y > < v a l u e > < i n t > 2 < / i n t > < / v a l u e > < / i t e m > < i t e m > < k e y > < s t r i n g > E n t r y   A g e n c y < / s t r i n g > < / k e y > < v a l u e > < i n t > 3 < / i n t > < / v a l u e > < / i t e m > < i t e m > < k e y > < s t r i n g > E n t r y   D a t e < / s t r i n g > < / k e y > < v a l u e > < i n t > 4 < / i n t > < / v a l u e > < / i t e m > < i t e m > < k e y > < s t r i n g > D e p e n d a n t   C o u n t < / s t r i n g > < / k e y > < v a l u e > < i n t > 5 < / i n t > < / v a l u e > < / i t e m > < i t e m > < k e y > < s t r i n g > F i r s t   N a m e < / s t r i n g > < / k e y > < v a l u e > < i n t > 6 < / i n t > < / v a l u e > < / i t e m > < i t e m > < k e y > < s t r i n g > M i d d l e   N a m e < / s t r i n g > < / k e y > < v a l u e > < i n t > 7 < / i n t > < / v a l u e > < / i t e m > < i t e m > < k e y > < s t r i n g > L a s t   N a m e < / s t r i n g > < / k e y > < v a l u e > < i n t > 8 < / i n t > < / v a l u e > < / i t e m > < i t e m > < k e y > < s t r i n g > S u f f i x < / s t r i n g > < / k e y > < v a l u e > < i n t > 9 < / i n t > < / v a l u e > < / i t e m > < i t e m > < k e y > < s t r i n g > D a t e   o f   B i r t h < / s t r i n g > < / k e y > < v a l u e > < i n t > 1 0 < / i n t > < / v a l u e > < / i t e m > < i t e m > < k e y > < s t r i n g > C a s e   A g e < / s t r i n g > < / k e y > < v a l u e > < i n t > 1 1 < / i n t > < / v a l u e > < / i t e m > < i t e m > < k e y > < s t r i n g > S t r e e t   A d d r e s s < / s t r i n g > < / k e y > < v a l u e > < i n t > 1 2 < / i n t > < / v a l u e > < / i t e m > < i t e m > < k e y > < s t r i n g > S t r e e t   A p t   N u m b e r < / s t r i n g > < / k e y > < v a l u e > < i n t > 1 3 < / i n t > < / v a l u e > < / i t e m > < i t e m > < k e y > < s t r i n g > C i t y < / s t r i n g > < / k e y > < v a l u e > < i n t > 1 4 < / i n t > < / v a l u e > < / i t e m > < i t e m > < k e y > < s t r i n g > S t a t e < / s t r i n g > < / k e y > < v a l u e > < i n t > 1 5 < / i n t > < / v a l u e > < / i t e m > < i t e m > < k e y > < s t r i n g > Z i p   c o d e < / s t r i n g > < / k e y > < v a l u e > < i n t > 1 6 < / i n t > < / v a l u e > < / i t e m > < i t e m > < k e y > < s t r i n g > C o u n t y < / s t r i n g > < / k e y > < v a l u e > < i n t > 1 7 < / i n t > < / v a l u e > < / i t e m > < i t e m > < k e y > < s t r i n g > M a i l i n g   A d d r e s s < / s t r i n g > < / k e y > < v a l u e > < i n t > 1 8 < / i n t > < / v a l u e > < / i t e m > < i t e m > < k e y > < s t r i n g > C i t y _ 1 < / s t r i n g > < / k e y > < v a l u e > < i n t > 1 9 < / i n t > < / v a l u e > < / i t e m > < i t e m > < k e y > < s t r i n g > S t a t e _ 2 < / s t r i n g > < / k e y > < v a l u e > < i n t > 2 0 < / i n t > < / v a l u e > < / i t e m > < i t e m > < k e y > < s t r i n g > Z i p   c o d e _ 3 < / s t r i n g > < / k e y > < v a l u e > < i n t > 2 1 < / i n t > < / v a l u e > < / i t e m > < i t e m > < k e y > < s t r i n g > C a s e   P e r s o n a l   i n c o m e < / s t r i n g > < / k e y > < v a l u e > < i n t > 2 2 < / i n t > < / v a l u e > < / i t e m > < i t e m > < k e y > < s t r i n g > C a s e   P e r s o n a l   I n c o m e   S o u r c e s < / s t r i n g > < / k e y > < v a l u e > < i n t > 2 3 < / i n t > < / v a l u e > < / i t e m > < i t e m > < k e y > < s t r i n g > H o u s e h o l d   I n c o m e < / s t r i n g > < / k e y > < v a l u e > < i n t > 2 4 < / i n t > < / v a l u e > < / i t e m > < i t e m > < k e y > < s t r i n g > C a s e   P e r s o n a l   e x p e n s e s < / s t r i n g > < / k e y > < v a l u e > < i n t > 2 5 < / i n t > < / v a l u e > < / i t e m > < i t e m > < k e y > < s t r i n g > C a s e   P e r s o n a l   E x p e n s e   S o u r c e s < / s t r i n g > < / k e y > < v a l u e > < i n t > 2 6 < / i n t > < / v a l u e > < / i t e m > < i t e m > < k e y > < s t r i n g > H o u s e h o l d   E x p e n s e s < / s t r i n g > < / k e y > < v a l u e > < i n t > 2 7 < / i n t > < / v a l u e > < / i t e m > < i t e m > < k e y > < s t r i n g > P h o n e   D e s c r i p t i o n s < / s t r i n g > < / k e y > < v a l u e > < i n t > 2 8 < / i n t > < / v a l u e > < / i t e m > < i t e m > < k e y > < s t r i n g > P h o n e   N u m b e r s < / s t r i n g > < / k e y > < v a l u e > < i n t > 2 9 < / i n t > < / v a l u e > < / i t e m > < i t e m > < k e y > < s t r i n g > E m a i l < / s t r i n g > < / k e y > < v a l u e > < i n t > 3 0 < / i n t > < / v a l u e > < / i t e m > < i t e m > < k e y > < s t r i n g > C a s e   I D   N u m b e r s < / s t r i n g > < / k e y > < v a l u e > < i n t > 3 1 < / i n t > < / v a l u e > < / i t e m > < i t e m > < k e y > < s t r i n g > G e n d e r < / s t r i n g > < / k e y > < v a l u e > < i n t > 3 2 < / i n t > < / v a l u e > < / i t e m > < i t e m > < k e y > < s t r i n g > R a c e < / s t r i n g > < / k e y > < v a l u e > < i n t > 3 3 < / i n t > < / v a l u e > < / i t e m > < i t e m > < k e y > < s t r i n g > E t h n i c i t y < / s t r i n g > < / k e y > < v a l u e > < i n t > 3 4 < / i n t > < / v a l u e > < / i t e m > < i t e m > < k e y > < s t r i n g > C h i l d r e n   ( 0 - 1 7 )   i n   H o u s e h o l d < / s t r i n g > < / k e y > < v a l u e > < i n t > 3 5 < / i n t > < / v a l u e > < / i t e m > < i t e m > < k e y > < s t r i n g > A d u l t s   ( 1 8 - 5 9 )   i n   H o u s e h o l d < / s t r i n g > < / k e y > < v a l u e > < i n t > 3 6 < / i n t > < / v a l u e > < / i t e m > < i t e m > < k e y > < s t r i n g > S e n i o r s   ( 6 0 + )   i n   H o u s e h o l d < / s t r i n g > < / k e y > < v a l u e > < i n t > 3 7 < / i n t > < / v a l u e > < / i t e m > < i t e m > < k e y > < s t r i n g > E d u c a t i o n   ( h i g h e s t   l e v e l   c o m p l e t e d ) < / s t r i n g > < / k e y > < v a l u e > < i n t > 3 8 < / i n t > < / v a l u e > < / i t e m > < i t e m > < k e y > < s t r i n g > E m p l o y m e n t < / s t r i n g > < / k e y > < v a l u e > < i n t > 3 9 < / i n t > < / v a l u e > < / i t e m > < i t e m > < k e y > < s t r i n g > M a r i t a l   s t a t u s < / s t r i n g > < / k e y > < v a l u e > < i n t > 4 0 < / i n t > < / v a l u e > < / i t e m > < i t e m > < k e y > < s t r i n g > R e c e i v e s   M e d i c a i d < / s t r i n g > < / k e y > < v a l u e > < i n t > 4 1 < / i n t > < / v a l u e > < / i t e m > < i t e m > < k e y > < s t r i n g > R e c e i v e s   M e d i c a r e < / s t r i n g > < / k e y > < v a l u e > < i n t > 4 2 < / i n t > < / v a l u e > < / i t e m > < i t e m > < k e y > < s t r i n g > R e c e i v e s   S N A P   ( F o o d   S t a m p s ) < / s t r i n g > < / k e y > < v a l u e > < i n t > 4 3 < / i n t > < / v a l u e > < / i t e m > < i t e m > < k e y > < s t r i n g > R e c e i v e s   S o c i a l   S e c u r i t y < / s t r i n g > < / k e y > < v a l u e > < i n t > 4 4 < / i n t > < / v a l u e > < / i t e m > < i t e m > < k e y > < s t r i n g > R e c e i v e s   V e t e r a n s   B e n e f i t s < / s t r i n g > < / k e y > < v a l u e > < i n t > 4 5 < / i n t > < / v a l u e > < / i t e m > < i t e m > < k e y > < s t r i n g > R e c e i v e s   W I C < / s t r i n g > < / k e y > < v a l u e > < i n t > 4 6 < / i n t > < / v a l u e > < / i t e m > < i t e m > < k e y > < s t r i n g > R e c e i v e s   S S I < / s t r i n g > < / k e y > < v a l u e > < i n t > 4 7 < / i n t > < / v a l u e > < / i t e m > < i t e m > < k e y > < s t r i n g > R e c e i v e s   F r e e / R e d u c e d   P r i c e   S c h o o l   M e a l s < / s t r i n g > < / k e y > < v a l u e > < i n t > 4 8 < / i n t > < / v a l u e > < / i t e m > < i t e m > < k e y > < s t r i n g > P r e f e r   n o t   t o   a n s w e r < / s t r i n g > < / k e y > < v a l u e > < i n t > 4 9 < / i n t > < / v a l u e > < / i t e m > < i t e m > < k e y > < s t r i n g > A t   R i s k   o f   B e i n g   H o m e l e s s < / s t r i n g > < / k e y > < v a l u e > < i n t > 5 0 < / i n t > < / v a l u e > < / i t e m > < i t e m > < k e y > < s t r i n g > D i s a b l e d < / s t r i n g > < / k e y > < v a l u e > < i n t > 5 1 < / i n t > < / v a l u e > < / i t e m > < i t e m > < k e y > < s t r i n g > H o m e l e s s < / s t r i n g > < / k e y > < v a l u e > < i n t > 5 2 < / i n t > < / v a l u e > < / i t e m > < i t e m > < k e y > < s t r i n g > W i t h i n   t h e   p a s t   1 2   m o n t h s   w e   w o r r i e d   w h e t h e r   o u r   f o o d   w o u l d   r u n   o u t   b e f o r e   w e   g o t   m o n e y   t o   b u y   m o r e . < / s t r i n g > < / k e y > < v a l u e > < i n t > 5 3 < / i n t > < / v a l u e > < / i t e m > < i t e m > < k e y > < s t r i n g > A s s i s t a n c e   C o u n t < / s t r i n g > < / k e y > < v a l u e > < i n t > 5 4 < / i n t > < / v a l u e > < / i t e m > < i t e m > < k e y > < s t r i n g > A s s i s t a n c e   A m o u n t < / s t r i n g > < / k e y > < v a l u e > < i n t > 5 5 < / i n t > < / v a l u e > < / i t e m > < i t e m > < k e y > < s t r i n g > L a s t   A s s i s t a n c e   D a t e < / s t r i n g > < / k e y > < v a l u e > < i n t > 5 6 < / i n t > < / v a l u e > < / i t e m > < i t e m > < k e y > < s t r i n g > H o u s e h o l d   S i z e < / s t r i n g > < / k e y > < v a l u e > < i n t > 5 7 < / i n t > < / v a l u e > < / i t e m > < i t e m > < k e y > < s t r i n g > I s   H e a d   o f   H o u s e h o l d < / s t r i n g > < / k e y > < v a l u e > < i n t > 5 8 < / i n t > < / v a l u e > < / i t e m > < i t e m > < k e y > < s t r i n g > I s   D e c e a s e d < / s t r i n g > < / k e y > < v a l u e > < i n t > 5 9 < / i n t > < / v a l u e > < / i t e m > < i t e m > < k e y > < s t r i n g > R e l a t i o n s h i p   t o   H o H < / s t r i n g > < / k e y > < v a l u e > < i n t > 6 0 < / i n t > < / v a l u e > < / i t e m > < i t e m > < k e y > < s t r i n g > R O I   s t a t u s < / s t r i n g > < / k e y > < v a l u e > < i n t > 6 1 < / i n t > < / v a l u e > < / i t e m > < i t e m > < k e y > < s t r i n g > R O I   E x p i r a t i o n   D a t e < / s t r i n g > < / k e y > < v a l u e > < i n t > 6 2 < / i n t > < / v a l u e > < / i t e m > < i t e m > < k e y > < s t r i n g > E n t r y   D a t e   ( Y e a r ) < / s t r i n g > < / k e y > < v a l u e > < i n t > 6 3 < / i n t > < / v a l u e > < / i t e m > < i t e m > < k e y > < s t r i n g > E n t r y   D a t e   ( Q u a r t e r ) < / s t r i n g > < / k e y > < v a l u e > < i n t > 6 4 < / i n t > < / v a l u e > < / i t e m > < i t e m > < k e y > < s t r i n g > E n t r y   D a t e   ( M o n t h   I n d e x ) < / s t r i n g > < / k e y > < v a l u e > < i n t > 6 5 < / i n t > < / v a l u e > < / i t e m > < i t e m > < k e y > < s t r i n g > E n t r y   D a t e   ( M o n t h ) < / s t r i n g > < / k e y > < v a l u e > < i n t > 6 6 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S a n d b o x N o n E m p t y " > < C u s t o m C o n t e n t > < ! [ C D A T A [ 1 ] ] > < / C u s t o m C o n t e n t > < / G e m i n i > 
</file>

<file path=customXml/item2.xml>��< ? x m l   v e r s i o n = " 1 . 0 "   e n c o d i n g = " U T F - 1 6 " ? > < G e m i n i   x m l n s = " h t t p : / / g e m i n i / p i v o t c u s t o m i z a t i o n / C l i e n t W i n d o w X M L " > < C u s t o m C o n t e n t > < ! [ C D A T A [ C a s e s _ 5 a 6 2 c 9 2 3 - 6 8 c c - 4 0 8 4 - 8 3 8 a - a 7 a c 8 3 3 d 1 2 2 5 ] ] > < / 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2 3 4 1 b 6 5 9 - d 3 4 c - 4 7 b 9 - b 2 6 0 - b 0 2 9 b b e 0 e c 3 0 " > < C u s t o m C o n t e n t > < ! [ C D A T A [ < ? x m l   v e r s i o n = " 1 . 0 "   e n c o d i n g = " u t f - 1 6 " ? > < S e t t i n g s > < C a l c u l a t e d F i e l d s > < i t e m > < M e a s u r e N a m e > A g e n c i e s < / M e a s u r e N a m e > < D i s p l a y N a m e > A g e n c i e s < / D i s p l a y N a m e > < V i s i b l e > F a l s e < / V i s i b l e > < / i t e m > < i t e m > < M e a s u r e N a m e > H o u s e h o l d s < / M e a s u r e N a m e > < D i s p l a y N a m e > H o u s e h o l d s < / D i s p l a y N a m e > < V i s i b l e > F a l s e < / V i s i b l e > < / i t e m > < i t e m > < M e a s u r e N a m e > A g e n t s < / M e a s u r e N a m e > < D i s p l a y N a m e > A g e n t s < / D i s p l a y N a m e > < V i s i b l e > F a l s e < / V i s i b l e > < / i t e m > < i t e m > < M e a s u r e N a m e > C a s e s < / M e a s u r e N a m e > < D i s p l a y N a m e > C a s e s < / D i s p l a y N a m e > < V i s i b l e > F a l s e < / V i s i b l e > < / i t e m > < i t e m > < M e a s u r e N a m e > F i r s t   C a s e   E n t r y   D a t e < / M e a s u r e N a m e > < D i s p l a y N a m e > F i r s t   C a s e   E n t r y   D a t e < / D i s p l a y N a m e > < V i s i b l e > F a l s e < / V i s i b l e > < / i t e m > < i t e m > < M e a s u r e N a m e > L a s t   C a s e   E n t r y   D a t e < / M e a s u r e N a m e > < D i s p l a y N a m e > L a s t   C a s e   E n t r y   D a t e < / D i s p l a y N a m e > < V i s i b l e > F a l s e < / V i s i b l e > < / i t e m > < i t e m > < M e a s u r e N a m e > A s s i s t a n c e < / M e a s u r e N a m e > < D i s p l a y N a m e > A s s i s t a n c e < / D i s p l a y N a m e > < V i s i b l e > F a l s e < / V i s i b l e > < / i t e m > < / C a l c u l a t e d F i e l d s > < S A H o s t H a s h > 0 < / S A H o s t H a s h > < G e m i n i F i e l d L i s t V i s i b l e > T r u e < / G e m i n i F i e l d L i s t V i s i b l e > < / S e t t i n g s > ] ] > < / C u s t o m C o n t e n t > < / G e m i n i > 
</file>

<file path=customXml/item22.xml><?xml version="1.0" encoding="utf-8"?>
<?mso-contentType ?>
<FormTemplates xmlns="http://schemas.microsoft.com/sharepoint/v3/contenttype/forms">
  <Display>DocumentLibraryForm</Display>
  <Edit>DocumentLibraryForm</Edit>
  <New>DocumentLibraryForm</New>
</FormTemplates>
</file>

<file path=customXml/item23.xml>��< ? x m l   v e r s i o n = " 1 . 0 "   e n c o d i n g = " U T F - 1 6 " ? > < G e m i n i   x m l n s = " h t t p : / / g e m i n i / p i v o t c u s t o m i z a t i o n / e 1 1 4 2 1 4 c - 0 5 8 4 - 4 f 0 c - b 0 4 f - f 3 5 c d b e 6 0 c 5 a " > < C u s t o m C o n t e n t > < ! [ C D A T A [ < ? x m l   v e r s i o n = " 1 . 0 "   e n c o d i n g = " u t f - 1 6 " ? > < S e t t i n g s > < C a l c u l a t e d F i e l d s > < i t e m > < M e a s u r e N a m e > A g e n c i e s < / M e a s u r e N a m e > < D i s p l a y N a m e > A g e n c i e s < / D i s p l a y N a m e > < V i s i b l e > F a l s e < / V i s i b l e > < / i t e m > < i t e m > < M e a s u r e N a m e > H o u s e h o l d s < / M e a s u r e N a m e > < D i s p l a y N a m e > H o u s e h o l d s < / D i s p l a y N a m e > < V i s i b l e > F a l s e < / V i s i b l e > < / i t e m > < i t e m > < M e a s u r e N a m e > A g e n t s < / M e a s u r e N a m e > < D i s p l a y N a m e > A g e n t s < / D i s p l a y N a m e > < V i s i b l e > F a l s e < / V i s i b l e > < / i t e m > < i t e m > < M e a s u r e N a m e > C a s e s < / M e a s u r e N a m e > < D i s p l a y N a m e > C a s e s < / D i s p l a y N a m e > < V i s i b l e > F a l s e < / V i s i b l e > < / i t e m > < i t e m > < M e a s u r e N a m e > F i r s t   C a s e   E n t r y   D a t e < / M e a s u r e N a m e > < D i s p l a y N a m e > F i r s t   C a s e   E n t r y   D a t e < / D i s p l a y N a m e > < V i s i b l e > F a l s e < / V i s i b l e > < / i t e m > < i t e m > < M e a s u r e N a m e > L a s t   C a s e   E n t r y   D a t e < / M e a s u r e N a m e > < D i s p l a y N a m e > L a s t   C a s e   E n t r y   D a t e < / D i s p l a y N a m e > < V i s i b l e > F a l s e < / V i s i b l e > < / i t e m > < i t e m > < M e a s u r e N a m e > A s s i s t a n c e < / M e a s u r e N a m e > < D i s p l a y N a m e > A s s i s t a n c e < / D i s p l a y N a m e > < V i s i b l e > F a l s e < / V i s i b l e > < / i t e m > < / C a l c u l a t e d F i e l d s > < S A H o s t H a s h > 0 < / S A H o s t H a s h > < G e m i n i F i e l d L i s t V i s i b l e > T r u e < / G e m i n i F i e l d L i s t V i s i b l e > < / S e t t i n g s > ] ] > < / 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 C a s e s _ 5 a 6 2 c 9 2 3 - 6 8 c c - 4 0 8 4 - 8 3 8 a - a 7 a c 8 3 3 d 1 2 2 5 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6.xml>��< ? x m l   v e r s i o n = " 1 . 0 "   e n c o d i n g = " U T F - 1 6 " ? > < G e m i n i   x m l n s = " h t t p : / / g e m i n i / p i v o t c u s t o m i z a t i o n / S h o w H i d d e n " > < C u s t o m C o n t e n t > < ! [ C D A T A [ T r u e ] ] > < / C u s t o m C o n t e n t > < / G e m i n i > 
</file>

<file path=customXml/item27.xml>��< ? x m l   v e r s i o n = " 1 . 0 "   e n c o d i n g = " u t f - 1 6 " ? > < D a t a M a s h u p   s q m i d = " 9 8 c a 6 7 8 9 - a 3 1 8 - 4 9 f a - b 3 4 9 - c a 7 b 0 b 4 9 6 4 d c "   x m l n s = " h t t p : / / s c h e m a s . m i c r o s o f t . c o m / D a t a M a s h u p " > A A A A A H Y I A A B Q S w M E F A A C A A g A d Y J Q V U j 6 C m 2 j A A A A 9 g A A A B I A H A B D b 2 5 m a W c v U G F j a 2 F n Z S 5 4 b W w g o h g A K K A U A A A A A A A A A A A A A A A A A A A A A A A A A A A A h Y + x D o I w F E V / h X S n L W V R 8 i i D q y Q m R O P a Q M V G e B h a L P / m 4 C f 5 C 2 I U d X O 8 5 5 7 h 3 v v 1 B t n Y N s F F 9 9 Z 0 m J K I c h J o L L v K Y J 2 S w R 3 C B c k k b F R 5 U r U O J h l t M t o q J U f n z g l j 3 n v q Y 9 r 1 N R O c R 2 y f r 4 v y q F t F P r L 5 L 4 c G r V N Y a i J h 9 x o j B Y 3 4 k s Z c U A 5 s h p A b / A p i 2 v t s f y C s h s Y N v Z Y a w 2 0 B b I 7 A 3 h / k A 1 B L A w Q U A A I A C A B 1 g l B V 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d Y J Q V Q Z u g 2 B 6 B Q A A 4 B M A A B M A H A B G b 3 J t d W x h c y 9 T Z W N 0 a W 9 u M S 5 t I K I Y A C i g F A A A A A A A A A A A A A A A A A A A A A A A A A A A A I 1 Y b W / b O A z + X q D / Q c j h A A e X J r H z s u 0 O / Z A l 6 T X A + n J x s Q E 3 H A L V Z m J h s m V I c r N s 6 H 8 / 2 m m a N D L b 9 U s d k q L 1 U C Q f y g Y i K 1 T G w u 1 / / 6 / T k 9 M T k 3 A N M R t z A 4 a d M w n 2 9 I T h X 6 g K H Q F K x u a h P V F R k U J m v S 9 w 3 x 6 r z O K z 8 R q J t b n 5 s 9 P R f N 1 e C Z s U 9 4 U B H W 3 1 7 U i l n V S j L u E S N p 2 L 0 f X N Y n J 7 t w h z i A S X w t h O y k X W C U E / i A h + D 7 q z z I h V Y g 0 + f h Y / O s G g P 1 h E 5 c Y W G n K l 7 c I P z r r v z 4 J u 0 G 1 H 5 q H R b H 2 d g B S p s K D P G 6 1 G i 4 2 V L N L M n A 9 7 L T b N I h W L b H X u B 4 O g x f 4 p l I X Q b i S c 7 x / b 1 y q D / 5 q t L e b f G u O E Z y s M x 9 0 m h w a C v + P 3 a H S n e W a W S q d b 9 6 X S e N s A t X 7 + b G y l P r 7 e o o Z Z + G 4 f W 2 w n D w h 5 j 5 D 3 C f m A k A 8 J + T t C / p 6 Q f y D k f p d S U I h 9 C r J P Y f Y p 0 D 6 F 2 q d g + x R u n w L u U 8 g D C n l A n j W F P K C Q B x T y g E I e U M g D C n l A I Q 8 o 5 D 0 K e Y 9 C 3 i P T n E L e o 5 D 3 K O Q 9 C n m P Q t 6 j k P c o 5 H 0 K e Z 9 C 3 q e Q 9 8 k K p 5 D 3 K e R 9 C n m f Q t 6 n k P c p 5 A M K + Y B C P q C Q D y j k A 7 K 5 U c g H F P I B h X x A I R 9 Q y I c U 8 i G F f E g h H 7 5 E / r h n l j m k 6 q F k F p W z u V q b P b u E 3 0 T u H V F P K 9 i v v N U q R b 6 K 2 S X w G P T B y i f N k 9 y r e U m L f X 0 y G k k Z R l x y b c 6 t L i j O 8 9 8 g v Z r d V A y I J I 2 e j m N y q X A e S J S M a 3 T T z O o N G 6 1 w U n h F F 2 0 I 5 Y R b 2 K l i f L Y i h U o 9 g R y y m G c W Z 4 G i 8 j 3 L 7 L D f L v d f G V w I b S y 7 5 i k 4 r q 9 E H E u o 1 3 3 i 1 K q w W C 7 F d 0 d c 7 p C p J f s o t E 3 c d C k j h g h d b 1 Y D W D a K Y w 3 G k O o c N 1 O k 9 6 B d z 8 K 6 Q Q v t Q b y e p f + K n O G M B G 6 Q q t i 5 b q 6 4 k D h R k b s r 3 7 1 w i 6 Z 6 + 8 K t m d 3 7 F 7 2 a H Z Q B u s U E U x m X T O A s l 9 b t 8 4 X V r L J 6 G l 3 d 3 e 3 T c f Z L 7 u A 7 p p K p H L 1 q N 9 3 a / c J 7 p 6 T H 2 w Q H U T Y B E 2 m R l 9 O 5 6 2 Z r s j 1 1 V z v F W V r W p 9 l s Q q 7 6 G 2 u l J o f m P H K z Z W q T T E R 1 2 T V O h M S E y J j X P f P f N f G 0 2 D N m F + o o L q Q 1 z P P f n w 0 + v G U c Q i a U R u t h 9 4 + 3 b K d x E f H q h u M l e I 8 A L F g J D y A x x 9 I c L z Y Q N 2 v C l k u 1 S e u 6 0 B X X w u L x G s z e w g 3 d H C I Q D 3 h p u o J Y R F z E b 1 l o N 6 T P F u H 1 6 J Z 5 F 0 r F D I s l z Y 2 7 0 7 2 t K q 9 P 5 S 2 u 0 H W n 8 W z 4 G S G X T Z x 9 h A y W w r 6 C 4 c t s / M o L w x m t v M B + 1 J k D h h 4 5 4 V b j R Y 6 F U a K U R N R c 1 m S x h i V o l i n L r G K 4 u 3 V N / o 0 s m w v z r W q f U D a c S y x X W d d x J s K U b O U G n 1 z x B S + q m E c 2 A Z a X P d 0 P W I o 3 1 s S w N b C 1 0 l o g k H U C a K A Z V j R b l q e y V g X W r y 4 y F F l 2 D 0 i M U C 5 Y I Q 5 c D p s S z X 2 x w R 8 a 2 i 4 g Y / C + y z O M D k F L B x a j t N 6 k o q A D u 2 M O P G o 2 o f h R 0 + J m p m L u M r S H p V Q 5 k W q F e S p 3 d h M 8 Y + w f t e o 5 y K r U T I I 9 H K F f q k s 3 R 2 5 m Z P G g C p u h 0 N t 6 d Z D U D E 5 P V / v 9 g L J V P I m 9 4 z m m d c T 0 R + T + g s / 3 F O 6 w 9 i F R u 9 x c S 8 c 7 B n 4 m 3 R r a 3 D P l A T m + 5 M N 6 S n B Y 4 L n x O 7 3 + s X l 6 I j I q j I c f f 6 p J S 1 D f f 8 o P M M 5 p 3 F T l 4 Z x J i D U X 2 d 2 Z 7 D 6 R v B z o a s 7 2 o + T Z t + O x u H J V y j z q t S 0 G P E q q X v I J i 6 I 9 M 9 j O 7 c a r f m y X X H E b Y b m v Z h Z S 4 2 H X U j p u X w i Q 8 W c u C 5 x o F 8 0 y H 9 F V V k j 5 2 G y 6 m 5 s U u c S 8 t 3 C w O W w 7 F m c S 6 9 V i 2 P s I l S 5 n 5 S N k K P R q / Z e z 9 N H w e 6 O R o N s j E y F T I 4 7 H l 6 d 6 6 P + v / w F Q S w E C L Q A U A A I A C A B 1 g l B V S P o K b a M A A A D 2 A A A A E g A A A A A A A A A A A A A A A A A A A A A A Q 2 9 u Z m l n L 1 B h Y 2 t h Z 2 U u e G 1 s U E s B A i 0 A F A A C A A g A d Y J Q V V N y O C y b A A A A 4 Q A A A B M A A A A A A A A A A A A A A A A A 7 w A A A F t D b 2 5 0 Z W 5 0 X 1 R 5 c G V z X S 5 4 b W x Q S w E C L Q A U A A I A C A B 1 g l B V B m 6 D Y H o F A A D g E w A A E w A A A A A A A A A A A A A A A A D X A Q A A R m 9 y b X V s Y X M v U 2 V j d G l v b j E u b V B L B Q Y A A A A A A w A D A M I A A A C e 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l L w A A A A A A A M M v 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D Y X N l c z w v S X R l b V B h d G g + P C 9 J d G V t T G 9 j Y X R p b 2 4 + P F N 0 Y W J s Z U V u d H J p Z X M + P E V u d H J 5 I F R 5 c G U 9 I k J 1 Z m Z l c k 5 l e H R S Z W Z y Z X N o I i B W Y W x 1 Z T 0 i b D E i I C 8 + P E V u d H J 5 I F R 5 c G U 9 I k Z p b G x F c n J v c k N v d W 5 0 I i B W Y W x 1 Z T 0 i b D I i I C 8 + P E V u d H J 5 I F R 5 c G U 9 I k Z p b G x F b m F i b G V k I i B W Y W x 1 Z T 0 i b D A i I C 8 + P E V u d H J 5 I F R 5 c G U 9 I l B p d m 9 0 T 2 J q Z W N 0 T m F t Z S I g V m F s d W U 9 I n N U b 3 A g Q W d l b m N p Z X M g Y n k g Q X N z a X N 0 Y W 5 j Z S F Q a X Z v d F R h Y m x l M S I g L z 4 8 R W 5 0 c n k g V H l w Z T 0 i R m l s b F R v R G F 0 Y U 1 v Z G V s R W 5 h Y m x l Z C I g V m F s d W U 9 I m w x I i A v P j x F b n R y e S B U e X B l P S J G a W x s Z W R D b 2 1 w b G V 0 Z V J l c 3 V s d F R v V 2 9 y a 3 N o Z W V 0 I i B W Y W x 1 Z T 0 i b D A i I C 8 + P E V u d H J 5 I F R 5 c G U 9 I k l z U H J p d m F 0 Z S I g V m F s d W U 9 I m w w I i A v P j x F b n R y e S B U e X B l P S J S Z X N 1 b H R U e X B l I i B W Y W x 1 Z T 0 i c 1 R h Y m x l I i A v P j x F b n R y e S B U e X B l P S J O Y X Z p Z 2 F 0 a W 9 u U 3 R l c E 5 h b W U i I F Z h b H V l P S J z T m F 2 a W d h d G l v b i I g L z 4 8 R W 5 0 c n k g V H l w Z T 0 i T m F t Z V V w Z G F 0 Z W R B Z n R l c k Z p b G w i I F Z h b H V l P S J s M C I g L z 4 8 R W 5 0 c n k g V H l w Z T 0 i U X V l c n l J R C I g V m F s d W U 9 I n M 3 O W V i Z j h m M C 0 5 Z T k w L T Q 3 Z D c t O W E 3 M y 0 3 M W R i M z Y 0 O D l k M W Q i I C 8 + P E V u d H J 5 I F R 5 c G U 9 I k Z p b G x M Y X N 0 V X B k Y X R l Z C I g V m F s d W U 9 I m Q y M D I y L T E w L T E 2 V D I z O j E 5 O j Q w L j Q 4 M z Q w M z R a I i A v P j x F b n R y e S B U e X B l P S J G a W x s Q 2 9 1 b n Q i I F Z h b H V l P S J s O D k 5 M C I g L z 4 8 R W 5 0 c n k g V H l w Z T 0 i Q W R k Z W R U b 0 R h d G F N b 2 R l b C I g V m F s d W U 9 I m w x I i A v P j x F b n R y e S B U e X B l P S J G a W x s R X J y b 3 J D b 2 R l I i B W Y W x 1 Z T 0 i c 1 V u a 2 5 v d 2 4 i I C 8 + P E V u d H J 5 I F R 5 c G U 9 I k Z p b G x P Y m p l Y 3 R U e X B l I i B W Y W x 1 Z T 0 i c 1 B p d m 9 0 V G F i b G U i I C 8 + P E V u d H J 5 I F R 5 c G U 9 I k Z p b G x D b 2 x 1 b W 5 U e X B l c y I g V m F s d W U 9 I n N C Z 1 l H Q m d j R E F 3 W U R C Z 0 1 E Q m d N R 0 J n W U R B d 0 1 H Q m d Z R 0 J n W U d C Z 1 l H Q m d Z R 0 J n W U d B d 0 1 K Q X d F Q k J n W U o i I C 8 + P E V u d H J 5 I F R 5 c G U 9 I k Z p b G x D b 2 x 1 b W 5 O Y W 1 l c y I g V m F s d W U 9 I n N b J n F 1 b 3 Q 7 Q 2 F z Z S A j J n F 1 b 3 Q 7 L C Z x d W 9 0 O 0 h v d X N l a G 9 s Z C A j J n F 1 b 3 Q 7 L C Z x d W 9 0 O 0 V u d H J 5 I E F n Z W 5 0 J n F 1 b 3 Q 7 L C Z x d W 9 0 O 0 V u d H J 5 I E F n Z W 5 j e S Z x d W 9 0 O y w m c X V v d D t F b n R y e S B E Y X R l J n F 1 b 3 Q 7 L C Z x d W 9 0 O 0 R l c G V u Z G F u d C B D b 3 V u d C Z x d W 9 0 O y w m c X V v d D t a a X A g Y 2 9 k Z S Z x d W 9 0 O y w m c X V v d D t D b 3 V u d H k m c X V v d D s s J n F 1 b 3 Q 7 Q 2 F z Z S B Q Z X J z b 2 5 h b C B p b m N v b W U m c X V v d D s s J n F 1 b 3 Q 7 Q 2 F z Z S B Q Z X J z b 2 5 h b C B J b m N v b W U g U 2 9 1 c m N l c y Z x d W 9 0 O y w m c X V v d D t I b 3 V z Z W h v b G Q g S W 5 j b 2 1 l J n F 1 b 3 Q 7 L C Z x d W 9 0 O 0 N h c 2 U g U G V y c 2 9 u Y W w g Z X h w Z W 5 z Z X M m c X V v d D s s J n F 1 b 3 Q 7 Q 2 F z Z S B Q Z X J z b 2 5 h b C B F e H B l b n N l I F N v d X J j Z X M m c X V v d D s s J n F 1 b 3 Q 7 S G 9 1 c 2 V o b 2 x k I E V 4 c G V u c 2 V z J n F 1 b 3 Q 7 L C Z x d W 9 0 O 0 d l b m R l c i Z x d W 9 0 O y w m c X V v d D t S Y W N l J n F 1 b 3 Q 7 L C Z x d W 9 0 O 0 V 0 a G 5 p Y 2 l 0 e S Z x d W 9 0 O y w m c X V v d D t D a G l s Z H J l b i A o M C 0 x N y k g a W 4 g S G 9 1 c 2 V o b 2 x k J n F 1 b 3 Q 7 L C Z x d W 9 0 O 0 F k d W x 0 c y A o M T g t N T k p I G l u I E h v d X N l a G 9 s Z C Z x d W 9 0 O y w m c X V v d D t T Z W 5 p b 3 J z I C g 2 M C s p I G l u I E h v d X N l a G 9 s Z C Z x d W 9 0 O y w m c X V v d D t F Z H V j Y X R p b 2 4 g K G h p Z 2 h l c 3 Q g b G V 2 Z W w g Y 2 9 t c G x l d G V k K S Z x d W 9 0 O y w m c X V v d D t F b X B s b 3 l t Z W 5 0 J n F 1 b 3 Q 7 L C Z x d W 9 0 O 0 1 h c m l 0 Y W w g c 3 R h d H V z J n F 1 b 3 Q 7 L C Z x d W 9 0 O 1 J l Y 2 V p d m V z I E 1 l Z G l j Y W l k J n F 1 b 3 Q 7 L C Z x d W 9 0 O 1 J l Y 2 V p d m V z I E 1 l Z G l j Y X J l J n F 1 b 3 Q 7 L C Z x d W 9 0 O 1 J l Y 2 V p d m V z I F N O Q V A g K E Z v b 2 Q g U 3 R h b X B z K S Z x d W 9 0 O y w m c X V v d D t S Z W N l a X Z l c y B T b 2 N p Y W w g U 2 V j d X J p d H k m c X V v d D s s J n F 1 b 3 Q 7 U m V j Z W l 2 Z X M g V m V 0 Z X J h b n M g Q m V u Z W Z p d H M m c X V v d D s s J n F 1 b 3 Q 7 U m V j Z W l 2 Z X M g V 0 l D J n F 1 b 3 Q 7 L C Z x d W 9 0 O 1 J l Y 2 V p d m V z I F N T S S Z x d W 9 0 O y w m c X V v d D t S Z W N l a X Z l c y B G c m V l L 1 J l Z H V j Z W Q g U H J p Y 2 U g U 2 N o b 2 9 s I E 1 l Y W x z J n F 1 b 3 Q 7 L C Z x d W 9 0 O 1 B y Z W Z l c i B u b 3 Q g d G 8 g Y W 5 z d 2 V y J n F 1 b 3 Q 7 L C Z x d W 9 0 O 0 F 0 I F J p c 2 s g b 2 Y g Q m V p b m c g S G 9 t Z W x l c 3 M m c X V v d D s s J n F 1 b 3 Q 7 R G l z Y W J s Z W Q m c X V v d D s s J n F 1 b 3 Q 7 S G 9 t Z W x l c 3 M m c X V v d D s s J n F 1 b 3 Q 7 V 2 l 0 a G l u I H R o Z S B w Y X N 0 I D E y I G 1 v b n R o c y B 3 Z S B 3 b 3 J y a W V k I H d o Z X R o Z X I g b 3 V y I G Z v b 2 Q g d 2 9 1 b G Q g c n V u I G 9 1 d C B i Z W Z v c m U g d 2 U g Z 2 9 0 I G 1 v b m V 5 I H R v I G J 1 e S B t b 3 J l L i Z x d W 9 0 O y w m c X V v d D t B c 3 N p c 3 R h b m N l I E N v d W 5 0 J n F 1 b 3 Q 7 L C Z x d W 9 0 O 0 F z c 2 l z d G F u Y 2 U g Q W 1 v d W 5 0 J n F 1 b 3 Q 7 L C Z x d W 9 0 O 0 x h c 3 Q g Q X N z a X N 0 Y W 5 j Z S B E Y X R l J n F 1 b 3 Q 7 L C Z x d W 9 0 O 0 h v d X N l a G 9 s Z C B T a X p l J n F 1 b 3 Q 7 L C Z x d W 9 0 O 0 l z I E h l Y W Q g b 2 Y g S G 9 1 c 2 V o b 2 x k J n F 1 b 3 Q 7 L C Z x d W 9 0 O 0 l z I E R l Y 2 V h c 2 V k J n F 1 b 3 Q 7 L C Z x d W 9 0 O 1 J l b G F 0 a W 9 u c 2 h p c C B 0 b y B I b 0 g m c X V v d D s s J n F 1 b 3 Q 7 U k 9 J I H N 0 Y X R 1 c y Z x d W 9 0 O y w m c X V v d D t S T 0 k g R X h w a X J h d G l v b i B E Y X R l J n F 1 b 3 Q 7 X S I g L z 4 8 R W 5 0 c n k g V H l w Z T 0 i R m l s b F N 0 Y X R 1 c y I g V m F s d W U 9 I n N D b 2 1 w b G V 0 Z S I g L z 4 8 R W 5 0 c n k g V H l w Z T 0 i U m V s Y X R p b 2 5 z a G l w S W 5 m b 0 N v b n R h a W 5 l c i I g V m F s d W U 9 I n N 7 J n F 1 b 3 Q 7 Y 2 9 s d W 1 u Q 2 9 1 b n Q m c X V v d D s 6 N D U s J n F 1 b 3 Q 7 a 2 V 5 Q 2 9 s d W 1 u T m F t Z X M m c X V v d D s 6 W 1 0 s J n F 1 b 3 Q 7 c X V l c n l S Z W x h d G l v b n N o a X B z J n F 1 b 3 Q 7 O l t d L C Z x d W 9 0 O 2 N v b H V t b k l k Z W 5 0 a X R p Z X M m c X V v d D s 6 W y Z x d W 9 0 O 1 N l Y 3 R p b 2 4 x L 0 N h c 2 V z L 0 N o Y W 5 n Z W Q g V H l w Z T E u e 0 N h c 2 U g I y w w f S Z x d W 9 0 O y w m c X V v d D t T Z W N 0 a W 9 u M S 9 D Y X N l c y 9 D a G F u Z 2 V k I F R 5 c G U x L n t I b 3 V z Z W h v b G Q g I y w x f S Z x d W 9 0 O y w m c X V v d D t T Z W N 0 a W 9 u M S 9 D Y X N l c y 9 D a G F u Z 2 V k I F R 5 c G U x L n t F b n R y e S B B Z 2 V u d C w y f S Z x d W 9 0 O y w m c X V v d D t T Z W N 0 a W 9 u M S 9 D Y X N l c y 9 D a G F u Z 2 V k I F R 5 c G U x L n t F b n R y e S B B Z 2 V u Y 3 k s M 3 0 m c X V v d D s s J n F 1 b 3 Q 7 U 2 V j d G l v b j E v Q 2 F z Z X M v Q 2 h h b m d l Z C B U e X B l M S 5 7 R W 5 0 c n k g R G F 0 Z S w 0 f S Z x d W 9 0 O y w m c X V v d D t T Z W N 0 a W 9 u M S 9 D Y X N l c y 9 D a G F u Z 2 V k I F R 5 c G U x L n t E Z X B l b m R h b n Q g Q 2 9 1 b n Q s N X 0 m c X V v d D s s J n F 1 b 3 Q 7 U 2 V j d G l v b j E v Q 2 F z Z X M v Q 2 h h b m d l Z C B U e X B l M S 5 7 W m l w I G N v Z G U s M T Z 9 J n F 1 b 3 Q 7 L C Z x d W 9 0 O 1 N l Y 3 R p b 2 4 x L 0 N h c 2 V z L 0 N o Y W 5 n Z W Q g V H l w Z T E u e 0 N v d W 5 0 e S w x N 3 0 m c X V v d D s s J n F 1 b 3 Q 7 U 2 V j d G l v b j E v Q 2 F z Z X M v Q 2 h h b m d l Z C B U e X B l M S 5 7 Q 2 F z Z S B Q Z X J z b 2 5 h b C B p b m N v b W U s M j J 9 J n F 1 b 3 Q 7 L C Z x d W 9 0 O 1 N l Y 3 R p b 2 4 x L 0 N h c 2 V z L 0 N o Y W 5 n Z W Q g V H l w Z T E u e 0 N h c 2 U g U G V y c 2 9 u Y W w g S W 5 j b 2 1 l I F N v d X J j Z X M s M j N 9 J n F 1 b 3 Q 7 L C Z x d W 9 0 O 1 N l Y 3 R p b 2 4 x L 0 N h c 2 V z L 0 N o Y W 5 n Z W Q g V H l w Z T E u e 0 h v d X N l a G 9 s Z C B J b m N v b W U s M j R 9 J n F 1 b 3 Q 7 L C Z x d W 9 0 O 1 N l Y 3 R p b 2 4 x L 0 N h c 2 V z L 0 N o Y W 5 n Z W Q g V H l w Z T E u e 0 N h c 2 U g U G V y c 2 9 u Y W w g Z X h w Z W 5 z Z X M s M j V 9 J n F 1 b 3 Q 7 L C Z x d W 9 0 O 1 N l Y 3 R p b 2 4 x L 0 N h c 2 V z L 0 N o Y W 5 n Z W Q g V H l w Z T E u e 0 N h c 2 U g U G V y c 2 9 u Y W w g R X h w Z W 5 z Z S B T b 3 V y Y 2 V z L D I 2 f S Z x d W 9 0 O y w m c X V v d D t T Z W N 0 a W 9 u M S 9 D Y X N l c y 9 D a G F u Z 2 V k I F R 5 c G U x L n t I b 3 V z Z W h v b G Q g R X h w Z W 5 z Z X M s M j d 9 J n F 1 b 3 Q 7 L C Z x d W 9 0 O 1 N l Y 3 R p b 2 4 x L 0 N h c 2 V z L 0 N o Y W 5 n Z W Q g V H l w Z T E u e 0 d l b m R l c i w z M n 0 m c X V v d D s s J n F 1 b 3 Q 7 U 2 V j d G l v b j E v Q 2 F z Z X M v Q 2 h h b m d l Z C B U e X B l M S 5 7 U m F j Z S w z M 3 0 m c X V v d D s s J n F 1 b 3 Q 7 U 2 V j d G l v b j E v Q 2 F z Z X M v Q 2 h h b m d l Z C B U e X B l M S 5 7 R X R o b m l j a X R 5 L D M 0 f S Z x d W 9 0 O y w m c X V v d D t T Z W N 0 a W 9 u M S 9 D Y X N l c y 9 D a G F u Z 2 V k I F R 5 c G U x L n t D a G l s Z H J l b i A o M C 0 x N y k g a W 4 g S G 9 1 c 2 V o b 2 x k L D M 1 f S Z x d W 9 0 O y w m c X V v d D t T Z W N 0 a W 9 u M S 9 D Y X N l c y 9 D a G F u Z 2 V k I F R 5 c G U x L n t B Z H V s d H M g K D E 4 L T U 5 K S B p b i B I b 3 V z Z W h v b G Q s M z Z 9 J n F 1 b 3 Q 7 L C Z x d W 9 0 O 1 N l Y 3 R p b 2 4 x L 0 N h c 2 V z L 0 N o Y W 5 n Z W Q g V H l w Z T E u e 1 N l b m l v c n M g K D Y w K y k g a W 4 g S G 9 1 c 2 V o b 2 x k L D M 3 f S Z x d W 9 0 O y w m c X V v d D t T Z W N 0 a W 9 u M S 9 D Y X N l c y 9 D a G F u Z 2 V k I F R 5 c G U x L n t F Z H V j Y X R p b 2 4 g K G h p Z 2 h l c 3 Q g b G V 2 Z W w g Y 2 9 t c G x l d G V k K S w z O H 0 m c X V v d D s s J n F 1 b 3 Q 7 U 2 V j d G l v b j E v Q 2 F z Z X M v Q 2 h h b m d l Z C B U e X B l M S 5 7 R W 1 w b G 9 5 b W V u d C w z O X 0 m c X V v d D s s J n F 1 b 3 Q 7 U 2 V j d G l v b j E v Q 2 F z Z X M v Q 2 h h b m d l Z C B U e X B l M S 5 7 T W F y a X R h b C B z d G F 0 d X M s N D B 9 J n F 1 b 3 Q 7 L C Z x d W 9 0 O 1 N l Y 3 R p b 2 4 x L 0 N h c 2 V z L 0 N o Y W 5 n Z W Q g V H l w Z T E u e 1 J l Y 2 V p d m V z I E 1 l Z G l j Y W l k L D Q x f S Z x d W 9 0 O y w m c X V v d D t T Z W N 0 a W 9 u M S 9 D Y X N l c y 9 D a G F u Z 2 V k I F R 5 c G U x L n t S Z W N l a X Z l c y B N Z W R p Y 2 F y Z S w 0 M n 0 m c X V v d D s s J n F 1 b 3 Q 7 U 2 V j d G l v b j E v Q 2 F z Z X M v Q 2 h h b m d l Z C B U e X B l M S 5 7 U m V j Z W l 2 Z X M g U 0 5 B U C A o R m 9 v Z C B T d G F t c H M p L D Q z f S Z x d W 9 0 O y w m c X V v d D t T Z W N 0 a W 9 u M S 9 D Y X N l c y 9 D a G F u Z 2 V k I F R 5 c G U x L n t S Z W N l a X Z l c y B T b 2 N p Y W w g U 2 V j d X J p d H k s N D R 9 J n F 1 b 3 Q 7 L C Z x d W 9 0 O 1 N l Y 3 R p b 2 4 x L 0 N h c 2 V z L 0 N o Y W 5 n Z W Q g V H l w Z T E u e 1 J l Y 2 V p d m V z I F Z l d G V y Y W 5 z I E J l b m V m a X R z L D Q 1 f S Z x d W 9 0 O y w m c X V v d D t T Z W N 0 a W 9 u M S 9 D Y X N l c y 9 D a G F u Z 2 V k I F R 5 c G U x L n t S Z W N l a X Z l c y B X S U M s N D Z 9 J n F 1 b 3 Q 7 L C Z x d W 9 0 O 1 N l Y 3 R p b 2 4 x L 0 N h c 2 V z L 0 N o Y W 5 n Z W Q g V H l w Z T E u e 1 J l Y 2 V p d m V z I F N T S S w 0 N 3 0 m c X V v d D s s J n F 1 b 3 Q 7 U 2 V j d G l v b j E v Q 2 F z Z X M v Q 2 h h b m d l Z C B U e X B l M S 5 7 U m V j Z W l 2 Z X M g R n J l Z S 9 S Z W R 1 Y 2 V k I F B y a W N l I F N j a G 9 v b C B N Z W F s c y w 0 O H 0 m c X V v d D s s J n F 1 b 3 Q 7 U 2 V j d G l v b j E v Q 2 F z Z X M v Q 2 h h b m d l Z C B U e X B l M S 5 7 U H J l Z m V y I G 5 v d C B 0 b y B h b n N 3 Z X I s N D l 9 J n F 1 b 3 Q 7 L C Z x d W 9 0 O 1 N l Y 3 R p b 2 4 x L 0 N h c 2 V z L 0 N o Y W 5 n Z W Q g V H l w Z T E u e 0 F 0 I F J p c 2 s g b 2 Y g Q m V p b m c g S G 9 t Z W x l c 3 M s N T B 9 J n F 1 b 3 Q 7 L C Z x d W 9 0 O 1 N l Y 3 R p b 2 4 x L 0 N h c 2 V z L 0 N o Y W 5 n Z W Q g V H l w Z T E u e 0 R p c 2 F i b G V k L D U x f S Z x d W 9 0 O y w m c X V v d D t T Z W N 0 a W 9 u M S 9 D Y X N l c y 9 D a G F u Z 2 V k I F R 5 c G U x L n t I b 2 1 l b G V z c y w 1 M n 0 m c X V v d D s s J n F 1 b 3 Q 7 U 2 V j d G l v b j E v Q 2 F z Z X M v Q 2 h h b m d l Z C B U e X B l M S 5 7 V 2 l 0 a G l u I H R o Z S B w Y X N 0 I D E y I G 1 v b n R o c y B 3 Z S B 3 b 3 J y a W V k I H d o Z X R o Z X I g b 3 V y I G Z v b 2 Q g d 2 9 1 b G Q g c n V u I G 9 1 d C B i Z W Z v c m U g d 2 U g Z 2 9 0 I G 1 v b m V 5 I H R v I G J 1 e S B t b 3 J l L i w 1 M 3 0 m c X V v d D s s J n F 1 b 3 Q 7 U 2 V j d G l v b j E v Q 2 F z Z X M v Q 2 h h b m d l Z C B U e X B l M S 5 7 Q X N z a X N 0 Y W 5 j Z S B D b 3 V u d C w 1 N H 0 m c X V v d D s s J n F 1 b 3 Q 7 U 2 V j d G l v b j E v Q 2 F z Z X M v Q 2 h h b m d l Z C B U e X B l M S 5 7 Q X N z a X N 0 Y W 5 j Z S B B b W 9 1 b n Q s N T V 9 J n F 1 b 3 Q 7 L C Z x d W 9 0 O 1 N l Y 3 R p b 2 4 x L 0 N h c 2 V z L 0 N o Y W 5 n Z W Q g V H l w Z T E u e 0 x h c 3 Q g Q X N z a X N 0 Y W 5 j Z S B E Y X R l L D U 2 f S Z x d W 9 0 O y w m c X V v d D t T Z W N 0 a W 9 u M S 9 D Y X N l c y 9 D a G F u Z 2 V k I F R 5 c G U x L n t I b 3 V z Z W h v b G Q g U 2 l 6 Z S w 1 N 3 0 m c X V v d D s s J n F 1 b 3 Q 7 U 2 V j d G l v b j E v Q 2 F z Z X M v Q 2 h h b m d l Z C B U e X B l M S 5 7 S X M g S G V h Z C B v Z i B I b 3 V z Z W h v b G Q s N T h 9 J n F 1 b 3 Q 7 L C Z x d W 9 0 O 1 N l Y 3 R p b 2 4 x L 0 N h c 2 V z L 0 N o Y W 5 n Z W Q g V H l w Z T E u e 0 l z I E R l Y 2 V h c 2 V k L D U 5 f S Z x d W 9 0 O y w m c X V v d D t T Z W N 0 a W 9 u M S 9 D Y X N l c y 9 D a G F u Z 2 V k I F R 5 c G U x L n t S Z W x h d G l v b n N o a X A g d G 8 g S G 9 I L D Y w f S Z x d W 9 0 O y w m c X V v d D t T Z W N 0 a W 9 u M S 9 D Y X N l c y 9 D a G F u Z 2 V k I F R 5 c G U x L n t S T 0 k g c 3 R h d H V z L D Y x f S Z x d W 9 0 O y w m c X V v d D t T Z W N 0 a W 9 u M S 9 D Y X N l c y 9 D a G F u Z 2 V k I F R 5 c G U x L n t S T 0 k g R X h w a X J h d G l v b i B E Y X R l L D Y y f S Z x d W 9 0 O 1 0 s J n F 1 b 3 Q 7 Q 2 9 s d W 1 u Q 2 9 1 b n Q m c X V v d D s 6 N D U s J n F 1 b 3 Q 7 S 2 V 5 Q 2 9 s d W 1 u T m F t Z X M m c X V v d D s 6 W 1 0 s J n F 1 b 3 Q 7 Q 2 9 s d W 1 u S W R l b n R p d G l l c y Z x d W 9 0 O z p b J n F 1 b 3 Q 7 U 2 V j d G l v b j E v Q 2 F z Z X M v Q 2 h h b m d l Z C B U e X B l M S 5 7 Q 2 F z Z S A j L D B 9 J n F 1 b 3 Q 7 L C Z x d W 9 0 O 1 N l Y 3 R p b 2 4 x L 0 N h c 2 V z L 0 N o Y W 5 n Z W Q g V H l w Z T E u e 0 h v d X N l a G 9 s Z C A j L D F 9 J n F 1 b 3 Q 7 L C Z x d W 9 0 O 1 N l Y 3 R p b 2 4 x L 0 N h c 2 V z L 0 N o Y W 5 n Z W Q g V H l w Z T E u e 0 V u d H J 5 I E F n Z W 5 0 L D J 9 J n F 1 b 3 Q 7 L C Z x d W 9 0 O 1 N l Y 3 R p b 2 4 x L 0 N h c 2 V z L 0 N o Y W 5 n Z W Q g V H l w Z T E u e 0 V u d H J 5 I E F n Z W 5 j e S w z f S Z x d W 9 0 O y w m c X V v d D t T Z W N 0 a W 9 u M S 9 D Y X N l c y 9 D a G F u Z 2 V k I F R 5 c G U x L n t F b n R y e S B E Y X R l L D R 9 J n F 1 b 3 Q 7 L C Z x d W 9 0 O 1 N l Y 3 R p b 2 4 x L 0 N h c 2 V z L 0 N o Y W 5 n Z W Q g V H l w Z T E u e 0 R l c G V u Z G F u d C B D b 3 V u d C w 1 f S Z x d W 9 0 O y w m c X V v d D t T Z W N 0 a W 9 u M S 9 D Y X N l c y 9 D a G F u Z 2 V k I F R 5 c G U x L n t a a X A g Y 2 9 k Z S w x N n 0 m c X V v d D s s J n F 1 b 3 Q 7 U 2 V j d G l v b j E v Q 2 F z Z X M v Q 2 h h b m d l Z C B U e X B l M S 5 7 Q 2 9 1 b n R 5 L D E 3 f S Z x d W 9 0 O y w m c X V v d D t T Z W N 0 a W 9 u M S 9 D Y X N l c y 9 D a G F u Z 2 V k I F R 5 c G U x L n t D Y X N l I F B l c n N v b m F s I G l u Y 2 9 t Z S w y M n 0 m c X V v d D s s J n F 1 b 3 Q 7 U 2 V j d G l v b j E v Q 2 F z Z X M v Q 2 h h b m d l Z C B U e X B l M S 5 7 Q 2 F z Z S B Q Z X J z b 2 5 h b C B J b m N v b W U g U 2 9 1 c m N l c y w y M 3 0 m c X V v d D s s J n F 1 b 3 Q 7 U 2 V j d G l v b j E v Q 2 F z Z X M v Q 2 h h b m d l Z C B U e X B l M S 5 7 S G 9 1 c 2 V o b 2 x k I E l u Y 2 9 t Z S w y N H 0 m c X V v d D s s J n F 1 b 3 Q 7 U 2 V j d G l v b j E v Q 2 F z Z X M v Q 2 h h b m d l Z C B U e X B l M S 5 7 Q 2 F z Z S B Q Z X J z b 2 5 h b C B l e H B l b n N l c y w y N X 0 m c X V v d D s s J n F 1 b 3 Q 7 U 2 V j d G l v b j E v Q 2 F z Z X M v Q 2 h h b m d l Z C B U e X B l M S 5 7 Q 2 F z Z S B Q Z X J z b 2 5 h b C B F e H B l b n N l I F N v d X J j Z X M s M j Z 9 J n F 1 b 3 Q 7 L C Z x d W 9 0 O 1 N l Y 3 R p b 2 4 x L 0 N h c 2 V z L 0 N o Y W 5 n Z W Q g V H l w Z T E u e 0 h v d X N l a G 9 s Z C B F e H B l b n N l c y w y N 3 0 m c X V v d D s s J n F 1 b 3 Q 7 U 2 V j d G l v b j E v Q 2 F z Z X M v Q 2 h h b m d l Z C B U e X B l M S 5 7 R 2 V u Z G V y L D M y f S Z x d W 9 0 O y w m c X V v d D t T Z W N 0 a W 9 u M S 9 D Y X N l c y 9 D a G F u Z 2 V k I F R 5 c G U x L n t S Y W N l L D M z f S Z x d W 9 0 O y w m c X V v d D t T Z W N 0 a W 9 u M S 9 D Y X N l c y 9 D a G F u Z 2 V k I F R 5 c G U x L n t F d G h u a W N p d H k s M z R 9 J n F 1 b 3 Q 7 L C Z x d W 9 0 O 1 N l Y 3 R p b 2 4 x L 0 N h c 2 V z L 0 N o Y W 5 n Z W Q g V H l w Z T E u e 0 N o a W x k c m V u I C g w L T E 3 K S B p b i B I b 3 V z Z W h v b G Q s M z V 9 J n F 1 b 3 Q 7 L C Z x d W 9 0 O 1 N l Y 3 R p b 2 4 x L 0 N h c 2 V z L 0 N o Y W 5 n Z W Q g V H l w Z T E u e 0 F k d W x 0 c y A o M T g t N T k p I G l u I E h v d X N l a G 9 s Z C w z N n 0 m c X V v d D s s J n F 1 b 3 Q 7 U 2 V j d G l v b j E v Q 2 F z Z X M v Q 2 h h b m d l Z C B U e X B l M S 5 7 U 2 V u a W 9 y c y A o N j A r K S B p b i B I b 3 V z Z W h v b G Q s M z d 9 J n F 1 b 3 Q 7 L C Z x d W 9 0 O 1 N l Y 3 R p b 2 4 x L 0 N h c 2 V z L 0 N o Y W 5 n Z W Q g V H l w Z T E u e 0 V k d W N h d G l v b i A o a G l n a G V z d C B s Z X Z l b C B j b 2 1 w b G V 0 Z W Q p L D M 4 f S Z x d W 9 0 O y w m c X V v d D t T Z W N 0 a W 9 u M S 9 D Y X N l c y 9 D a G F u Z 2 V k I F R 5 c G U x L n t F b X B s b 3 l t Z W 5 0 L D M 5 f S Z x d W 9 0 O y w m c X V v d D t T Z W N 0 a W 9 u M S 9 D Y X N l c y 9 D a G F u Z 2 V k I F R 5 c G U x L n t N Y X J p d G F s I H N 0 Y X R 1 c y w 0 M H 0 m c X V v d D s s J n F 1 b 3 Q 7 U 2 V j d G l v b j E v Q 2 F z Z X M v Q 2 h h b m d l Z C B U e X B l M S 5 7 U m V j Z W l 2 Z X M g T W V k a W N h a W Q s N D F 9 J n F 1 b 3 Q 7 L C Z x d W 9 0 O 1 N l Y 3 R p b 2 4 x L 0 N h c 2 V z L 0 N o Y W 5 n Z W Q g V H l w Z T E u e 1 J l Y 2 V p d m V z I E 1 l Z G l j Y X J l L D Q y f S Z x d W 9 0 O y w m c X V v d D t T Z W N 0 a W 9 u M S 9 D Y X N l c y 9 D a G F u Z 2 V k I F R 5 c G U x L n t S Z W N l a X Z l c y B T T k F Q I C h G b 2 9 k I F N 0 Y W 1 w c y k s N D N 9 J n F 1 b 3 Q 7 L C Z x d W 9 0 O 1 N l Y 3 R p b 2 4 x L 0 N h c 2 V z L 0 N o Y W 5 n Z W Q g V H l w Z T E u e 1 J l Y 2 V p d m V z I F N v Y 2 l h b C B T Z W N 1 c m l 0 e S w 0 N H 0 m c X V v d D s s J n F 1 b 3 Q 7 U 2 V j d G l v b j E v Q 2 F z Z X M v Q 2 h h b m d l Z C B U e X B l M S 5 7 U m V j Z W l 2 Z X M g V m V 0 Z X J h b n M g Q m V u Z W Z p d H M s N D V 9 J n F 1 b 3 Q 7 L C Z x d W 9 0 O 1 N l Y 3 R p b 2 4 x L 0 N h c 2 V z L 0 N o Y W 5 n Z W Q g V H l w Z T E u e 1 J l Y 2 V p d m V z I F d J Q y w 0 N n 0 m c X V v d D s s J n F 1 b 3 Q 7 U 2 V j d G l v b j E v Q 2 F z Z X M v Q 2 h h b m d l Z C B U e X B l M S 5 7 U m V j Z W l 2 Z X M g U 1 N J L D Q 3 f S Z x d W 9 0 O y w m c X V v d D t T Z W N 0 a W 9 u M S 9 D Y X N l c y 9 D a G F u Z 2 V k I F R 5 c G U x L n t S Z W N l a X Z l c y B G c m V l L 1 J l Z H V j Z W Q g U H J p Y 2 U g U 2 N o b 2 9 s I E 1 l Y W x z L D Q 4 f S Z x d W 9 0 O y w m c X V v d D t T Z W N 0 a W 9 u M S 9 D Y X N l c y 9 D a G F u Z 2 V k I F R 5 c G U x L n t Q c m V m Z X I g b m 9 0 I H R v I G F u c 3 d l c i w 0 O X 0 m c X V v d D s s J n F 1 b 3 Q 7 U 2 V j d G l v b j E v Q 2 F z Z X M v Q 2 h h b m d l Z C B U e X B l M S 5 7 Q X Q g U m l z a y B v Z i B C Z W l u Z y B I b 2 1 l b G V z c y w 1 M H 0 m c X V v d D s s J n F 1 b 3 Q 7 U 2 V j d G l v b j E v Q 2 F z Z X M v Q 2 h h b m d l Z C B U e X B l M S 5 7 R G l z Y W J s Z W Q s N T F 9 J n F 1 b 3 Q 7 L C Z x d W 9 0 O 1 N l Y 3 R p b 2 4 x L 0 N h c 2 V z L 0 N o Y W 5 n Z W Q g V H l w Z T E u e 0 h v b W V s Z X N z L D U y f S Z x d W 9 0 O y w m c X V v d D t T Z W N 0 a W 9 u M S 9 D Y X N l c y 9 D a G F u Z 2 V k I F R 5 c G U x L n t X a X R o a W 4 g d G h l I H B h c 3 Q g M T I g b W 9 u d G h z I H d l I H d v c n J p Z W Q g d 2 h l d G h l c i B v d X I g Z m 9 v Z C B 3 b 3 V s Z C B y d W 4 g b 3 V 0 I G J l Z m 9 y Z S B 3 Z S B n b 3 Q g b W 9 u Z X k g d G 8 g Y n V 5 I G 1 v c m U u L D U z f S Z x d W 9 0 O y w m c X V v d D t T Z W N 0 a W 9 u M S 9 D Y X N l c y 9 D a G F u Z 2 V k I F R 5 c G U x L n t B c 3 N p c 3 R h b m N l I E N v d W 5 0 L D U 0 f S Z x d W 9 0 O y w m c X V v d D t T Z W N 0 a W 9 u M S 9 D Y X N l c y 9 D a G F u Z 2 V k I F R 5 c G U x L n t B c 3 N p c 3 R h b m N l I E F t b 3 V u d C w 1 N X 0 m c X V v d D s s J n F 1 b 3 Q 7 U 2 V j d G l v b j E v Q 2 F z Z X M v Q 2 h h b m d l Z C B U e X B l M S 5 7 T G F z d C B B c 3 N p c 3 R h b m N l I E R h d G U s N T Z 9 J n F 1 b 3 Q 7 L C Z x d W 9 0 O 1 N l Y 3 R p b 2 4 x L 0 N h c 2 V z L 0 N o Y W 5 n Z W Q g V H l w Z T E u e 0 h v d X N l a G 9 s Z C B T a X p l L D U 3 f S Z x d W 9 0 O y w m c X V v d D t T Z W N 0 a W 9 u M S 9 D Y X N l c y 9 D a G F u Z 2 V k I F R 5 c G U x L n t J c y B I Z W F k I G 9 m I E h v d X N l a G 9 s Z C w 1 O H 0 m c X V v d D s s J n F 1 b 3 Q 7 U 2 V j d G l v b j E v Q 2 F z Z X M v Q 2 h h b m d l Z C B U e X B l M S 5 7 S X M g R G V j Z W F z Z W Q s N T l 9 J n F 1 b 3 Q 7 L C Z x d W 9 0 O 1 N l Y 3 R p b 2 4 x L 0 N h c 2 V z L 0 N o Y W 5 n Z W Q g V H l w Z T E u e 1 J l b G F 0 a W 9 u c 2 h p c C B 0 b y B I b 0 g s N j B 9 J n F 1 b 3 Q 7 L C Z x d W 9 0 O 1 N l Y 3 R p b 2 4 x L 0 N h c 2 V z L 0 N o Y W 5 n Z W Q g V H l w Z T E u e 1 J P S S B z d G F 0 d X M s N j F 9 J n F 1 b 3 Q 7 L C Z x d W 9 0 O 1 N l Y 3 R p b 2 4 x L 0 N h c 2 V z L 0 N o Y W 5 n Z W Q g V H l w Z T E u e 1 J P S S B F e H B p c m F 0 a W 9 u I E R h d G U s N j J 9 J n F 1 b 3 Q 7 X S w m c X V v d D t S Z W x h d G l v b n N o a X B J b m Z v J n F 1 b 3 Q 7 O l t d f S I g L z 4 8 L 1 N 0 Y W J s Z U V u d H J p Z X M + P C 9 J d G V t P j x J d G V t P j x J d G V t T G 9 j Y X R p b 2 4 + P E l 0 Z W 1 U e X B l P k Z v c m 1 1 b G E 8 L 0 l 0 Z W 1 U e X B l P j x J d G V t U G F 0 a D 5 T Z W N 0 a W 9 u M S 9 B Z 2 V u Y 2 l l c z w v S X R l b V B h d G g + P C 9 J d G V t T G 9 j Y X R p b 2 4 + P F N 0 Y W J s Z U V u d H J p Z X M + P E V u d H J 5 I F R 5 c G U 9 I k F k Z G V k V G 9 E Y X R h T W 9 k Z W w i I F Z h b H V l P S J s M S I g L z 4 8 R W 5 0 c n k g V H l w Z T 0 i T m F 2 a W d h d G l v b l N 0 Z X B O Y W 1 l I i B W Y W x 1 Z T 0 i c 0 5 h d m l n Y X R p b 2 4 i I C 8 + P E V u d H J 5 I F R 5 c G U 9 I k Z p b G x D b 3 V u d C I g V m F s d W U 9 I m w x M S I g L z 4 8 R W 5 0 c n k g V H l w Z T 0 i R m l s b E V u Y W J s Z W Q i I F Z h b H V l P S J s M S I g L z 4 8 R W 5 0 c n k g V H l w Z T 0 i R m l s b E V y c m 9 y Q 2 9 k Z S I g V m F s d W U 9 I n N V b m t u b 3 d u I i A v P j x F b n R y e S B U e X B l P S J G a W x s R X J y b 3 J D b 3 V u d C I g V m F s d W U 9 I m w w I i A v P j x F b n R y e S B U e X B l P S J G a W x s T G F z d F V w Z G F 0 Z W Q i I F Z h b H V l P S J k M j A y M C 0 x M i 0 w O V Q w N T o 1 O D o z M y 4 4 M D c z N z k 5 W i I g L z 4 8 R W 5 0 c n k g V H l w Z T 0 i R m l s b E N v b H V t b l R 5 c G V z I i B W Y W x 1 Z T 0 i c 0 J n P T 0 i I C 8 + P E V u d H J 5 I F R 5 c G U 9 I k Z p b G x D b 2 x 1 b W 5 O Y W 1 l c y I g V m F s d W U 9 I n N b J n F 1 b 3 Q 7 R W 5 0 c n k g Q W d l b m N 5 J n F 1 b 3 Q 7 X S I g L z 4 8 R W 5 0 c n k g V H l w Z T 0 i R m l s b G V k Q 2 9 t c G x l d G V S Z X N 1 b H R U b 1 d v c m t z a G V l d C I g V m F s d W U 9 I m w x I i A v P j x F b n R y e S B U e X B l P S J G a W x s U 3 R h d H V z I i B W Y W x 1 Z T 0 i c 0 N v b X B s Z X R l I i A v P j x F b n R y e S B U e X B l P S J G a W x s V G 9 E Y X R h T W 9 k Z W x F b m F i b G V k I i B W Y W x 1 Z T 0 i b D E i I C 8 + P E V u d H J 5 I F R 5 c G U 9 I k l z U H J p d m F 0 Z S I g V m F s d W U 9 I m w w I i A v P j x F b n R y e S B U e X B l P S J S Z W x h d G l v b n N o a X B J b m Z v Q 2 9 u d G F p b m V y I i B W Y W x 1 Z T 0 i c 3 s m c X V v d D t j b 2 x 1 b W 5 D b 3 V u d C Z x d W 9 0 O z o x L C Z x d W 9 0 O 2 t l e U N v b H V t b k 5 h b W V z J n F 1 b 3 Q 7 O l s m c X V v d D t F b n R y e S B B Z 2 V u Y 3 k m c X V v d D t d L C Z x d W 9 0 O 3 F 1 Z X J 5 U m V s Y X R p b 2 5 z a G l w c y Z x d W 9 0 O z p b X S w m c X V v d D t j b 2 x 1 b W 5 J Z G V u d G l 0 a W V z J n F 1 b 3 Q 7 O l s m c X V v d D t T Z W N 0 a W 9 u M S 9 D Y X N l c y 9 D a G F u Z 2 V k I F R 5 c G U x L n t F b n R y e S B B Z 2 V u Y 3 k s M 3 0 m c X V v d D t d L C Z x d W 9 0 O 0 N v b H V t b k N v d W 5 0 J n F 1 b 3 Q 7 O j E s J n F 1 b 3 Q 7 S 2 V 5 Q 2 9 s d W 1 u T m F t Z X M m c X V v d D s 6 W y Z x d W 9 0 O 0 V u d H J 5 I E F n Z W 5 j e S Z x d W 9 0 O 1 0 s J n F 1 b 3 Q 7 Q 2 9 s d W 1 u S W R l b n R p d G l l c y Z x d W 9 0 O z p b J n F 1 b 3 Q 7 U 2 V j d G l v b j E v Q 2 F z Z X M v Q 2 h h b m d l Z C B U e X B l M S 5 7 R W 5 0 c n k g Q W d l b m N 5 L D N 9 J n F 1 b 3 Q 7 X S w m c X V v d D t S Z W x h d G l v b n N o a X B J b m Z v J n F 1 b 3 Q 7 O l t d f S I g L z 4 8 R W 5 0 c n k g V H l w Z T 0 i T m F t Z V V w Z G F 0 Z W R B Z n R l c k Z p b G w i I F Z h b H V l P S J s M C I g L z 4 8 R W 5 0 c n k g V H l w Z T 0 i Q n V m Z m V y T m V 4 d F J l Z n J l c 2 g i I F Z h b H V l P S J s M S I g L z 4 8 R W 5 0 c n k g V H l w Z T 0 i R m l s b E 9 i a m V j d F R 5 c G U i I F Z h b H V l P S J z V G F i b G U i I C 8 + P E V u d H J 5 I F R 5 c G U 9 I l J l c 3 V s d F R 5 c G U i I F Z h b H V l P S J z V G F i b G U i I C 8 + P E V u d H J 5 I F R 5 c G U 9 I k Z p b G x U Y X J n Z X Q i I F Z h b H V l P S J z Q W d l b m N p Z X M i I C 8 + P C 9 T d G F i b G V F b n R y a W V z P j w v S X R l b T 4 8 S X R l b T 4 8 S X R l b U x v Y 2 F 0 a W 9 u P j x J d G V t V H l w Z T 5 G b 3 J t d W x h P C 9 J d G V t V H l w Z T 4 8 S X R l b V B h d G g + U 2 V j d G l v b j E v Q 2 F z Z X M v U 2 9 1 c m N l P C 9 J d G V t U G F 0 a D 4 8 L 0 l 0 Z W 1 M b 2 N h d G l v b j 4 8 U 3 R h Y m x l R W 5 0 c m l l c y A v P j w v S X R l b T 4 8 S X R l b T 4 8 S X R l b U x v Y 2 F 0 a W 9 u P j x J d G V t V H l w Z T 5 G b 3 J t d W x h P C 9 J d G V t V H l w Z T 4 8 S X R l b V B h d G g + U 2 V j d G l v b j E v Q 2 F z Z X M v Q 2 h h b m d l Z C U y M F R 5 c G U 8 L 0 l 0 Z W 1 Q Y X R o P j w v S X R l b U x v Y 2 F 0 a W 9 u P j x T d G F i b G V F b n R y a W V z I C 8 + P C 9 J d G V t P j x J d G V t P j x J d G V t T G 9 j Y X R p b 2 4 + P E l 0 Z W 1 U e X B l P k Z v c m 1 1 b G E 8 L 0 l 0 Z W 1 U e X B l P j x J d G V t U G F 0 a D 5 T Z W N 0 a W 9 u M S 9 D Y X N l c y 9 S Z W 1 v d m V k J T I w V G 9 w J T I w U m 9 3 c z w v S X R l b V B h d G g + P C 9 J d G V t T G 9 j Y X R p b 2 4 + P F N 0 Y W J s Z U V u d H J p Z X M g L z 4 8 L 0 l 0 Z W 0 + P E l 0 Z W 0 + P E l 0 Z W 1 M b 2 N h d G l v b j 4 8 S X R l b V R 5 c G U + R m 9 y b X V s Y T w v S X R l b V R 5 c G U + P E l 0 Z W 1 Q Y X R o P l N l Y 3 R p b 2 4 x L 0 N h c 2 V z L 1 B y b 2 1 v d G V k J T I w S G V h Z G V y c z w v S X R l b V B h d G g + P C 9 J d G V t T G 9 j Y X R p b 2 4 + P F N 0 Y W J s Z U V u d H J p Z X M g L z 4 8 L 0 l 0 Z W 0 + P E l 0 Z W 0 + P E l 0 Z W 1 M b 2 N h d G l v b j 4 8 S X R l b V R 5 c G U + R m 9 y b X V s Y T w v S X R l b V R 5 c G U + P E l 0 Z W 1 Q Y X R o P l N l Y 3 R p b 2 4 x L 0 N h c 2 V z L 0 N o Y W 5 n Z W Q l M j B U e X B l M T w v S X R l b V B h d G g + P C 9 J d G V t T G 9 j Y X R p b 2 4 + P F N 0 Y W J s Z U V u d H J p Z X M g L z 4 8 L 0 l 0 Z W 0 + P E l 0 Z W 0 + P E l 0 Z W 1 M b 2 N h d G l v b j 4 8 S X R l b V R 5 c G U + R m 9 y b X V s Y T w v S X R l b V R 5 c G U + P E l 0 Z W 1 Q Y X R o P l N l Y 3 R p b 2 4 x L 0 F n Z W 5 j a W V z L 1 N v d X J j Z T w v S X R l b V B h d G g + P C 9 J d G V t T G 9 j Y X R p b 2 4 + P F N 0 Y W J s Z U V u d H J p Z X M g L z 4 8 L 0 l 0 Z W 0 + P E l 0 Z W 0 + P E l 0 Z W 1 M b 2 N h d G l v b j 4 8 S X R l b V R 5 c G U + R m 9 y b X V s Y T w v S X R l b V R 5 c G U + P E l 0 Z W 1 Q Y X R o P l N l Y 3 R p b 2 4 x L 0 F n Z W 5 j a W V z L 1 J l b W 9 2 Z W Q l M j B P d G h l c i U y M E N v b H V t b n M 8 L 0 l 0 Z W 1 Q Y X R o P j w v S X R l b U x v Y 2 F 0 a W 9 u P j x T d G F i b G V F b n R y a W V z I C 8 + P C 9 J d G V t P j x J d G V t P j x J d G V t T G 9 j Y X R p b 2 4 + P E l 0 Z W 1 U e X B l P k Z v c m 1 1 b G E 8 L 0 l 0 Z W 1 U e X B l P j x J d G V t U G F 0 a D 5 T Z W N 0 a W 9 u M S 9 B Z 2 V u Y 2 l l c y 9 S Z W 1 v d m V k J T I w Q m x h b m s l M j B S b 3 d z P C 9 J d G V t U G F 0 a D 4 8 L 0 l 0 Z W 1 M b 2 N h d G l v b j 4 8 U 3 R h Y m x l R W 5 0 c m l l c y A v P j w v S X R l b T 4 8 S X R l b T 4 8 S X R l b U x v Y 2 F 0 a W 9 u P j x J d G V t V H l w Z T 5 G b 3 J t d W x h P C 9 J d G V t V H l w Z T 4 8 S X R l b V B h d G g + U 2 V j d G l v b j E v Q W d l b m N p Z X M v U m V t b 3 Z l Z C U y M E R 1 c G x p Y 2 F 0 Z X M 8 L 0 l 0 Z W 1 Q Y X R o P j w v S X R l b U x v Y 2 F 0 a W 9 u P j x T d G F i b G V F b n R y a W V z I C 8 + P C 9 J d G V t P j x J d G V t P j x J d G V t T G 9 j Y X R p b 2 4 + P E l 0 Z W 1 U e X B l P k Z v c m 1 1 b G E 8 L 0 l 0 Z W 1 U e X B l P j x J d G V t U G F 0 a D 5 T Z W N 0 a W 9 u M S 9 B Z 2 V u Y 2 l l c y 9 T b 3 J 0 Z W Q l M j B S b 3 d 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N h c 2 V z L 1 J l b W 9 2 Z W Q l M j B D b 2 x 1 b W 5 z P C 9 J d G V t U G F 0 a D 4 8 L 0 l 0 Z W 1 M b 2 N h d G l v b j 4 8 U 3 R h Y m x l R W 5 0 c m l l c y A v P j w v S X R l b T 4 8 L 0 l 0 Z W 1 z P j w v T G 9 j Y W x Q Y W N r Y W d l T W V 0 Y W R h d G F G a W x l P h Y A A A B Q S w U G A A A A A A A A A A A A A A A A A A A A A A A A J g E A A A E A A A D Q j J 3 f A R X R E Y x 6 A M B P w p f r A Q A A A I b w v d H w F Y F C s U z 0 w n q H / u I A A A A A A g A A A A A A E G Y A A A A B A A A g A A A A i 7 W y z X g K f v / H e B p I J G E W S f i W d 3 A O 9 8 3 7 y X D V i 6 H z E G 4 A A A A A D o A A A A A C A A A g A A A A u g R d 0 p e o e F c y I s M A p 4 q W m W H r G p H 8 g 5 o x G 1 M K o O Q x v d 1 Q A A A A G 3 O i i 1 A C N h c 0 c f v X 8 Z 5 W o g J X 8 9 z i M F A H T 8 U k o w E d N l R B 2 B T d J / G Z O W + X 9 S 4 c 7 E n 6 u h 5 T X m 9 g 6 V J Z w d r O f 9 y Z i u s p J N Y t M 9 x D q Z W S l L H y s M 1 A A A A A y C f T K 2 i q F I L R + 5 p m 8 K V z F c 1 l u B N 7 p n / M 9 9 D k 7 i M T d Q 1 I + a S i e g Z J u k d g e K j W q E e j v D H F q Z U u 4 b X i h X O b 8 K 7 M a Q = = < / 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G e m i n i   x m l n s = " h t t p : / / g e m i n i / p i v o t c u s t o m i z a t i o n / T a b l e O r d e r " > < C u s t o m C o n t e n t > < ! [ C D A T A [ C a s e s _ 5 a 6 2 c 9 2 3 - 6 8 c c - 4 0 8 4 - 8 3 8 a - a 7 a c 8 3 3 d 1 2 2 5 , A g e n c i e s _ 1 9 8 2 f d 6 c - 7 2 e c - 4 8 2 6 - a 6 c 3 - 9 2 b 8 f 4 6 c d e 2 f ] ] > < / C u s t o m C o n t e n t > < / G e m i n i > 
</file>

<file path=customXml/item5.xml>��< ? x m l   v e r s i o n = " 1 . 0 "   e n c o d i n g = " U T F - 1 6 " ? > < G e m i n i   x m l n s = " h t t p : / / g e m i n i / p i v o t c u s t o m i z a t i o n / P o w e r P i v o t V e r s i o n " > < C u s t o m C o n t e n t > < ! [ C D A T A [ 2 0 1 5 . 1 3 0 . 1 6 0 5 . 1 9 9 ] ] > < / 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 2 0 2 0 - 1 2 - 0 9 T 1 2 : 2 8 : 2 4 . 9 2 1 5 2 2 3 - 0 8 : 0 0 < / L a s t P r o c e s s e d T i m e > < / D a t a M o d e l i n g S a n d b o x . S e r i a l i z e d S a n d b o x E r r o r C a c h e > ] ] > < / C u s t o m C o n t e n t > < / G e m i n i > 
</file>

<file path=customXml/item7.xml>��< ? x m l   v e r s i o n = " 1 . 0 "   e n c o d i n g = " U T F - 1 6 " ? > < G e m i n i   x m l n s = " h t t p : / / g e m i n i / p i v o t c u s t o m i z a t i o n / 8 2 6 d 6 a 4 e - a c 1 7 - 4 7 3 4 - 9 0 6 d - 0 4 f c 5 d 5 1 0 d 2 8 " > < C u s t o m C o n t e n t > < ! [ C D A T A [ < ? x m l   v e r s i o n = " 1 . 0 "   e n c o d i n g = " u t f - 1 6 " ? > < S e t t i n g s > < C a l c u l a t e d F i e l d s > < i t e m > < M e a s u r e N a m e > A g e n c i e s < / M e a s u r e N a m e > < D i s p l a y N a m e > A g e n c i e s < / D i s p l a y N a m e > < V i s i b l e > F a l s e < / V i s i b l e > < / i t e m > < i t e m > < M e a s u r e N a m e > H o u s e h o l d s < / M e a s u r e N a m e > < D i s p l a y N a m e > H o u s e h o l d s < / D i s p l a y N a m e > < V i s i b l e > F a l s e < / V i s i b l e > < / i t e m > < i t e m > < M e a s u r e N a m e > A g e n t s < / M e a s u r e N a m e > < D i s p l a y N a m e > A g e n t s < / D i s p l a y N a m e > < V i s i b l e > F a l s e < / V i s i b l e > < / i t e m > < i t e m > < M e a s u r e N a m e > C a s e s < / M e a s u r e N a m e > < D i s p l a y N a m e > C a s e s < / D i s p l a y N a m e > < V i s i b l e > F a l s e < / V i s i b l e > < / i t e m > < i t e m > < M e a s u r e N a m e > F i r s t   C a s e   E n t r y   D a t e < / M e a s u r e N a m e > < D i s p l a y N a m e > F i r s t   C a s e   E n t r y   D a t e < / D i s p l a y N a m e > < V i s i b l e > F a l s e < / V i s i b l e > < / i t e m > < i t e m > < M e a s u r e N a m e > L a s t   C a s e   E n t r y   D a t e < / M e a s u r e N a m e > < D i s p l a y N a m e > L a s t   C a s e   E n t r y   D a t e < / D i s p l a y N a m e > < V i s i b l e > F a l s e < / V i s i b l e > < / i t e m > < i t e m > < M e a s u r e N a m e > A s s i s t a n c e < / M e a s u r e N a m e > < D i s p l a y N a m e > A s s i s t a n c e < / D i s p l a y N a m e > < V i s i b l e > F a l s e < / V i s i b l e > < / i t e m > < / C a l c u l a t e d F i e l d s > < S A H o s t H a s h > 0 < / 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3F3F4A9C-FE67-4122-9BE3-E9AC81DCE923}">
  <ds:schemaRefs/>
</ds:datastoreItem>
</file>

<file path=customXml/itemProps10.xml><?xml version="1.0" encoding="utf-8"?>
<ds:datastoreItem xmlns:ds="http://schemas.openxmlformats.org/officeDocument/2006/customXml" ds:itemID="{109A3A7E-623F-45D1-BB88-661563612CF6}">
  <ds:schemaRefs/>
</ds:datastoreItem>
</file>

<file path=customXml/itemProps11.xml><?xml version="1.0" encoding="utf-8"?>
<ds:datastoreItem xmlns:ds="http://schemas.openxmlformats.org/officeDocument/2006/customXml" ds:itemID="{581CFA66-D658-4AAE-8E49-66C1CE18160B}">
  <ds:schemaRefs/>
</ds:datastoreItem>
</file>

<file path=customXml/itemProps12.xml><?xml version="1.0" encoding="utf-8"?>
<ds:datastoreItem xmlns:ds="http://schemas.openxmlformats.org/officeDocument/2006/customXml" ds:itemID="{E49CB585-EA87-44A2-9266-141BBF11FF4E}">
  <ds:schemaRefs/>
</ds:datastoreItem>
</file>

<file path=customXml/itemProps13.xml><?xml version="1.0" encoding="utf-8"?>
<ds:datastoreItem xmlns:ds="http://schemas.openxmlformats.org/officeDocument/2006/customXml" ds:itemID="{9A216476-8932-47CA-9BF1-6DBF298F9721}">
  <ds:schemaRefs>
    <ds:schemaRef ds:uri="http://schemas.microsoft.com/PowerBIAddIn"/>
  </ds:schemaRefs>
</ds:datastoreItem>
</file>

<file path=customXml/itemProps14.xml><?xml version="1.0" encoding="utf-8"?>
<ds:datastoreItem xmlns:ds="http://schemas.openxmlformats.org/officeDocument/2006/customXml" ds:itemID="{8E1EB0E2-6B24-4C4F-B3A6-A2D63B21E9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9dd76e-434c-4ced-8386-4a633c098010"/>
    <ds:schemaRef ds:uri="781ff6af-7b7b-4b70-a495-9dfa334e93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5.xml><?xml version="1.0" encoding="utf-8"?>
<ds:datastoreItem xmlns:ds="http://schemas.openxmlformats.org/officeDocument/2006/customXml" ds:itemID="{CFB01F35-80B8-49D9-9AB4-1225DC26CD27}">
  <ds:schemaRefs/>
</ds:datastoreItem>
</file>

<file path=customXml/itemProps16.xml><?xml version="1.0" encoding="utf-8"?>
<ds:datastoreItem xmlns:ds="http://schemas.openxmlformats.org/officeDocument/2006/customXml" ds:itemID="{96B5D3D6-A302-4A10-BA3A-86A89B5BFA85}">
  <ds:schemaRefs/>
</ds:datastoreItem>
</file>

<file path=customXml/itemProps17.xml><?xml version="1.0" encoding="utf-8"?>
<ds:datastoreItem xmlns:ds="http://schemas.openxmlformats.org/officeDocument/2006/customXml" ds:itemID="{2C2936A2-D8FB-48C2-B0FE-0104C90E51E5}">
  <ds:schemaRefs/>
</ds:datastoreItem>
</file>

<file path=customXml/itemProps18.xml><?xml version="1.0" encoding="utf-8"?>
<ds:datastoreItem xmlns:ds="http://schemas.openxmlformats.org/officeDocument/2006/customXml" ds:itemID="{2816D715-89C6-414A-87EE-1CE921885606}">
  <ds:schemaRefs/>
</ds:datastoreItem>
</file>

<file path=customXml/itemProps19.xml><?xml version="1.0" encoding="utf-8"?>
<ds:datastoreItem xmlns:ds="http://schemas.openxmlformats.org/officeDocument/2006/customXml" ds:itemID="{B6706EA0-8C31-498D-BDE4-E47016A70B90}">
  <ds:schemaRefs/>
</ds:datastoreItem>
</file>

<file path=customXml/itemProps2.xml><?xml version="1.0" encoding="utf-8"?>
<ds:datastoreItem xmlns:ds="http://schemas.openxmlformats.org/officeDocument/2006/customXml" ds:itemID="{91E2D18E-B839-4960-84C6-7D606BB51AF5}">
  <ds:schemaRefs/>
</ds:datastoreItem>
</file>

<file path=customXml/itemProps20.xml><?xml version="1.0" encoding="utf-8"?>
<ds:datastoreItem xmlns:ds="http://schemas.openxmlformats.org/officeDocument/2006/customXml" ds:itemID="{4AA9C358-DE70-46B8-A04E-B58289F8455D}">
  <ds:schemaRefs/>
</ds:datastoreItem>
</file>

<file path=customXml/itemProps21.xml><?xml version="1.0" encoding="utf-8"?>
<ds:datastoreItem xmlns:ds="http://schemas.openxmlformats.org/officeDocument/2006/customXml" ds:itemID="{B551BEEA-41C9-4A5E-81EF-3A397BE3E20C}">
  <ds:schemaRefs/>
</ds:datastoreItem>
</file>

<file path=customXml/itemProps22.xml><?xml version="1.0" encoding="utf-8"?>
<ds:datastoreItem xmlns:ds="http://schemas.openxmlformats.org/officeDocument/2006/customXml" ds:itemID="{B6ADCB75-DF82-4B94-8037-1BB5F3FAA564}">
  <ds:schemaRefs>
    <ds:schemaRef ds:uri="http://schemas.microsoft.com/sharepoint/v3/contenttype/forms"/>
  </ds:schemaRefs>
</ds:datastoreItem>
</file>

<file path=customXml/itemProps23.xml><?xml version="1.0" encoding="utf-8"?>
<ds:datastoreItem xmlns:ds="http://schemas.openxmlformats.org/officeDocument/2006/customXml" ds:itemID="{F1619935-EED2-4BD9-BC61-BE3961C640B4}">
  <ds:schemaRefs/>
</ds:datastoreItem>
</file>

<file path=customXml/itemProps24.xml><?xml version="1.0" encoding="utf-8"?>
<ds:datastoreItem xmlns:ds="http://schemas.openxmlformats.org/officeDocument/2006/customXml" ds:itemID="{2E16E655-7AEF-4D9D-B448-91D2A7A18653}">
  <ds:schemaRefs/>
</ds:datastoreItem>
</file>

<file path=customXml/itemProps25.xml><?xml version="1.0" encoding="utf-8"?>
<ds:datastoreItem xmlns:ds="http://schemas.openxmlformats.org/officeDocument/2006/customXml" ds:itemID="{DA8D8C0E-9BA1-4106-940D-FDEAA3A11107}">
  <ds:schemaRefs/>
</ds:datastoreItem>
</file>

<file path=customXml/itemProps26.xml><?xml version="1.0" encoding="utf-8"?>
<ds:datastoreItem xmlns:ds="http://schemas.openxmlformats.org/officeDocument/2006/customXml" ds:itemID="{D4FD2278-0DA6-4EFF-8167-CAA2D4E0594A}">
  <ds:schemaRefs/>
</ds:datastoreItem>
</file>

<file path=customXml/itemProps27.xml><?xml version="1.0" encoding="utf-8"?>
<ds:datastoreItem xmlns:ds="http://schemas.openxmlformats.org/officeDocument/2006/customXml" ds:itemID="{60B88D94-709B-4BDC-A9DE-C0A7E0CF3398}">
  <ds:schemaRefs>
    <ds:schemaRef ds:uri="http://schemas.microsoft.com/DataMashup"/>
  </ds:schemaRefs>
</ds:datastoreItem>
</file>

<file path=customXml/itemProps3.xml><?xml version="1.0" encoding="utf-8"?>
<ds:datastoreItem xmlns:ds="http://schemas.openxmlformats.org/officeDocument/2006/customXml" ds:itemID="{3BDD620B-3B22-41AD-86FE-0CE07997D6D8}">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C6683639-F53A-4B8F-ADE5-A1EA13C698E8}">
  <ds:schemaRefs/>
</ds:datastoreItem>
</file>

<file path=customXml/itemProps5.xml><?xml version="1.0" encoding="utf-8"?>
<ds:datastoreItem xmlns:ds="http://schemas.openxmlformats.org/officeDocument/2006/customXml" ds:itemID="{3207B893-1576-4DB7-98BB-D0B154572640}">
  <ds:schemaRefs/>
</ds:datastoreItem>
</file>

<file path=customXml/itemProps6.xml><?xml version="1.0" encoding="utf-8"?>
<ds:datastoreItem xmlns:ds="http://schemas.openxmlformats.org/officeDocument/2006/customXml" ds:itemID="{7D6397F0-AFD1-4FDC-9AF2-6B1B6483C033}">
  <ds:schemaRefs/>
</ds:datastoreItem>
</file>

<file path=customXml/itemProps7.xml><?xml version="1.0" encoding="utf-8"?>
<ds:datastoreItem xmlns:ds="http://schemas.openxmlformats.org/officeDocument/2006/customXml" ds:itemID="{5540FB09-2E09-494C-9B91-BB22404522B9}">
  <ds:schemaRefs/>
</ds:datastoreItem>
</file>

<file path=customXml/itemProps8.xml><?xml version="1.0" encoding="utf-8"?>
<ds:datastoreItem xmlns:ds="http://schemas.openxmlformats.org/officeDocument/2006/customXml" ds:itemID="{A9776D69-974D-4089-A62E-8796B59CD2E0}">
  <ds:schemaRefs/>
</ds:datastoreItem>
</file>

<file path=customXml/itemProps9.xml><?xml version="1.0" encoding="utf-8"?>
<ds:datastoreItem xmlns:ds="http://schemas.openxmlformats.org/officeDocument/2006/customXml" ds:itemID="{1C24BC36-3463-43D8-8012-E6E1EB9591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Numbers Report</vt:lpstr>
      <vt:lpstr>Narrative Report</vt:lpstr>
      <vt:lpstr>Dashboard</vt:lpstr>
      <vt:lpstr>|</vt:lpstr>
      <vt:lpstr>Agencies</vt:lpstr>
      <vt:lpstr>Network Counts</vt:lpstr>
      <vt:lpstr>Dates</vt:lpstr>
      <vt:lpstr>Agents</vt:lpstr>
      <vt:lpstr>Agency Counts</vt:lpstr>
      <vt:lpstr>Top Agencies by Case</vt:lpstr>
      <vt:lpstr>Top Agencies by Assistance</vt:lpstr>
      <vt:lpstr>'Narrative Report'!Agency</vt:lpstr>
      <vt:lpstr>Agency</vt:lpstr>
      <vt:lpstr>Dashboard!Print_Area</vt:lpstr>
      <vt:lpstr>'Narrative Report'!Print_Area</vt:lpstr>
      <vt:lpstr>'Numbers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Regis Whaley</dc:creator>
  <cp:lastModifiedBy>Regis Whaley</cp:lastModifiedBy>
  <cp:lastPrinted>2020-12-09T11:21:21Z</cp:lastPrinted>
  <dcterms:created xsi:type="dcterms:W3CDTF">2020-12-09T03:19:23Z</dcterms:created>
  <dcterms:modified xsi:type="dcterms:W3CDTF">2022-10-16T23:20:29Z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0x010100CCC13F6DA6B7874280F549266B073A87</vt:lpwstr>
  </property>
</Properties>
</file>