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ipan\Desktop\KTH\Master_Thesis_Deliverables\1-Timeline\"/>
    </mc:Choice>
  </mc:AlternateContent>
  <bookViews>
    <workbookView xWindow="330" yWindow="3810" windowWidth="11100" windowHeight="2010"/>
  </bookViews>
  <sheets>
    <sheet name="Gantt Chart" sheetId="1" r:id="rId1"/>
  </sheets>
  <definedNames>
    <definedName name="_xlnm._FilterDatabase" localSheetId="0" hidden="1">'Gantt Chart'!$A$11:$N$54</definedName>
  </definedNames>
  <calcPr calcId="152511"/>
</workbook>
</file>

<file path=xl/calcChain.xml><?xml version="1.0" encoding="utf-8"?>
<calcChain xmlns="http://schemas.openxmlformats.org/spreadsheetml/2006/main">
  <c r="N24" i="1" l="1"/>
  <c r="F6" i="1" l="1"/>
  <c r="L49" i="1" l="1"/>
  <c r="M49" i="1" s="1"/>
  <c r="K49" i="1"/>
  <c r="H49" i="1"/>
  <c r="I49" i="1" s="1"/>
  <c r="L38" i="1"/>
  <c r="M38" i="1" s="1"/>
  <c r="H38" i="1"/>
  <c r="K38" i="1" s="1"/>
  <c r="L42" i="1"/>
  <c r="M42" i="1" s="1"/>
  <c r="H42" i="1"/>
  <c r="K42" i="1" s="1"/>
  <c r="H33" i="1"/>
  <c r="I33" i="1" s="1"/>
  <c r="H20" i="1"/>
  <c r="I20" i="1" s="1"/>
  <c r="L20" i="1"/>
  <c r="M20" i="1" s="1"/>
  <c r="L33" i="1"/>
  <c r="M33" i="1" s="1"/>
  <c r="L32" i="1"/>
  <c r="M32" i="1" s="1"/>
  <c r="H32" i="1"/>
  <c r="K32" i="1" s="1"/>
  <c r="L31" i="1"/>
  <c r="M31" i="1" s="1"/>
  <c r="H31" i="1"/>
  <c r="I31" i="1" s="1"/>
  <c r="L30" i="1"/>
  <c r="M30" i="1" s="1"/>
  <c r="H30" i="1"/>
  <c r="K30" i="1" s="1"/>
  <c r="L29" i="1"/>
  <c r="M29" i="1" s="1"/>
  <c r="H29" i="1"/>
  <c r="K29" i="1" s="1"/>
  <c r="H22" i="1"/>
  <c r="I22" i="1" s="1"/>
  <c r="L26" i="1"/>
  <c r="M26" i="1" s="1"/>
  <c r="H26" i="1"/>
  <c r="K26" i="1" s="1"/>
  <c r="L25" i="1"/>
  <c r="M25" i="1" s="1"/>
  <c r="H25" i="1"/>
  <c r="K25" i="1" s="1"/>
  <c r="L22" i="1"/>
  <c r="M22" i="1" s="1"/>
  <c r="I38" i="1" l="1"/>
  <c r="J37" i="1"/>
  <c r="I42" i="1"/>
  <c r="K20" i="1"/>
  <c r="K33" i="1"/>
  <c r="K31" i="1"/>
  <c r="I29" i="1"/>
  <c r="I30" i="1"/>
  <c r="I32" i="1"/>
  <c r="I26" i="1"/>
  <c r="I25" i="1"/>
  <c r="K22" i="1"/>
  <c r="L14" i="1"/>
  <c r="M14" i="1" s="1"/>
  <c r="H14" i="1"/>
  <c r="K14" i="1" s="1"/>
  <c r="I14" i="1" l="1"/>
  <c r="L48" i="1"/>
  <c r="M48" i="1" s="1"/>
  <c r="H48" i="1"/>
  <c r="K48" i="1" s="1"/>
  <c r="L47" i="1"/>
  <c r="M47" i="1" s="1"/>
  <c r="H47" i="1"/>
  <c r="I47" i="1" s="1"/>
  <c r="L50" i="1"/>
  <c r="M50" i="1" s="1"/>
  <c r="H50" i="1"/>
  <c r="K50" i="1" s="1"/>
  <c r="N51" i="1"/>
  <c r="L53" i="1"/>
  <c r="M53" i="1" s="1"/>
  <c r="H53" i="1"/>
  <c r="K53" i="1" s="1"/>
  <c r="L52" i="1"/>
  <c r="M52" i="1" s="1"/>
  <c r="H52" i="1"/>
  <c r="L54" i="1"/>
  <c r="M54" i="1" s="1"/>
  <c r="H54" i="1"/>
  <c r="I54" i="1" s="1"/>
  <c r="N39" i="1"/>
  <c r="L44" i="1"/>
  <c r="M44" i="1" s="1"/>
  <c r="H44" i="1"/>
  <c r="K44" i="1" s="1"/>
  <c r="L43" i="1"/>
  <c r="M43" i="1" s="1"/>
  <c r="H43" i="1"/>
  <c r="K43" i="1" s="1"/>
  <c r="L45" i="1"/>
  <c r="M45" i="1" s="1"/>
  <c r="H45" i="1"/>
  <c r="K45" i="1" s="1"/>
  <c r="L41" i="1"/>
  <c r="M41" i="1" s="1"/>
  <c r="H41" i="1"/>
  <c r="I41" i="1" s="1"/>
  <c r="L40" i="1"/>
  <c r="M40" i="1" s="1"/>
  <c r="H40" i="1"/>
  <c r="H36" i="1"/>
  <c r="I36" i="1" s="1"/>
  <c r="L35" i="1"/>
  <c r="M35" i="1" s="1"/>
  <c r="H35" i="1"/>
  <c r="K35" i="1" s="1"/>
  <c r="L36" i="1"/>
  <c r="M36" i="1" s="1"/>
  <c r="N34" i="1"/>
  <c r="N27" i="1"/>
  <c r="L28" i="1"/>
  <c r="M28" i="1" s="1"/>
  <c r="H28" i="1"/>
  <c r="K28" i="1" s="1"/>
  <c r="L23" i="1"/>
  <c r="M23" i="1" s="1"/>
  <c r="H23" i="1"/>
  <c r="L21" i="1"/>
  <c r="M21" i="1" s="1"/>
  <c r="H21" i="1"/>
  <c r="K21" i="1" s="1"/>
  <c r="L19" i="1"/>
  <c r="M19" i="1" s="1"/>
  <c r="H19" i="1"/>
  <c r="I19" i="1" s="1"/>
  <c r="L18" i="1"/>
  <c r="M18" i="1" s="1"/>
  <c r="H18" i="1"/>
  <c r="K18" i="1" s="1"/>
  <c r="L17" i="1"/>
  <c r="M17" i="1" s="1"/>
  <c r="H17" i="1"/>
  <c r="H5" i="1"/>
  <c r="K17" i="1" l="1"/>
  <c r="K23" i="1"/>
  <c r="J24" i="1"/>
  <c r="J51" i="1"/>
  <c r="N46" i="1" s="1"/>
  <c r="J39" i="1"/>
  <c r="N37" i="1" s="1"/>
  <c r="I43" i="1"/>
  <c r="K47" i="1"/>
  <c r="J46" i="1"/>
  <c r="I48" i="1"/>
  <c r="I52" i="1"/>
  <c r="K52" i="1"/>
  <c r="I50" i="1"/>
  <c r="I53" i="1"/>
  <c r="K54" i="1"/>
  <c r="I44" i="1"/>
  <c r="I45" i="1"/>
  <c r="K41" i="1"/>
  <c r="I40" i="1"/>
  <c r="K40" i="1"/>
  <c r="I35" i="1"/>
  <c r="K36" i="1"/>
  <c r="J34" i="1"/>
  <c r="H34" i="1" s="1"/>
  <c r="I34" i="1" s="1"/>
  <c r="J27" i="1"/>
  <c r="H27" i="1" s="1"/>
  <c r="I27" i="1" s="1"/>
  <c r="I28" i="1"/>
  <c r="I23" i="1"/>
  <c r="I21" i="1"/>
  <c r="I17" i="1"/>
  <c r="I18" i="1"/>
  <c r="K19" i="1"/>
  <c r="A12" i="1"/>
  <c r="A13" i="1" s="1"/>
  <c r="H13" i="1"/>
  <c r="K13" i="1" s="1"/>
  <c r="H15" i="1"/>
  <c r="P6" i="1"/>
  <c r="P9" i="1" s="1"/>
  <c r="H6" i="1"/>
  <c r="L15" i="1"/>
  <c r="M15" i="1" s="1"/>
  <c r="L13" i="1"/>
  <c r="M13" i="1" s="1"/>
  <c r="N12" i="1"/>
  <c r="L24" i="1" l="1"/>
  <c r="M24" i="1" s="1"/>
  <c r="N16" i="1"/>
  <c r="H24" i="1"/>
  <c r="A14" i="1"/>
  <c r="A15" i="1" s="1"/>
  <c r="H51" i="1"/>
  <c r="I51" i="1" s="1"/>
  <c r="L51" i="1"/>
  <c r="M51" i="1" s="1"/>
  <c r="K34" i="1"/>
  <c r="L34" i="1"/>
  <c r="M34" i="1" s="1"/>
  <c r="K27" i="1"/>
  <c r="L27" i="1"/>
  <c r="M27" i="1" s="1"/>
  <c r="J12" i="1"/>
  <c r="L12" i="1" s="1"/>
  <c r="M12" i="1" s="1"/>
  <c r="P11" i="1"/>
  <c r="P7" i="1"/>
  <c r="P10" i="1" s="1"/>
  <c r="Q6" i="1"/>
  <c r="I15" i="1"/>
  <c r="K15" i="1"/>
  <c r="I13" i="1"/>
  <c r="K24" i="1" l="1"/>
  <c r="I24" i="1"/>
  <c r="J16" i="1" s="1"/>
  <c r="H16" i="1" s="1"/>
  <c r="K51" i="1"/>
  <c r="H46" i="1"/>
  <c r="A16" i="1"/>
  <c r="A17" i="1" s="1"/>
  <c r="A18" i="1" s="1"/>
  <c r="H12" i="1"/>
  <c r="K12" i="1" s="1"/>
  <c r="R6" i="1"/>
  <c r="Q7" i="1"/>
  <c r="I16" i="1" l="1"/>
  <c r="K16" i="1"/>
  <c r="L16" i="1"/>
  <c r="M16" i="1" s="1"/>
  <c r="L46" i="1"/>
  <c r="M46" i="1" s="1"/>
  <c r="I46" i="1"/>
  <c r="K46" i="1"/>
  <c r="A19" i="1"/>
  <c r="A20" i="1" s="1"/>
  <c r="I12" i="1"/>
  <c r="S6" i="1"/>
  <c r="R7" i="1"/>
  <c r="H39" i="1" l="1"/>
  <c r="L39" i="1"/>
  <c r="M39" i="1" s="1"/>
  <c r="T6" i="1"/>
  <c r="S7" i="1"/>
  <c r="H37" i="1" l="1"/>
  <c r="L37" i="1"/>
  <c r="M37" i="1" s="1"/>
  <c r="I39" i="1"/>
  <c r="K39" i="1"/>
  <c r="A21" i="1"/>
  <c r="T7" i="1"/>
  <c r="U6" i="1"/>
  <c r="I37" i="1" l="1"/>
  <c r="K37" i="1"/>
  <c r="U7" i="1"/>
  <c r="V6" i="1"/>
  <c r="W6" i="1" l="1"/>
  <c r="V7" i="1"/>
  <c r="X6" i="1" l="1"/>
  <c r="W7" i="1"/>
  <c r="W10" i="1" s="1"/>
  <c r="W11" i="1"/>
  <c r="W9" i="1"/>
  <c r="X7" i="1" l="1"/>
  <c r="Y6" i="1"/>
  <c r="Y7" i="1" l="1"/>
  <c r="Z6" i="1"/>
  <c r="AA6" i="1" l="1"/>
  <c r="Z7" i="1"/>
  <c r="AB6" i="1" l="1"/>
  <c r="AA7" i="1"/>
  <c r="AB7" i="1" l="1"/>
  <c r="AC6" i="1"/>
  <c r="AD6" i="1" l="1"/>
  <c r="AC7" i="1"/>
  <c r="AD11" i="1" l="1"/>
  <c r="AD7" i="1"/>
  <c r="AD10" i="1" s="1"/>
  <c r="AE6" i="1"/>
  <c r="AD9" i="1"/>
  <c r="AE7" i="1" l="1"/>
  <c r="AF6" i="1"/>
  <c r="AG6" i="1" l="1"/>
  <c r="AF7" i="1"/>
  <c r="AG7" i="1" l="1"/>
  <c r="AH6" i="1"/>
  <c r="AH7" i="1" l="1"/>
  <c r="AI6" i="1"/>
  <c r="AI7" i="1" l="1"/>
  <c r="AJ6" i="1"/>
  <c r="AK6" i="1" l="1"/>
  <c r="AJ7" i="1"/>
  <c r="AK7" i="1" l="1"/>
  <c r="AK10" i="1" s="1"/>
  <c r="AL6" i="1"/>
  <c r="AK11" i="1"/>
  <c r="AK9" i="1"/>
  <c r="AL7" i="1" l="1"/>
  <c r="AM6" i="1"/>
  <c r="AN6" i="1" l="1"/>
  <c r="AM7" i="1"/>
  <c r="AO6" i="1" l="1"/>
  <c r="AN7" i="1"/>
  <c r="AP6" i="1" l="1"/>
  <c r="AO7" i="1"/>
  <c r="AP7" i="1" l="1"/>
  <c r="AQ6" i="1"/>
  <c r="AQ7" i="1" l="1"/>
  <c r="AR6" i="1"/>
  <c r="AR11" i="1" l="1"/>
  <c r="AS6" i="1"/>
  <c r="AR7" i="1"/>
  <c r="AR10" i="1" s="1"/>
  <c r="AR9" i="1"/>
  <c r="AS7" i="1" l="1"/>
  <c r="AT6" i="1"/>
  <c r="AU6" i="1" l="1"/>
  <c r="AT7" i="1"/>
  <c r="AV6" i="1" l="1"/>
  <c r="AU7" i="1"/>
  <c r="AV7" i="1" l="1"/>
  <c r="AW6" i="1"/>
  <c r="AX6" i="1" l="1"/>
  <c r="AW7" i="1"/>
  <c r="AY6" i="1" l="1"/>
  <c r="AX7" i="1"/>
  <c r="AZ6" i="1" l="1"/>
  <c r="AY11" i="1"/>
  <c r="AY7" i="1"/>
  <c r="AY10" i="1" s="1"/>
  <c r="AY9" i="1"/>
  <c r="AZ7" i="1" l="1"/>
  <c r="BA6" i="1"/>
  <c r="BA7" i="1" l="1"/>
  <c r="BB6" i="1"/>
  <c r="BC6" i="1" l="1"/>
  <c r="BB7" i="1"/>
  <c r="BC7" i="1" l="1"/>
  <c r="BD6" i="1"/>
  <c r="BD7" i="1" l="1"/>
  <c r="BE6" i="1"/>
  <c r="BE7" i="1" l="1"/>
  <c r="BF6" i="1"/>
  <c r="BF11" i="1" l="1"/>
  <c r="BF7" i="1"/>
  <c r="BF10" i="1" s="1"/>
  <c r="BG6" i="1"/>
  <c r="BF9" i="1"/>
  <c r="BG7" i="1" l="1"/>
  <c r="BH6" i="1"/>
  <c r="BH7" i="1" l="1"/>
  <c r="BI6" i="1"/>
  <c r="BI7" i="1" l="1"/>
  <c r="BJ6" i="1"/>
  <c r="BK6" i="1" l="1"/>
  <c r="BJ7" i="1"/>
  <c r="BK7" i="1" l="1"/>
  <c r="BL6" i="1"/>
  <c r="BM6" i="1" l="1"/>
  <c r="BL7" i="1"/>
  <c r="BM7" i="1" l="1"/>
  <c r="BM10" i="1" s="1"/>
  <c r="BN6" i="1"/>
  <c r="BM11" i="1"/>
  <c r="BM9" i="1"/>
  <c r="BN7" i="1" l="1"/>
  <c r="BO6" i="1"/>
  <c r="BO7" i="1" l="1"/>
  <c r="BP6" i="1"/>
  <c r="BP7" i="1" l="1"/>
  <c r="BQ6" i="1"/>
  <c r="BR6" i="1" l="1"/>
  <c r="BQ7" i="1"/>
  <c r="BR7" i="1" l="1"/>
  <c r="BS6" i="1"/>
  <c r="BT6" i="1" l="1"/>
  <c r="BS7" i="1"/>
  <c r="BT11" i="1" l="1"/>
  <c r="BT9" i="1"/>
  <c r="BT7" i="1"/>
  <c r="BT10" i="1" s="1"/>
  <c r="BU6" i="1"/>
  <c r="BV6" i="1" l="1"/>
  <c r="BU7" i="1"/>
  <c r="BW6" i="1" l="1"/>
  <c r="BV7" i="1"/>
  <c r="BW7" i="1" l="1"/>
  <c r="BX6" i="1"/>
  <c r="BX7" i="1" l="1"/>
  <c r="BY6" i="1"/>
  <c r="BZ6" i="1" l="1"/>
  <c r="BY7" i="1"/>
  <c r="CA6" i="1" l="1"/>
  <c r="BZ7" i="1"/>
  <c r="CA7" i="1" l="1"/>
  <c r="CA10" i="1" s="1"/>
  <c r="CA11" i="1"/>
  <c r="CB6" i="1"/>
  <c r="CA9" i="1"/>
  <c r="CB7" i="1" l="1"/>
  <c r="CC6" i="1"/>
  <c r="CC7" i="1" l="1"/>
  <c r="CD6" i="1"/>
  <c r="CE6" i="1" l="1"/>
  <c r="CD7" i="1"/>
  <c r="CF6" i="1" l="1"/>
  <c r="CE7" i="1"/>
  <c r="CF7" i="1" l="1"/>
  <c r="CG6" i="1"/>
  <c r="CH6" i="1" l="1"/>
  <c r="CG7" i="1"/>
  <c r="CH7" i="1" l="1"/>
  <c r="CH10" i="1" s="1"/>
  <c r="CH11" i="1"/>
  <c r="CH9" i="1"/>
  <c r="CI6" i="1"/>
  <c r="CJ6" i="1" l="1"/>
  <c r="CI7" i="1"/>
  <c r="CJ7" i="1" l="1"/>
  <c r="CK6" i="1"/>
  <c r="CL6" i="1" l="1"/>
  <c r="CK7" i="1"/>
  <c r="CL7" i="1" l="1"/>
  <c r="CM6" i="1"/>
  <c r="CM7" i="1" l="1"/>
  <c r="CN6" i="1"/>
  <c r="CN7" i="1" l="1"/>
  <c r="CO6" i="1"/>
  <c r="CO7" i="1" l="1"/>
  <c r="CO10" i="1" s="1"/>
  <c r="CO9" i="1"/>
  <c r="CP6" i="1"/>
  <c r="CO11" i="1"/>
  <c r="CQ6" i="1" l="1"/>
  <c r="CP7" i="1"/>
  <c r="CQ7" i="1" l="1"/>
  <c r="CR6" i="1"/>
  <c r="CS6" i="1" l="1"/>
  <c r="CR7" i="1"/>
  <c r="CS7" i="1" l="1"/>
  <c r="CT6" i="1"/>
  <c r="CU6" i="1" l="1"/>
  <c r="CT7" i="1"/>
  <c r="CU7" i="1" l="1"/>
  <c r="CV6" i="1"/>
  <c r="CV11" i="1" l="1"/>
  <c r="CW6" i="1"/>
  <c r="CV9" i="1"/>
  <c r="CV7" i="1"/>
  <c r="CV10" i="1" s="1"/>
  <c r="CX6" i="1" l="1"/>
  <c r="CW7" i="1"/>
  <c r="CY6" i="1" l="1"/>
  <c r="CX7" i="1"/>
  <c r="CY7" i="1" l="1"/>
  <c r="CZ6" i="1"/>
  <c r="CZ7" i="1" l="1"/>
  <c r="DA6" i="1"/>
  <c r="DB6" i="1" l="1"/>
  <c r="DA7" i="1"/>
  <c r="DC6" i="1" l="1"/>
  <c r="DB7" i="1"/>
  <c r="DC7" i="1" l="1"/>
  <c r="DC10" i="1" s="1"/>
  <c r="DC11" i="1"/>
  <c r="DD6" i="1"/>
  <c r="DC9" i="1"/>
  <c r="DD7" i="1" l="1"/>
  <c r="DE6" i="1"/>
  <c r="DF6" i="1" l="1"/>
  <c r="DE7" i="1"/>
  <c r="DG6" i="1" l="1"/>
  <c r="DF7" i="1"/>
  <c r="DG7" i="1" l="1"/>
  <c r="DH6" i="1"/>
  <c r="DH7" i="1" l="1"/>
  <c r="DI6" i="1"/>
  <c r="DI7" i="1" l="1"/>
  <c r="DJ6" i="1"/>
  <c r="DJ9" i="1" l="1"/>
  <c r="DK6" i="1"/>
  <c r="DJ11" i="1"/>
  <c r="DJ7" i="1"/>
  <c r="DJ10" i="1" s="1"/>
  <c r="DK7" i="1" l="1"/>
  <c r="DL6" i="1"/>
  <c r="DM6" i="1" l="1"/>
  <c r="DL7" i="1"/>
  <c r="DN6" i="1" l="1"/>
  <c r="DM7" i="1"/>
  <c r="DO6" i="1" l="1"/>
  <c r="DN7" i="1"/>
  <c r="DP6" i="1" l="1"/>
  <c r="DO7" i="1"/>
  <c r="DP7" i="1" l="1"/>
  <c r="DQ6" i="1"/>
  <c r="DQ7" i="1" l="1"/>
  <c r="DQ10" i="1" s="1"/>
  <c r="DR6" i="1"/>
  <c r="DQ9" i="1"/>
  <c r="DQ11" i="1"/>
  <c r="DS6" i="1" l="1"/>
  <c r="DR7" i="1"/>
  <c r="DT6" i="1" l="1"/>
  <c r="DS7" i="1"/>
  <c r="DT7" i="1" l="1"/>
  <c r="DU6" i="1"/>
  <c r="DU7" i="1" l="1"/>
  <c r="DV6" i="1"/>
  <c r="DW6" i="1" l="1"/>
  <c r="DV7" i="1"/>
  <c r="DX6" i="1" l="1"/>
  <c r="DW7" i="1"/>
  <c r="DX7" i="1" l="1"/>
  <c r="DX10" i="1" s="1"/>
  <c r="DX9" i="1"/>
  <c r="DY6" i="1"/>
  <c r="DX11" i="1"/>
  <c r="DY7" i="1" l="1"/>
  <c r="DZ6" i="1"/>
  <c r="DZ7" i="1" l="1"/>
  <c r="EA6" i="1"/>
  <c r="EA7" i="1" l="1"/>
  <c r="EB6" i="1"/>
  <c r="EC6" i="1" l="1"/>
  <c r="EB7" i="1"/>
  <c r="EC7" i="1" l="1"/>
  <c r="ED6" i="1"/>
  <c r="ED7" i="1" l="1"/>
  <c r="EE6" i="1"/>
  <c r="EE9" i="1" l="1"/>
  <c r="EE7" i="1"/>
  <c r="EE10" i="1" s="1"/>
  <c r="EF6" i="1"/>
  <c r="EE11" i="1"/>
  <c r="EG6" i="1" l="1"/>
  <c r="EF7" i="1"/>
  <c r="EH6" i="1" l="1"/>
  <c r="EG7" i="1"/>
  <c r="EI6" i="1" l="1"/>
  <c r="EH7" i="1"/>
  <c r="EI7" i="1" l="1"/>
  <c r="EJ6" i="1"/>
  <c r="EK6" i="1" l="1"/>
  <c r="EJ7" i="1"/>
  <c r="EK7" i="1" l="1"/>
  <c r="EL6" i="1"/>
  <c r="EL11" i="1" l="1"/>
  <c r="EM6" i="1"/>
  <c r="EL7" i="1"/>
  <c r="EL10" i="1" s="1"/>
  <c r="EL9" i="1"/>
  <c r="EM7" i="1" l="1"/>
  <c r="EN6" i="1"/>
  <c r="EO6" i="1" l="1"/>
  <c r="EN7" i="1"/>
  <c r="EO7" i="1" l="1"/>
  <c r="EP6" i="1"/>
  <c r="EP7" i="1" l="1"/>
  <c r="EQ6" i="1"/>
  <c r="ER6" i="1" l="1"/>
  <c r="EQ7" i="1"/>
  <c r="ES6" i="1" l="1"/>
  <c r="ER7" i="1"/>
  <c r="ET6" i="1" l="1"/>
  <c r="ES9" i="1"/>
  <c r="ES7" i="1"/>
  <c r="ES10" i="1" s="1"/>
  <c r="ES11" i="1"/>
  <c r="EU6" i="1" l="1"/>
  <c r="ET7" i="1"/>
  <c r="EV6" i="1" l="1"/>
  <c r="EU7" i="1"/>
  <c r="EV7" i="1" l="1"/>
  <c r="EW6" i="1"/>
  <c r="EW7" i="1" l="1"/>
  <c r="EX6" i="1"/>
  <c r="EY6" i="1" l="1"/>
  <c r="EX7" i="1"/>
  <c r="EY7" i="1" l="1"/>
  <c r="EZ6" i="1"/>
  <c r="EZ7" i="1" l="1"/>
  <c r="EZ10" i="1" s="1"/>
  <c r="FA6" i="1"/>
  <c r="EZ11" i="1"/>
  <c r="EZ9" i="1"/>
  <c r="FB6" i="1" l="1"/>
  <c r="FA7" i="1"/>
  <c r="FC6" i="1" l="1"/>
  <c r="FB7" i="1"/>
  <c r="FD6" i="1" l="1"/>
  <c r="FC7" i="1"/>
  <c r="FD7" i="1" l="1"/>
  <c r="FE6" i="1"/>
  <c r="FF6" i="1" l="1"/>
  <c r="FE7" i="1"/>
  <c r="FG6" i="1" l="1"/>
  <c r="FF7" i="1"/>
  <c r="FG9" i="1" l="1"/>
  <c r="FG7" i="1"/>
  <c r="FG10" i="1" s="1"/>
  <c r="FH6" i="1"/>
  <c r="FG11" i="1"/>
  <c r="FH7" i="1" l="1"/>
  <c r="FI6" i="1"/>
  <c r="FJ6" i="1" l="1"/>
  <c r="FI7" i="1"/>
  <c r="FK6" i="1" l="1"/>
  <c r="FJ7" i="1"/>
  <c r="FL6" i="1" l="1"/>
  <c r="FK7" i="1"/>
  <c r="FM6" i="1" l="1"/>
  <c r="FL7" i="1"/>
  <c r="FN6" i="1" l="1"/>
  <c r="FM7" i="1"/>
  <c r="FO6" i="1" l="1"/>
  <c r="FN11" i="1"/>
  <c r="FN7" i="1"/>
  <c r="FN10" i="1" s="1"/>
  <c r="FN9" i="1"/>
  <c r="FP6" i="1" l="1"/>
  <c r="FO7" i="1"/>
  <c r="FQ6" i="1" l="1"/>
  <c r="FP7" i="1"/>
  <c r="FQ7" i="1" l="1"/>
  <c r="FR6" i="1"/>
  <c r="FR7" i="1" l="1"/>
  <c r="FS6" i="1"/>
  <c r="FT6" i="1" l="1"/>
  <c r="FS7" i="1"/>
  <c r="FT7" i="1" l="1"/>
  <c r="FU6" i="1"/>
  <c r="FV6" i="1" l="1"/>
  <c r="FU7" i="1"/>
  <c r="FU10" i="1" s="1"/>
  <c r="FU9" i="1"/>
  <c r="FU11" i="1"/>
  <c r="FW6" i="1" l="1"/>
  <c r="FV7" i="1"/>
  <c r="FX6" i="1" l="1"/>
  <c r="FW7" i="1"/>
  <c r="FX7" i="1" l="1"/>
  <c r="FY6" i="1"/>
  <c r="FY7" i="1" l="1"/>
  <c r="FZ6" i="1"/>
  <c r="GA6" i="1" l="1"/>
  <c r="FZ7" i="1"/>
  <c r="GA7" i="1" l="1"/>
  <c r="GB6" i="1"/>
  <c r="GB7" i="1" l="1"/>
  <c r="GB10" i="1" s="1"/>
  <c r="GC6" i="1"/>
  <c r="GB11" i="1"/>
  <c r="GB9" i="1"/>
  <c r="GD6" i="1" l="1"/>
  <c r="GC7" i="1"/>
  <c r="GE6" i="1" l="1"/>
  <c r="GD7" i="1"/>
  <c r="GF6" i="1" l="1"/>
  <c r="GE7" i="1"/>
  <c r="GG6" i="1" l="1"/>
  <c r="GF7" i="1"/>
  <c r="GG7" i="1" l="1"/>
  <c r="GH6" i="1"/>
  <c r="GI6" i="1" l="1"/>
  <c r="GH7" i="1"/>
  <c r="GI7" i="1" l="1"/>
  <c r="GI10" i="1" s="1"/>
  <c r="GJ6" i="1"/>
  <c r="GI9" i="1"/>
  <c r="GI11" i="1"/>
  <c r="GK6" i="1" l="1"/>
  <c r="GJ7" i="1"/>
  <c r="GK7" i="1" l="1"/>
  <c r="GL6" i="1"/>
  <c r="GL7" i="1" l="1"/>
  <c r="GM6" i="1"/>
  <c r="GM7" i="1" l="1"/>
  <c r="GN6" i="1"/>
  <c r="GO6" i="1" l="1"/>
  <c r="GN7" i="1"/>
  <c r="GO7" i="1" l="1"/>
  <c r="GP6" i="1"/>
  <c r="GP7" i="1" l="1"/>
  <c r="GP10" i="1" s="1"/>
  <c r="GQ6" i="1"/>
  <c r="GP9" i="1"/>
  <c r="GP11" i="1"/>
  <c r="GR6" i="1" l="1"/>
  <c r="GQ7" i="1"/>
  <c r="GR7" i="1" l="1"/>
  <c r="GS6" i="1"/>
  <c r="GT6" i="1" l="1"/>
  <c r="GS7" i="1"/>
  <c r="GU6" i="1" l="1"/>
  <c r="GT7" i="1"/>
  <c r="GU7" i="1" l="1"/>
  <c r="GV6" i="1"/>
  <c r="GV7" i="1" l="1"/>
  <c r="GW6" i="1"/>
  <c r="GW7" i="1" l="1"/>
  <c r="GW10" i="1" s="1"/>
  <c r="GW9" i="1"/>
  <c r="GX6" i="1"/>
  <c r="GW11" i="1"/>
  <c r="GY6" i="1" l="1"/>
  <c r="GX7" i="1"/>
  <c r="GZ6" i="1" l="1"/>
  <c r="GY7" i="1"/>
  <c r="GZ7" i="1" l="1"/>
  <c r="HA6" i="1"/>
  <c r="HB6" i="1" l="1"/>
  <c r="HA7" i="1"/>
  <c r="HB7" i="1" l="1"/>
  <c r="HC6" i="1"/>
  <c r="HD6" i="1" l="1"/>
  <c r="HC7" i="1"/>
  <c r="HD11" i="1" l="1"/>
  <c r="HD7" i="1"/>
  <c r="HD10" i="1" s="1"/>
  <c r="HE6" i="1"/>
  <c r="HD9" i="1"/>
  <c r="HF6" i="1" l="1"/>
  <c r="HE7" i="1"/>
  <c r="HG6" i="1" l="1"/>
  <c r="HF7" i="1"/>
  <c r="HH6" i="1" l="1"/>
  <c r="HG7" i="1"/>
  <c r="HH7" i="1" l="1"/>
  <c r="HI6" i="1"/>
  <c r="HJ6" i="1" l="1"/>
  <c r="HI7" i="1"/>
  <c r="HK6" i="1" l="1"/>
  <c r="HJ7" i="1"/>
  <c r="HK9" i="1" l="1"/>
  <c r="HL6" i="1"/>
  <c r="HK7" i="1"/>
  <c r="HK10" i="1" s="1"/>
  <c r="HK11" i="1"/>
  <c r="HM6" i="1" l="1"/>
  <c r="HL7" i="1"/>
  <c r="HM7" i="1" l="1"/>
  <c r="HN6" i="1"/>
  <c r="HN7" i="1" l="1"/>
  <c r="HO6" i="1"/>
  <c r="HP6" i="1" l="1"/>
  <c r="HO7" i="1"/>
  <c r="HP7" i="1" l="1"/>
  <c r="HQ6" i="1"/>
  <c r="HR6" i="1" l="1"/>
  <c r="HQ7" i="1"/>
  <c r="HR7" i="1" l="1"/>
  <c r="HR10" i="1" s="1"/>
  <c r="HR11" i="1"/>
  <c r="HS6" i="1"/>
  <c r="HR9" i="1"/>
  <c r="HS7" i="1" l="1"/>
  <c r="HT6" i="1"/>
  <c r="HU6" i="1" l="1"/>
  <c r="HT7" i="1"/>
  <c r="HU7" i="1" l="1"/>
  <c r="HV6" i="1"/>
  <c r="HV7" i="1" l="1"/>
  <c r="HW6" i="1"/>
  <c r="HX6" i="1" l="1"/>
  <c r="HW7" i="1"/>
  <c r="HX7" i="1" l="1"/>
  <c r="HY6" i="1"/>
  <c r="HY7" i="1" l="1"/>
  <c r="HY10" i="1" s="1"/>
  <c r="HY9" i="1"/>
  <c r="HZ6" i="1"/>
  <c r="HY11" i="1"/>
  <c r="IA6" i="1" l="1"/>
  <c r="HZ7" i="1"/>
  <c r="IA7" i="1" l="1"/>
  <c r="IB6" i="1"/>
  <c r="IC6" i="1" l="1"/>
  <c r="IB7" i="1"/>
  <c r="ID6" i="1" l="1"/>
  <c r="IC7" i="1"/>
  <c r="ID7" i="1" l="1"/>
  <c r="IE6" i="1"/>
  <c r="IE7" i="1" l="1"/>
  <c r="IF6" i="1"/>
  <c r="IG6" i="1" l="1"/>
  <c r="IF11" i="1"/>
  <c r="IF7" i="1"/>
  <c r="IF10" i="1" s="1"/>
  <c r="IF9" i="1"/>
  <c r="IH6" i="1" l="1"/>
  <c r="IG7" i="1"/>
  <c r="IH7" i="1" l="1"/>
  <c r="II6" i="1"/>
  <c r="II7" i="1" l="1"/>
  <c r="IJ6" i="1"/>
  <c r="IK6" i="1" l="1"/>
  <c r="IJ7" i="1"/>
  <c r="IL6" i="1" l="1"/>
  <c r="IK7" i="1"/>
  <c r="IL7" i="1" l="1"/>
  <c r="IM6" i="1"/>
  <c r="IM11" i="1" l="1"/>
  <c r="IM9" i="1"/>
  <c r="IN6" i="1"/>
  <c r="IM7" i="1"/>
  <c r="IM10" i="1" s="1"/>
  <c r="IO6" i="1" l="1"/>
  <c r="IN7" i="1"/>
  <c r="IO7" i="1" l="1"/>
  <c r="IP6" i="1"/>
  <c r="IQ6" i="1" l="1"/>
  <c r="IP7" i="1"/>
  <c r="IQ7" i="1" l="1"/>
  <c r="IR6" i="1"/>
  <c r="IS6" i="1" l="1"/>
  <c r="IS7" i="1" s="1"/>
  <c r="IR7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l="1"/>
  <c r="A33" i="1" l="1"/>
  <c r="A34" i="1" s="1"/>
  <c r="A35" i="1" s="1"/>
  <c r="A36" i="1" l="1"/>
  <c r="A37" i="1" l="1"/>
  <c r="A38" i="1" l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l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<sst xmlns="http://schemas.openxmlformats.org/spreadsheetml/2006/main" count="101" uniqueCount="62">
  <si>
    <t>Today's Date:</t>
  </si>
  <si>
    <t>(vertical red line)</t>
  </si>
  <si>
    <t>WBS</t>
  </si>
  <si>
    <t>Tasks</t>
  </si>
  <si>
    <t>Task
Lead</t>
  </si>
  <si>
    <t>Start</t>
  </si>
  <si>
    <t>End</t>
  </si>
  <si>
    <t>Duration (Days)</t>
  </si>
  <si>
    <t>% Complete</t>
  </si>
  <si>
    <t>Start Date:</t>
    <phoneticPr fontId="1" type="noConversion"/>
  </si>
  <si>
    <t>Lead:</t>
  </si>
  <si>
    <t xml:space="preserve">     Working Days</t>
    <phoneticPr fontId="1" type="noConversion"/>
  </si>
  <si>
    <t xml:space="preserve">     Days Complete</t>
    <phoneticPr fontId="1" type="noConversion"/>
  </si>
  <si>
    <t xml:space="preserve">     Days Remaining</t>
    <phoneticPr fontId="1" type="noConversion"/>
  </si>
  <si>
    <t>Metadata 1</t>
    <phoneticPr fontId="1" type="noConversion"/>
  </si>
  <si>
    <t>Metadata 2</t>
    <phoneticPr fontId="1" type="noConversion"/>
  </si>
  <si>
    <t>Priority</t>
    <phoneticPr fontId="1" type="noConversion"/>
  </si>
  <si>
    <t>High</t>
  </si>
  <si>
    <t>Med</t>
    <phoneticPr fontId="1" type="noConversion"/>
  </si>
  <si>
    <t>Low</t>
  </si>
  <si>
    <t>Low</t>
    <phoneticPr fontId="1" type="noConversion"/>
  </si>
  <si>
    <t>Med</t>
  </si>
  <si>
    <t>High</t>
    <phoneticPr fontId="1" type="noConversion"/>
  </si>
  <si>
    <t>Current stage</t>
    <phoneticPr fontId="1" type="noConversion"/>
  </si>
  <si>
    <t>Sandipan</t>
  </si>
  <si>
    <t>Literature Review</t>
  </si>
  <si>
    <t>Initial Setup</t>
  </si>
  <si>
    <t>Current state of art</t>
  </si>
  <si>
    <t>Design use case</t>
  </si>
  <si>
    <t>Run simulations</t>
  </si>
  <si>
    <t>Fabrication</t>
  </si>
  <si>
    <t>Fabricate the design</t>
  </si>
  <si>
    <t>Verify if setup is ready</t>
  </si>
  <si>
    <t>Understand about the setup</t>
  </si>
  <si>
    <t>Take measurements</t>
  </si>
  <si>
    <t>Analyze results</t>
  </si>
  <si>
    <t>Master Thesis opponent</t>
  </si>
  <si>
    <t>Be an opponent in Master Thesis</t>
  </si>
  <si>
    <t>Be present in 2 presentations</t>
  </si>
  <si>
    <t>Write conclusions/review for opponent</t>
  </si>
  <si>
    <t>Polarization in optical waveguides</t>
  </si>
  <si>
    <t>Polarization components</t>
  </si>
  <si>
    <t>Passive polarization rotators</t>
  </si>
  <si>
    <t>Active polarization rotators</t>
  </si>
  <si>
    <t>Learn and design Simulation</t>
  </si>
  <si>
    <t>Interpret results</t>
  </si>
  <si>
    <t>Select simulation approach (Comsol, CST)</t>
  </si>
  <si>
    <t>Measurement setup and analysis</t>
  </si>
  <si>
    <t>Design optimization, fabrication and measurement</t>
  </si>
  <si>
    <t>Write Thesis Prepare Presentation</t>
  </si>
  <si>
    <t>Vacation</t>
  </si>
  <si>
    <t>Easter Holidays</t>
  </si>
  <si>
    <t>Optimize Design</t>
  </si>
  <si>
    <t>MEMS tunable polarization rotator for optical communication  - Timeplan</t>
  </si>
  <si>
    <t>Redesign and verify if required</t>
  </si>
  <si>
    <t>In optical fiber communications</t>
  </si>
  <si>
    <t>In silicon photonics-based ones</t>
  </si>
  <si>
    <t>BiWeekly report</t>
  </si>
  <si>
    <t>Setup gitRepo</t>
  </si>
  <si>
    <t>Setup latex environment</t>
  </si>
  <si>
    <t>Optical waveguides, waveguide modes, dielectric waveguides</t>
  </si>
  <si>
    <t>Setup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</si>
</sst>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d/yy"/>
    <numFmt numFmtId="165" formatCode="\W00"/>
    <numFmt numFmtId="166" formatCode="0\ \D\a\y\s"/>
    <numFmt numFmtId="167" formatCode="\(m/d\)"/>
  </numFmts>
  <fonts count="24">
    <font>
      <sz val="11"/>
      <color theme="1"/>
      <name val="新細明體"/>
      <family val="1"/>
      <charset val="136"/>
    </font>
    <font>
      <sz val="9"/>
      <name val="新細明體"/>
      <family val="1"/>
      <charset val="136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新細明體"/>
      <family val="1"/>
      <charset val="136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sz val="6"/>
      <color indexed="9"/>
      <name val="Arial"/>
      <family val="2"/>
    </font>
    <font>
      <sz val="6"/>
      <color indexed="8"/>
      <name val="Arial"/>
      <family val="2"/>
    </font>
    <font>
      <sz val="6"/>
      <name val="Arial"/>
      <family val="2"/>
    </font>
    <font>
      <sz val="10"/>
      <color indexed="8"/>
      <name val="新細明體"/>
      <family val="1"/>
      <charset val="136"/>
    </font>
    <font>
      <sz val="8"/>
      <color indexed="8"/>
      <name val="新細明體"/>
      <family val="1"/>
      <charset val="136"/>
    </font>
    <font>
      <u/>
      <sz val="9"/>
      <color theme="10"/>
      <name val="新細明體"/>
      <family val="1"/>
      <charset val="136"/>
    </font>
    <font>
      <u/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" fillId="2" borderId="3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wrapText="1"/>
    </xf>
    <xf numFmtId="14" fontId="3" fillId="2" borderId="0" xfId="0" applyNumberFormat="1" applyFont="1" applyFill="1" applyBorder="1" applyAlignment="1" applyProtection="1">
      <alignment vertical="top"/>
    </xf>
    <xf numFmtId="0" fontId="5" fillId="2" borderId="0" xfId="0" applyFont="1" applyFill="1" applyAlignment="1" applyProtection="1"/>
    <xf numFmtId="0" fontId="11" fillId="2" borderId="0" xfId="0" applyFont="1" applyFill="1" applyAlignment="1" applyProtection="1">
      <alignment horizontal="right"/>
    </xf>
    <xf numFmtId="0" fontId="11" fillId="2" borderId="0" xfId="0" applyFont="1" applyFill="1" applyProtection="1">
      <alignment vertical="center"/>
    </xf>
    <xf numFmtId="0" fontId="7" fillId="2" borderId="0" xfId="0" applyFont="1" applyFill="1" applyAlignment="1" applyProtection="1"/>
    <xf numFmtId="0" fontId="12" fillId="2" borderId="0" xfId="0" applyFont="1" applyFill="1" applyProtection="1">
      <alignment vertical="center"/>
    </xf>
    <xf numFmtId="0" fontId="13" fillId="2" borderId="0" xfId="0" applyFont="1" applyFill="1" applyProtection="1">
      <alignment vertical="center"/>
    </xf>
    <xf numFmtId="0" fontId="11" fillId="2" borderId="0" xfId="0" applyFont="1" applyFill="1" applyBorder="1" applyProtection="1">
      <alignment vertical="center"/>
    </xf>
    <xf numFmtId="0" fontId="14" fillId="2" borderId="0" xfId="0" applyFont="1" applyFill="1" applyProtection="1">
      <alignment vertical="center"/>
    </xf>
    <xf numFmtId="14" fontId="12" fillId="2" borderId="0" xfId="0" applyNumberFormat="1" applyFont="1" applyFill="1" applyProtection="1">
      <alignment vertical="center"/>
    </xf>
    <xf numFmtId="165" fontId="12" fillId="2" borderId="0" xfId="0" applyNumberFormat="1" applyFont="1" applyFill="1" applyProtection="1">
      <alignment vertical="center"/>
    </xf>
    <xf numFmtId="164" fontId="9" fillId="3" borderId="4" xfId="0" applyNumberFormat="1" applyFont="1" applyFill="1" applyBorder="1" applyAlignment="1" applyProtection="1">
      <alignment horizontal="right"/>
      <protection locked="0"/>
    </xf>
    <xf numFmtId="0" fontId="9" fillId="2" borderId="4" xfId="0" applyFont="1" applyFill="1" applyBorder="1" applyAlignment="1" applyProtection="1">
      <alignment wrapText="1"/>
      <protection locked="0"/>
    </xf>
    <xf numFmtId="0" fontId="9" fillId="2" borderId="4" xfId="0" applyFont="1" applyFill="1" applyBorder="1" applyAlignment="1" applyProtection="1">
      <protection locked="0"/>
    </xf>
    <xf numFmtId="166" fontId="9" fillId="3" borderId="4" xfId="0" applyNumberFormat="1" applyFont="1" applyFill="1" applyBorder="1" applyAlignment="1" applyProtection="1">
      <alignment horizontal="right"/>
      <protection locked="0"/>
    </xf>
    <xf numFmtId="9" fontId="9" fillId="3" borderId="4" xfId="2" applyFont="1" applyFill="1" applyBorder="1" applyAlignment="1" applyProtection="1">
      <alignment horizontal="center"/>
      <protection locked="0"/>
    </xf>
    <xf numFmtId="0" fontId="15" fillId="2" borderId="0" xfId="0" applyFont="1" applyFill="1" applyAlignment="1" applyProtection="1"/>
    <xf numFmtId="1" fontId="9" fillId="2" borderId="4" xfId="0" applyNumberFormat="1" applyFont="1" applyFill="1" applyBorder="1" applyAlignment="1" applyProtection="1">
      <alignment horizontal="center"/>
      <protection locked="0"/>
    </xf>
    <xf numFmtId="1" fontId="9" fillId="2" borderId="4" xfId="2" applyNumberFormat="1" applyFont="1" applyFill="1" applyBorder="1" applyAlignment="1" applyProtection="1">
      <alignment horizontal="center"/>
      <protection locked="0"/>
    </xf>
    <xf numFmtId="0" fontId="16" fillId="2" borderId="0" xfId="0" applyFont="1" applyFill="1" applyProtection="1">
      <alignment vertical="center"/>
      <protection locked="0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9" fillId="2" borderId="4" xfId="0" applyNumberFormat="1" applyFont="1" applyFill="1" applyBorder="1" applyAlignment="1" applyProtection="1">
      <alignment horizontal="right"/>
      <protection locked="0"/>
    </xf>
    <xf numFmtId="0" fontId="6" fillId="2" borderId="3" xfId="0" applyFont="1" applyFill="1" applyBorder="1" applyAlignment="1" applyProtection="1">
      <alignment horizontal="left"/>
    </xf>
    <xf numFmtId="0" fontId="6" fillId="2" borderId="3" xfId="0" applyFont="1" applyFill="1" applyBorder="1" applyAlignment="1" applyProtection="1"/>
    <xf numFmtId="0" fontId="9" fillId="2" borderId="1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protection locked="0"/>
    </xf>
    <xf numFmtId="0" fontId="11" fillId="2" borderId="5" xfId="0" applyFont="1" applyFill="1" applyBorder="1" applyAlignment="1" applyProtection="1">
      <alignment horizontal="right"/>
    </xf>
    <xf numFmtId="0" fontId="11" fillId="2" borderId="6" xfId="0" applyFont="1" applyFill="1" applyBorder="1" applyAlignment="1" applyProtection="1">
      <alignment horizontal="right"/>
    </xf>
    <xf numFmtId="0" fontId="9" fillId="2" borderId="1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 applyProtection="1"/>
    <xf numFmtId="0" fontId="18" fillId="2" borderId="3" xfId="0" applyFont="1" applyFill="1" applyBorder="1" applyAlignment="1" applyProtection="1"/>
    <xf numFmtId="0" fontId="19" fillId="2" borderId="4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hidden="1"/>
    </xf>
    <xf numFmtId="0" fontId="12" fillId="2" borderId="0" xfId="0" applyFont="1" applyFill="1" applyBorder="1" applyProtection="1">
      <alignment vertical="center"/>
    </xf>
    <xf numFmtId="0" fontId="15" fillId="2" borderId="0" xfId="0" applyFont="1" applyFill="1" applyBorder="1" applyAlignment="1" applyProtection="1">
      <protection hidden="1"/>
    </xf>
    <xf numFmtId="0" fontId="15" fillId="2" borderId="0" xfId="0" applyFont="1" applyFill="1" applyAlignment="1" applyProtection="1">
      <protection hidden="1"/>
    </xf>
    <xf numFmtId="0" fontId="11" fillId="2" borderId="0" xfId="0" applyFont="1" applyFill="1" applyAlignment="1" applyProtection="1"/>
    <xf numFmtId="14" fontId="11" fillId="2" borderId="0" xfId="0" applyNumberFormat="1" applyFont="1" applyFill="1" applyProtection="1">
      <alignment vertical="center"/>
    </xf>
    <xf numFmtId="0" fontId="3" fillId="2" borderId="0" xfId="0" applyFont="1" applyFill="1" applyAlignment="1" applyProtection="1">
      <alignment horizontal="center"/>
    </xf>
    <xf numFmtId="0" fontId="20" fillId="2" borderId="0" xfId="0" applyFont="1" applyFill="1" applyBorder="1" applyAlignment="1" applyProtection="1">
      <alignment textRotation="90"/>
    </xf>
    <xf numFmtId="0" fontId="20" fillId="2" borderId="0" xfId="0" applyFont="1" applyFill="1" applyBorder="1" applyAlignment="1" applyProtection="1">
      <alignment vertical="center"/>
    </xf>
    <xf numFmtId="0" fontId="21" fillId="2" borderId="0" xfId="0" applyFont="1" applyFill="1" applyBorder="1" applyAlignment="1" applyProtection="1">
      <alignment textRotation="90"/>
    </xf>
    <xf numFmtId="0" fontId="21" fillId="2" borderId="0" xfId="0" applyFont="1" applyFill="1" applyBorder="1" applyAlignment="1" applyProtection="1">
      <alignment vertical="center"/>
    </xf>
    <xf numFmtId="0" fontId="11" fillId="2" borderId="0" xfId="0" applyFont="1" applyFill="1" applyProtection="1">
      <alignment vertical="center"/>
      <protection hidden="1"/>
    </xf>
    <xf numFmtId="0" fontId="17" fillId="2" borderId="0" xfId="0" applyFont="1" applyFill="1" applyBorder="1" applyAlignment="1" applyProtection="1">
      <protection locked="0" hidden="1"/>
    </xf>
    <xf numFmtId="0" fontId="12" fillId="2" borderId="0" xfId="0" applyFont="1" applyFill="1" applyAlignment="1" applyProtection="1">
      <alignment horizontal="center" vertical="center"/>
    </xf>
    <xf numFmtId="164" fontId="9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0" fontId="14" fillId="2" borderId="0" xfId="0" applyFont="1" applyFill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0" fontId="9" fillId="2" borderId="7" xfId="0" applyNumberFormat="1" applyFont="1" applyFill="1" applyBorder="1" applyAlignment="1" applyProtection="1">
      <alignment horizontal="left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9" fillId="2" borderId="7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protection locked="0"/>
    </xf>
    <xf numFmtId="164" fontId="9" fillId="3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right"/>
      <protection locked="0"/>
    </xf>
    <xf numFmtId="164" fontId="9" fillId="2" borderId="2" xfId="0" applyNumberFormat="1" applyFont="1" applyFill="1" applyBorder="1" applyAlignment="1" applyProtection="1">
      <alignment horizontal="center"/>
      <protection locked="0"/>
    </xf>
    <xf numFmtId="166" fontId="9" fillId="3" borderId="2" xfId="0" applyNumberFormat="1" applyFont="1" applyFill="1" applyBorder="1" applyAlignment="1" applyProtection="1">
      <alignment horizontal="right"/>
      <protection locked="0"/>
    </xf>
    <xf numFmtId="1" fontId="9" fillId="2" borderId="2" xfId="0" applyNumberFormat="1" applyFont="1" applyFill="1" applyBorder="1" applyAlignment="1" applyProtection="1">
      <alignment horizontal="center"/>
      <protection locked="0"/>
    </xf>
    <xf numFmtId="1" fontId="9" fillId="2" borderId="2" xfId="2" applyNumberFormat="1" applyFont="1" applyFill="1" applyBorder="1" applyAlignment="1" applyProtection="1">
      <alignment horizontal="center"/>
      <protection locked="0"/>
    </xf>
    <xf numFmtId="9" fontId="9" fillId="3" borderId="2" xfId="2" applyFont="1" applyFill="1" applyBorder="1" applyAlignment="1" applyProtection="1">
      <alignment horizontal="center"/>
      <protection locked="0"/>
    </xf>
    <xf numFmtId="0" fontId="19" fillId="2" borderId="2" xfId="0" applyFont="1" applyFill="1" applyBorder="1" applyAlignment="1" applyProtection="1">
      <protection locked="0"/>
    </xf>
    <xf numFmtId="0" fontId="8" fillId="4" borderId="8" xfId="0" applyNumberFormat="1" applyFont="1" applyFill="1" applyBorder="1" applyAlignment="1" applyProtection="1">
      <alignment horizontal="left"/>
      <protection locked="0"/>
    </xf>
    <xf numFmtId="0" fontId="8" fillId="4" borderId="9" xfId="0" applyNumberFormat="1" applyFont="1" applyFill="1" applyBorder="1" applyAlignment="1" applyProtection="1">
      <alignment horizontal="left"/>
      <protection locked="0"/>
    </xf>
    <xf numFmtId="0" fontId="8" fillId="4" borderId="8" xfId="0" applyFont="1" applyFill="1" applyBorder="1" applyAlignment="1" applyProtection="1">
      <alignment wrapText="1"/>
      <protection locked="0"/>
    </xf>
    <xf numFmtId="0" fontId="8" fillId="4" borderId="9" xfId="0" applyFont="1" applyFill="1" applyBorder="1" applyAlignment="1" applyProtection="1">
      <alignment wrapText="1"/>
      <protection locked="0"/>
    </xf>
    <xf numFmtId="0" fontId="9" fillId="4" borderId="8" xfId="0" applyFont="1" applyFill="1" applyBorder="1" applyAlignment="1" applyProtection="1">
      <protection locked="0"/>
    </xf>
    <xf numFmtId="164" fontId="9" fillId="5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right"/>
      <protection locked="0"/>
    </xf>
    <xf numFmtId="164" fontId="9" fillId="4" borderId="8" xfId="0" applyNumberFormat="1" applyFont="1" applyFill="1" applyBorder="1" applyAlignment="1" applyProtection="1">
      <alignment horizontal="center"/>
      <protection locked="0"/>
    </xf>
    <xf numFmtId="166" fontId="9" fillId="5" borderId="8" xfId="0" applyNumberFormat="1" applyFont="1" applyFill="1" applyBorder="1" applyAlignment="1" applyProtection="1">
      <alignment horizontal="right"/>
      <protection locked="0"/>
    </xf>
    <xf numFmtId="1" fontId="9" fillId="5" borderId="8" xfId="0" applyNumberFormat="1" applyFont="1" applyFill="1" applyBorder="1" applyAlignment="1" applyProtection="1">
      <alignment horizontal="center"/>
      <protection locked="0"/>
    </xf>
    <xf numFmtId="1" fontId="9" fillId="5" borderId="8" xfId="2" applyNumberFormat="1" applyFont="1" applyFill="1" applyBorder="1" applyAlignment="1" applyProtection="1">
      <alignment horizontal="center"/>
      <protection locked="0"/>
    </xf>
    <xf numFmtId="9" fontId="9" fillId="5" borderId="8" xfId="2" applyFont="1" applyFill="1" applyBorder="1" applyAlignment="1" applyProtection="1">
      <alignment horizontal="center"/>
      <protection locked="0"/>
    </xf>
    <xf numFmtId="0" fontId="19" fillId="4" borderId="8" xfId="0" applyFont="1" applyFill="1" applyBorder="1" applyAlignment="1" applyProtection="1">
      <protection locked="0"/>
    </xf>
    <xf numFmtId="0" fontId="23" fillId="6" borderId="0" xfId="1" applyFont="1" applyFill="1" applyAlignment="1" applyProtection="1">
      <alignment vertical="center"/>
    </xf>
    <xf numFmtId="0" fontId="9" fillId="0" borderId="2" xfId="0" applyFont="1" applyFill="1" applyBorder="1" applyAlignment="1" applyProtection="1">
      <alignment wrapText="1"/>
      <protection locked="0"/>
    </xf>
    <xf numFmtId="165" fontId="12" fillId="2" borderId="10" xfId="0" applyNumberFormat="1" applyFont="1" applyFill="1" applyBorder="1" applyAlignment="1" applyProtection="1">
      <alignment horizontal="center" textRotation="90"/>
    </xf>
    <xf numFmtId="165" fontId="12" fillId="2" borderId="0" xfId="0" applyNumberFormat="1" applyFont="1" applyFill="1" applyBorder="1" applyAlignment="1" applyProtection="1">
      <alignment horizontal="center" textRotation="90"/>
    </xf>
    <xf numFmtId="165" fontId="12" fillId="2" borderId="11" xfId="0" applyNumberFormat="1" applyFont="1" applyFill="1" applyBorder="1" applyAlignment="1" applyProtection="1">
      <alignment horizontal="center" textRotation="90"/>
    </xf>
    <xf numFmtId="167" fontId="12" fillId="2" borderId="10" xfId="0" applyNumberFormat="1" applyFont="1" applyFill="1" applyBorder="1" applyAlignment="1" applyProtection="1">
      <alignment horizontal="center" vertical="top" textRotation="90"/>
    </xf>
    <xf numFmtId="167" fontId="12" fillId="2" borderId="0" xfId="0" applyNumberFormat="1" applyFont="1" applyFill="1" applyBorder="1" applyAlignment="1" applyProtection="1">
      <alignment horizontal="center" vertical="top" textRotation="90"/>
    </xf>
    <xf numFmtId="167" fontId="12" fillId="2" borderId="11" xfId="0" applyNumberFormat="1" applyFont="1" applyFill="1" applyBorder="1" applyAlignment="1" applyProtection="1">
      <alignment horizontal="center" vertical="top" textRotation="90"/>
    </xf>
    <xf numFmtId="0" fontId="12" fillId="2" borderId="12" xfId="0" applyFont="1" applyFill="1" applyBorder="1" applyAlignment="1" applyProtection="1">
      <alignment horizontal="center" textRotation="90"/>
    </xf>
    <xf numFmtId="0" fontId="12" fillId="2" borderId="3" xfId="0" applyFont="1" applyFill="1" applyBorder="1" applyAlignment="1" applyProtection="1">
      <alignment horizontal="center" textRotation="90"/>
    </xf>
    <xf numFmtId="0" fontId="12" fillId="2" borderId="13" xfId="0" applyFont="1" applyFill="1" applyBorder="1" applyAlignment="1" applyProtection="1">
      <alignment horizontal="center" textRotation="90"/>
    </xf>
    <xf numFmtId="0" fontId="0" fillId="0" borderId="3" xfId="0" applyBorder="1" applyProtection="1">
      <alignment vertical="center"/>
    </xf>
    <xf numFmtId="0" fontId="0" fillId="0" borderId="13" xfId="0" applyBorder="1" applyProtection="1">
      <alignment vertic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15" fillId="2" borderId="0" xfId="0" applyFont="1" applyFill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 textRotation="90"/>
    </xf>
    <xf numFmtId="0" fontId="11" fillId="2" borderId="3" xfId="0" applyFont="1" applyFill="1" applyBorder="1" applyAlignment="1" applyProtection="1">
      <alignment horizontal="center" textRotation="90"/>
    </xf>
    <xf numFmtId="14" fontId="5" fillId="2" borderId="14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textRotation="90"/>
    </xf>
    <xf numFmtId="0" fontId="5" fillId="2" borderId="3" xfId="0" applyFont="1" applyFill="1" applyBorder="1" applyAlignment="1" applyProtection="1">
      <alignment horizontal="center" textRotation="90"/>
    </xf>
    <xf numFmtId="0" fontId="12" fillId="2" borderId="0" xfId="0" applyFont="1" applyFill="1" applyAlignment="1" applyProtection="1">
      <alignment horizontal="center" vertical="center" textRotation="90"/>
    </xf>
    <xf numFmtId="0" fontId="12" fillId="2" borderId="3" xfId="0" applyFont="1" applyFill="1" applyBorder="1" applyAlignment="1" applyProtection="1">
      <alignment horizontal="center" vertical="center" textRotation="90"/>
    </xf>
    <xf numFmtId="0" fontId="2" fillId="2" borderId="0" xfId="0" applyFont="1" applyFill="1" applyBorder="1" applyAlignment="1" applyProtection="1">
      <alignment horizontal="left" textRotation="90"/>
    </xf>
    <xf numFmtId="0" fontId="2" fillId="2" borderId="3" xfId="0" applyFont="1" applyFill="1" applyBorder="1" applyAlignment="1" applyProtection="1">
      <alignment horizontal="left" textRotation="90"/>
    </xf>
  </cellXfs>
  <cellStyles count="3">
    <cellStyle name="Hyperlink" xfId="1" builtinId="8"/>
    <cellStyle name="Normal" xfId="0" builtinId="0"/>
    <cellStyle name="Percent" xfId="2" builtinId="5"/>
  </cellStyles>
  <dxfs count="165"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60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60"/>
        </patternFill>
      </fill>
    </dxf>
    <dxf>
      <fill>
        <patternFill>
          <bgColor indexed="23"/>
        </patternFill>
      </fill>
    </dxf>
    <dxf>
      <fill>
        <patternFill>
          <bgColor indexed="48"/>
        </patternFill>
      </fill>
    </dxf>
    <dxf>
      <fill>
        <patternFill>
          <bgColor indexed="37"/>
        </patternFill>
      </fill>
    </dxf>
    <dxf>
      <fill>
        <patternFill>
          <bgColor indexed="63"/>
        </patternFill>
      </fill>
    </dxf>
    <dxf>
      <fill>
        <patternFill>
          <bgColor indexed="30"/>
        </patternFill>
      </fill>
    </dxf>
    <dxf>
      <fill>
        <patternFill>
          <bgColor indexed="37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9"/>
      </font>
      <fill>
        <patternFill>
          <bgColor indexed="3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16" fmlaLink="$O$2" horiz="1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152400</xdr:rowOff>
        </xdr:from>
        <xdr:to>
          <xdr:col>137</xdr:col>
          <xdr:colOff>9525</xdr:colOff>
          <xdr:row>8</xdr:row>
          <xdr:rowOff>76200</xdr:rowOff>
        </xdr:to>
        <xdr:sp macro="" textlink="">
          <xdr:nvSpPr>
            <xdr:cNvPr id="4338" name="Scroll Bar 3314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IV54"/>
  <sheetViews>
    <sheetView tabSelected="1" zoomScaleNormal="100" workbookViewId="0">
      <pane xSplit="5" ySplit="11" topLeftCell="G15" activePane="bottomRight" state="frozen"/>
      <selection pane="topRight" activeCell="F1" sqref="F1"/>
      <selection pane="bottomLeft" activeCell="A10" sqref="A10"/>
      <selection pane="bottomRight" activeCell="Q25" sqref="Q25"/>
    </sheetView>
  </sheetViews>
  <sheetFormatPr defaultColWidth="10.7109375" defaultRowHeight="14.25" outlineLevelRow="1" outlineLevelCol="1"/>
  <cols>
    <col min="1" max="1" width="6.42578125" style="12" customWidth="1"/>
    <col min="2" max="2" width="5.28515625" style="12" customWidth="1"/>
    <col min="3" max="3" width="29.28515625" style="12" customWidth="1" collapsed="1"/>
    <col min="4" max="5" width="7.85546875" style="12" hidden="1" customWidth="1" outlineLevel="1"/>
    <col min="6" max="6" width="11.28515625" style="12" hidden="1" customWidth="1"/>
    <col min="7" max="7" width="9.140625" style="12" customWidth="1"/>
    <col min="8" max="8" width="8.140625" style="12" customWidth="1"/>
    <col min="9" max="9" width="8.140625" style="52" hidden="1" customWidth="1"/>
    <col min="10" max="10" width="8.7109375" style="12" customWidth="1" collapsed="1"/>
    <col min="11" max="11" width="3.7109375" style="12" hidden="1" customWidth="1" outlineLevel="1"/>
    <col min="12" max="12" width="5.140625" style="12" hidden="1" customWidth="1" outlineLevel="1"/>
    <col min="13" max="13" width="5.28515625" style="12" hidden="1" customWidth="1" outlineLevel="1"/>
    <col min="14" max="14" width="7.42578125" style="12" customWidth="1"/>
    <col min="15" max="15" width="4.28515625" style="33" hidden="1" customWidth="1"/>
    <col min="16" max="16" width="0.85546875" style="12" customWidth="1"/>
    <col min="17" max="253" width="0.42578125" style="12" customWidth="1"/>
    <col min="254" max="255" width="9.140625" style="12" customWidth="1"/>
    <col min="256" max="16384" width="10.7109375" style="12"/>
  </cols>
  <sheetData>
    <row r="1" spans="1:256" ht="15.75" customHeight="1">
      <c r="A1" s="93" t="s">
        <v>53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256" s="10" customFormat="1" ht="17.25" customHeight="1" collapsed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48">
        <v>0</v>
      </c>
      <c r="P2" s="80"/>
    </row>
    <row r="3" spans="1:256" s="9" customFormat="1" ht="9.75" hidden="1" customHeight="1" outlineLevel="1">
      <c r="A3" s="8"/>
      <c r="B3" s="8"/>
      <c r="I3" s="49"/>
      <c r="K3" s="37"/>
      <c r="L3" s="37"/>
      <c r="M3" s="37"/>
      <c r="O3" s="36" t="s">
        <v>22</v>
      </c>
    </row>
    <row r="4" spans="1:256" s="7" customFormat="1" ht="16.5" hidden="1" customHeight="1" outlineLevel="1">
      <c r="A4" s="94"/>
      <c r="B4" s="94"/>
      <c r="C4" s="6" t="s">
        <v>10</v>
      </c>
      <c r="D4" s="30"/>
      <c r="E4" s="30"/>
      <c r="F4" s="29" t="s">
        <v>24</v>
      </c>
      <c r="G4" s="29"/>
      <c r="H4" s="29"/>
      <c r="I4" s="53"/>
      <c r="K4" s="11"/>
      <c r="L4" s="11"/>
      <c r="M4" s="11"/>
      <c r="O4" s="38" t="s">
        <v>18</v>
      </c>
    </row>
    <row r="5" spans="1:256" s="7" customFormat="1" ht="18.75" hidden="1" customHeight="1" outlineLevel="1">
      <c r="A5" s="20"/>
      <c r="B5" s="20"/>
      <c r="C5" s="6" t="s">
        <v>9</v>
      </c>
      <c r="D5" s="31"/>
      <c r="E5" s="31"/>
      <c r="F5" s="97">
        <v>42387</v>
      </c>
      <c r="G5" s="97"/>
      <c r="H5" s="5" t="str">
        <f>TEXT(F5,"dddd")</f>
        <v>Monday</v>
      </c>
      <c r="I5" s="51"/>
      <c r="J5" s="11"/>
      <c r="K5" s="95" t="s">
        <v>11</v>
      </c>
      <c r="L5" s="95" t="s">
        <v>12</v>
      </c>
      <c r="M5" s="95" t="s">
        <v>13</v>
      </c>
      <c r="N5" s="11"/>
      <c r="O5" s="39" t="s">
        <v>20</v>
      </c>
    </row>
    <row r="6" spans="1:256" s="7" customFormat="1" ht="16.5" hidden="1" customHeight="1" outlineLevel="1">
      <c r="A6" s="40"/>
      <c r="C6" s="6" t="s">
        <v>0</v>
      </c>
      <c r="D6" s="31"/>
      <c r="E6" s="31"/>
      <c r="F6" s="97">
        <f ca="1">TODAY()</f>
        <v>42417</v>
      </c>
      <c r="G6" s="97"/>
      <c r="H6" s="5" t="str">
        <f ca="1">TEXT(F6,"dddd")</f>
        <v>Wednesday</v>
      </c>
      <c r="I6" s="51"/>
      <c r="J6" s="43"/>
      <c r="K6" s="95"/>
      <c r="L6" s="95"/>
      <c r="M6" s="95"/>
      <c r="N6" s="44"/>
      <c r="O6" s="47"/>
      <c r="P6" s="41">
        <f>(F5-WEEKDAY(F5,1)+1)+7*O2</f>
        <v>42386</v>
      </c>
      <c r="Q6" s="41">
        <f>P6+1</f>
        <v>42387</v>
      </c>
      <c r="R6" s="41">
        <f>Q6+1</f>
        <v>42388</v>
      </c>
      <c r="S6" s="41">
        <f>R6+1</f>
        <v>42389</v>
      </c>
      <c r="T6" s="41">
        <f t="shared" ref="T6:CE6" si="0">S6+1</f>
        <v>42390</v>
      </c>
      <c r="U6" s="41">
        <f t="shared" si="0"/>
        <v>42391</v>
      </c>
      <c r="V6" s="41">
        <f t="shared" si="0"/>
        <v>42392</v>
      </c>
      <c r="W6" s="41">
        <f t="shared" si="0"/>
        <v>42393</v>
      </c>
      <c r="X6" s="41">
        <f t="shared" si="0"/>
        <v>42394</v>
      </c>
      <c r="Y6" s="41">
        <f t="shared" si="0"/>
        <v>42395</v>
      </c>
      <c r="Z6" s="41">
        <f t="shared" si="0"/>
        <v>42396</v>
      </c>
      <c r="AA6" s="41">
        <f t="shared" si="0"/>
        <v>42397</v>
      </c>
      <c r="AB6" s="41">
        <f t="shared" si="0"/>
        <v>42398</v>
      </c>
      <c r="AC6" s="41">
        <f t="shared" si="0"/>
        <v>42399</v>
      </c>
      <c r="AD6" s="41">
        <f t="shared" si="0"/>
        <v>42400</v>
      </c>
      <c r="AE6" s="41">
        <f t="shared" si="0"/>
        <v>42401</v>
      </c>
      <c r="AF6" s="41">
        <f t="shared" si="0"/>
        <v>42402</v>
      </c>
      <c r="AG6" s="41">
        <f t="shared" si="0"/>
        <v>42403</v>
      </c>
      <c r="AH6" s="41">
        <f t="shared" si="0"/>
        <v>42404</v>
      </c>
      <c r="AI6" s="41">
        <f t="shared" si="0"/>
        <v>42405</v>
      </c>
      <c r="AJ6" s="41">
        <f t="shared" si="0"/>
        <v>42406</v>
      </c>
      <c r="AK6" s="41">
        <f t="shared" si="0"/>
        <v>42407</v>
      </c>
      <c r="AL6" s="41">
        <f t="shared" si="0"/>
        <v>42408</v>
      </c>
      <c r="AM6" s="41">
        <f t="shared" si="0"/>
        <v>42409</v>
      </c>
      <c r="AN6" s="41">
        <f t="shared" si="0"/>
        <v>42410</v>
      </c>
      <c r="AO6" s="41">
        <f t="shared" si="0"/>
        <v>42411</v>
      </c>
      <c r="AP6" s="41">
        <f t="shared" si="0"/>
        <v>42412</v>
      </c>
      <c r="AQ6" s="41">
        <f t="shared" si="0"/>
        <v>42413</v>
      </c>
      <c r="AR6" s="41">
        <f t="shared" si="0"/>
        <v>42414</v>
      </c>
      <c r="AS6" s="41">
        <f t="shared" si="0"/>
        <v>42415</v>
      </c>
      <c r="AT6" s="41">
        <f t="shared" si="0"/>
        <v>42416</v>
      </c>
      <c r="AU6" s="41">
        <f t="shared" si="0"/>
        <v>42417</v>
      </c>
      <c r="AV6" s="41">
        <f t="shared" si="0"/>
        <v>42418</v>
      </c>
      <c r="AW6" s="41">
        <f t="shared" si="0"/>
        <v>42419</v>
      </c>
      <c r="AX6" s="41">
        <f t="shared" si="0"/>
        <v>42420</v>
      </c>
      <c r="AY6" s="41">
        <f t="shared" si="0"/>
        <v>42421</v>
      </c>
      <c r="AZ6" s="41">
        <f t="shared" si="0"/>
        <v>42422</v>
      </c>
      <c r="BA6" s="41">
        <f t="shared" si="0"/>
        <v>42423</v>
      </c>
      <c r="BB6" s="41">
        <f t="shared" si="0"/>
        <v>42424</v>
      </c>
      <c r="BC6" s="41">
        <f t="shared" si="0"/>
        <v>42425</v>
      </c>
      <c r="BD6" s="41">
        <f t="shared" si="0"/>
        <v>42426</v>
      </c>
      <c r="BE6" s="41">
        <f t="shared" si="0"/>
        <v>42427</v>
      </c>
      <c r="BF6" s="41">
        <f t="shared" si="0"/>
        <v>42428</v>
      </c>
      <c r="BG6" s="41">
        <f t="shared" si="0"/>
        <v>42429</v>
      </c>
      <c r="BH6" s="41">
        <f t="shared" si="0"/>
        <v>42430</v>
      </c>
      <c r="BI6" s="41">
        <f t="shared" si="0"/>
        <v>42431</v>
      </c>
      <c r="BJ6" s="41">
        <f t="shared" si="0"/>
        <v>42432</v>
      </c>
      <c r="BK6" s="41">
        <f t="shared" si="0"/>
        <v>42433</v>
      </c>
      <c r="BL6" s="41">
        <f t="shared" si="0"/>
        <v>42434</v>
      </c>
      <c r="BM6" s="41">
        <f t="shared" si="0"/>
        <v>42435</v>
      </c>
      <c r="BN6" s="41">
        <f t="shared" si="0"/>
        <v>42436</v>
      </c>
      <c r="BO6" s="41">
        <f t="shared" si="0"/>
        <v>42437</v>
      </c>
      <c r="BP6" s="41">
        <f t="shared" si="0"/>
        <v>42438</v>
      </c>
      <c r="BQ6" s="41">
        <f t="shared" si="0"/>
        <v>42439</v>
      </c>
      <c r="BR6" s="41">
        <f t="shared" si="0"/>
        <v>42440</v>
      </c>
      <c r="BS6" s="41">
        <f t="shared" si="0"/>
        <v>42441</v>
      </c>
      <c r="BT6" s="41">
        <f t="shared" si="0"/>
        <v>42442</v>
      </c>
      <c r="BU6" s="41">
        <f t="shared" si="0"/>
        <v>42443</v>
      </c>
      <c r="BV6" s="41">
        <f t="shared" si="0"/>
        <v>42444</v>
      </c>
      <c r="BW6" s="41">
        <f t="shared" si="0"/>
        <v>42445</v>
      </c>
      <c r="BX6" s="41">
        <f t="shared" si="0"/>
        <v>42446</v>
      </c>
      <c r="BY6" s="41">
        <f t="shared" si="0"/>
        <v>42447</v>
      </c>
      <c r="BZ6" s="41">
        <f t="shared" si="0"/>
        <v>42448</v>
      </c>
      <c r="CA6" s="41">
        <f t="shared" si="0"/>
        <v>42449</v>
      </c>
      <c r="CB6" s="41">
        <f t="shared" si="0"/>
        <v>42450</v>
      </c>
      <c r="CC6" s="41">
        <f t="shared" si="0"/>
        <v>42451</v>
      </c>
      <c r="CD6" s="41">
        <f t="shared" si="0"/>
        <v>42452</v>
      </c>
      <c r="CE6" s="41">
        <f t="shared" si="0"/>
        <v>42453</v>
      </c>
      <c r="CF6" s="41">
        <f t="shared" ref="CF6:EQ6" si="1">CE6+1</f>
        <v>42454</v>
      </c>
      <c r="CG6" s="41">
        <f t="shared" si="1"/>
        <v>42455</v>
      </c>
      <c r="CH6" s="41">
        <f t="shared" si="1"/>
        <v>42456</v>
      </c>
      <c r="CI6" s="41">
        <f t="shared" si="1"/>
        <v>42457</v>
      </c>
      <c r="CJ6" s="41">
        <f t="shared" si="1"/>
        <v>42458</v>
      </c>
      <c r="CK6" s="41">
        <f t="shared" si="1"/>
        <v>42459</v>
      </c>
      <c r="CL6" s="41">
        <f t="shared" si="1"/>
        <v>42460</v>
      </c>
      <c r="CM6" s="41">
        <f t="shared" si="1"/>
        <v>42461</v>
      </c>
      <c r="CN6" s="41">
        <f t="shared" si="1"/>
        <v>42462</v>
      </c>
      <c r="CO6" s="41">
        <f t="shared" si="1"/>
        <v>42463</v>
      </c>
      <c r="CP6" s="41">
        <f t="shared" si="1"/>
        <v>42464</v>
      </c>
      <c r="CQ6" s="41">
        <f t="shared" si="1"/>
        <v>42465</v>
      </c>
      <c r="CR6" s="41">
        <f t="shared" si="1"/>
        <v>42466</v>
      </c>
      <c r="CS6" s="41">
        <f t="shared" si="1"/>
        <v>42467</v>
      </c>
      <c r="CT6" s="41">
        <f t="shared" si="1"/>
        <v>42468</v>
      </c>
      <c r="CU6" s="41">
        <f t="shared" si="1"/>
        <v>42469</v>
      </c>
      <c r="CV6" s="41">
        <f t="shared" si="1"/>
        <v>42470</v>
      </c>
      <c r="CW6" s="41">
        <f t="shared" si="1"/>
        <v>42471</v>
      </c>
      <c r="CX6" s="41">
        <f t="shared" si="1"/>
        <v>42472</v>
      </c>
      <c r="CY6" s="41">
        <f t="shared" si="1"/>
        <v>42473</v>
      </c>
      <c r="CZ6" s="41">
        <f t="shared" si="1"/>
        <v>42474</v>
      </c>
      <c r="DA6" s="41">
        <f t="shared" si="1"/>
        <v>42475</v>
      </c>
      <c r="DB6" s="41">
        <f t="shared" si="1"/>
        <v>42476</v>
      </c>
      <c r="DC6" s="41">
        <f t="shared" si="1"/>
        <v>42477</v>
      </c>
      <c r="DD6" s="41">
        <f t="shared" si="1"/>
        <v>42478</v>
      </c>
      <c r="DE6" s="41">
        <f t="shared" si="1"/>
        <v>42479</v>
      </c>
      <c r="DF6" s="41">
        <f t="shared" si="1"/>
        <v>42480</v>
      </c>
      <c r="DG6" s="41">
        <f t="shared" si="1"/>
        <v>42481</v>
      </c>
      <c r="DH6" s="41">
        <f t="shared" si="1"/>
        <v>42482</v>
      </c>
      <c r="DI6" s="41">
        <f t="shared" si="1"/>
        <v>42483</v>
      </c>
      <c r="DJ6" s="41">
        <f t="shared" si="1"/>
        <v>42484</v>
      </c>
      <c r="DK6" s="41">
        <f t="shared" si="1"/>
        <v>42485</v>
      </c>
      <c r="DL6" s="41">
        <f t="shared" si="1"/>
        <v>42486</v>
      </c>
      <c r="DM6" s="41">
        <f t="shared" si="1"/>
        <v>42487</v>
      </c>
      <c r="DN6" s="41">
        <f t="shared" si="1"/>
        <v>42488</v>
      </c>
      <c r="DO6" s="41">
        <f t="shared" si="1"/>
        <v>42489</v>
      </c>
      <c r="DP6" s="41">
        <f t="shared" si="1"/>
        <v>42490</v>
      </c>
      <c r="DQ6" s="41">
        <f t="shared" si="1"/>
        <v>42491</v>
      </c>
      <c r="DR6" s="41">
        <f t="shared" si="1"/>
        <v>42492</v>
      </c>
      <c r="DS6" s="41">
        <f t="shared" si="1"/>
        <v>42493</v>
      </c>
      <c r="DT6" s="41">
        <f t="shared" si="1"/>
        <v>42494</v>
      </c>
      <c r="DU6" s="41">
        <f t="shared" si="1"/>
        <v>42495</v>
      </c>
      <c r="DV6" s="41">
        <f t="shared" si="1"/>
        <v>42496</v>
      </c>
      <c r="DW6" s="41">
        <f t="shared" si="1"/>
        <v>42497</v>
      </c>
      <c r="DX6" s="41">
        <f t="shared" si="1"/>
        <v>42498</v>
      </c>
      <c r="DY6" s="41">
        <f t="shared" si="1"/>
        <v>42499</v>
      </c>
      <c r="DZ6" s="41">
        <f t="shared" si="1"/>
        <v>42500</v>
      </c>
      <c r="EA6" s="41">
        <f t="shared" si="1"/>
        <v>42501</v>
      </c>
      <c r="EB6" s="41">
        <f t="shared" si="1"/>
        <v>42502</v>
      </c>
      <c r="EC6" s="41">
        <f t="shared" si="1"/>
        <v>42503</v>
      </c>
      <c r="ED6" s="41">
        <f t="shared" si="1"/>
        <v>42504</v>
      </c>
      <c r="EE6" s="41">
        <f t="shared" si="1"/>
        <v>42505</v>
      </c>
      <c r="EF6" s="41">
        <f t="shared" si="1"/>
        <v>42506</v>
      </c>
      <c r="EG6" s="41">
        <f t="shared" si="1"/>
        <v>42507</v>
      </c>
      <c r="EH6" s="41">
        <f t="shared" si="1"/>
        <v>42508</v>
      </c>
      <c r="EI6" s="41">
        <f t="shared" si="1"/>
        <v>42509</v>
      </c>
      <c r="EJ6" s="41">
        <f t="shared" si="1"/>
        <v>42510</v>
      </c>
      <c r="EK6" s="41">
        <f t="shared" si="1"/>
        <v>42511</v>
      </c>
      <c r="EL6" s="41">
        <f t="shared" si="1"/>
        <v>42512</v>
      </c>
      <c r="EM6" s="41">
        <f t="shared" si="1"/>
        <v>42513</v>
      </c>
      <c r="EN6" s="41">
        <f t="shared" si="1"/>
        <v>42514</v>
      </c>
      <c r="EO6" s="41">
        <f t="shared" si="1"/>
        <v>42515</v>
      </c>
      <c r="EP6" s="41">
        <f t="shared" si="1"/>
        <v>42516</v>
      </c>
      <c r="EQ6" s="41">
        <f t="shared" si="1"/>
        <v>42517</v>
      </c>
      <c r="ER6" s="41">
        <f t="shared" ref="ER6:HC6" si="2">EQ6+1</f>
        <v>42518</v>
      </c>
      <c r="ES6" s="41">
        <f t="shared" si="2"/>
        <v>42519</v>
      </c>
      <c r="ET6" s="41">
        <f t="shared" si="2"/>
        <v>42520</v>
      </c>
      <c r="EU6" s="41">
        <f t="shared" si="2"/>
        <v>42521</v>
      </c>
      <c r="EV6" s="41">
        <f t="shared" si="2"/>
        <v>42522</v>
      </c>
      <c r="EW6" s="41">
        <f t="shared" si="2"/>
        <v>42523</v>
      </c>
      <c r="EX6" s="41">
        <f t="shared" si="2"/>
        <v>42524</v>
      </c>
      <c r="EY6" s="41">
        <f t="shared" si="2"/>
        <v>42525</v>
      </c>
      <c r="EZ6" s="41">
        <f t="shared" si="2"/>
        <v>42526</v>
      </c>
      <c r="FA6" s="41">
        <f t="shared" si="2"/>
        <v>42527</v>
      </c>
      <c r="FB6" s="41">
        <f t="shared" si="2"/>
        <v>42528</v>
      </c>
      <c r="FC6" s="41">
        <f t="shared" si="2"/>
        <v>42529</v>
      </c>
      <c r="FD6" s="41">
        <f t="shared" si="2"/>
        <v>42530</v>
      </c>
      <c r="FE6" s="41">
        <f t="shared" si="2"/>
        <v>42531</v>
      </c>
      <c r="FF6" s="41">
        <f t="shared" si="2"/>
        <v>42532</v>
      </c>
      <c r="FG6" s="41">
        <f t="shared" si="2"/>
        <v>42533</v>
      </c>
      <c r="FH6" s="41">
        <f t="shared" si="2"/>
        <v>42534</v>
      </c>
      <c r="FI6" s="41">
        <f t="shared" si="2"/>
        <v>42535</v>
      </c>
      <c r="FJ6" s="41">
        <f t="shared" si="2"/>
        <v>42536</v>
      </c>
      <c r="FK6" s="41">
        <f t="shared" si="2"/>
        <v>42537</v>
      </c>
      <c r="FL6" s="41">
        <f t="shared" si="2"/>
        <v>42538</v>
      </c>
      <c r="FM6" s="41">
        <f t="shared" si="2"/>
        <v>42539</v>
      </c>
      <c r="FN6" s="41">
        <f t="shared" si="2"/>
        <v>42540</v>
      </c>
      <c r="FO6" s="41">
        <f t="shared" si="2"/>
        <v>42541</v>
      </c>
      <c r="FP6" s="41">
        <f t="shared" si="2"/>
        <v>42542</v>
      </c>
      <c r="FQ6" s="41">
        <f t="shared" si="2"/>
        <v>42543</v>
      </c>
      <c r="FR6" s="41">
        <f t="shared" si="2"/>
        <v>42544</v>
      </c>
      <c r="FS6" s="41">
        <f t="shared" si="2"/>
        <v>42545</v>
      </c>
      <c r="FT6" s="41">
        <f t="shared" si="2"/>
        <v>42546</v>
      </c>
      <c r="FU6" s="41">
        <f t="shared" si="2"/>
        <v>42547</v>
      </c>
      <c r="FV6" s="41">
        <f t="shared" si="2"/>
        <v>42548</v>
      </c>
      <c r="FW6" s="41">
        <f t="shared" si="2"/>
        <v>42549</v>
      </c>
      <c r="FX6" s="41">
        <f t="shared" si="2"/>
        <v>42550</v>
      </c>
      <c r="FY6" s="41">
        <f t="shared" si="2"/>
        <v>42551</v>
      </c>
      <c r="FZ6" s="41">
        <f t="shared" si="2"/>
        <v>42552</v>
      </c>
      <c r="GA6" s="41">
        <f t="shared" si="2"/>
        <v>42553</v>
      </c>
      <c r="GB6" s="41">
        <f t="shared" si="2"/>
        <v>42554</v>
      </c>
      <c r="GC6" s="41">
        <f t="shared" si="2"/>
        <v>42555</v>
      </c>
      <c r="GD6" s="41">
        <f t="shared" si="2"/>
        <v>42556</v>
      </c>
      <c r="GE6" s="41">
        <f t="shared" si="2"/>
        <v>42557</v>
      </c>
      <c r="GF6" s="41">
        <f t="shared" si="2"/>
        <v>42558</v>
      </c>
      <c r="GG6" s="41">
        <f t="shared" si="2"/>
        <v>42559</v>
      </c>
      <c r="GH6" s="41">
        <f t="shared" si="2"/>
        <v>42560</v>
      </c>
      <c r="GI6" s="41">
        <f t="shared" si="2"/>
        <v>42561</v>
      </c>
      <c r="GJ6" s="41">
        <f t="shared" si="2"/>
        <v>42562</v>
      </c>
      <c r="GK6" s="41">
        <f t="shared" si="2"/>
        <v>42563</v>
      </c>
      <c r="GL6" s="41">
        <f t="shared" si="2"/>
        <v>42564</v>
      </c>
      <c r="GM6" s="41">
        <f t="shared" si="2"/>
        <v>42565</v>
      </c>
      <c r="GN6" s="41">
        <f t="shared" si="2"/>
        <v>42566</v>
      </c>
      <c r="GO6" s="41">
        <f t="shared" si="2"/>
        <v>42567</v>
      </c>
      <c r="GP6" s="41">
        <f t="shared" si="2"/>
        <v>42568</v>
      </c>
      <c r="GQ6" s="41">
        <f t="shared" si="2"/>
        <v>42569</v>
      </c>
      <c r="GR6" s="41">
        <f t="shared" si="2"/>
        <v>42570</v>
      </c>
      <c r="GS6" s="41">
        <f t="shared" si="2"/>
        <v>42571</v>
      </c>
      <c r="GT6" s="41">
        <f t="shared" si="2"/>
        <v>42572</v>
      </c>
      <c r="GU6" s="41">
        <f t="shared" si="2"/>
        <v>42573</v>
      </c>
      <c r="GV6" s="41">
        <f t="shared" si="2"/>
        <v>42574</v>
      </c>
      <c r="GW6" s="41">
        <f t="shared" si="2"/>
        <v>42575</v>
      </c>
      <c r="GX6" s="41">
        <f t="shared" si="2"/>
        <v>42576</v>
      </c>
      <c r="GY6" s="41">
        <f t="shared" si="2"/>
        <v>42577</v>
      </c>
      <c r="GZ6" s="41">
        <f t="shared" si="2"/>
        <v>42578</v>
      </c>
      <c r="HA6" s="41">
        <f t="shared" si="2"/>
        <v>42579</v>
      </c>
      <c r="HB6" s="41">
        <f t="shared" si="2"/>
        <v>42580</v>
      </c>
      <c r="HC6" s="41">
        <f t="shared" si="2"/>
        <v>42581</v>
      </c>
      <c r="HD6" s="41">
        <f t="shared" ref="HD6:IS6" si="3">HC6+1</f>
        <v>42582</v>
      </c>
      <c r="HE6" s="41">
        <f t="shared" si="3"/>
        <v>42583</v>
      </c>
      <c r="HF6" s="41">
        <f t="shared" si="3"/>
        <v>42584</v>
      </c>
      <c r="HG6" s="41">
        <f t="shared" si="3"/>
        <v>42585</v>
      </c>
      <c r="HH6" s="41">
        <f t="shared" si="3"/>
        <v>42586</v>
      </c>
      <c r="HI6" s="41">
        <f t="shared" si="3"/>
        <v>42587</v>
      </c>
      <c r="HJ6" s="41">
        <f t="shared" si="3"/>
        <v>42588</v>
      </c>
      <c r="HK6" s="41">
        <f t="shared" si="3"/>
        <v>42589</v>
      </c>
      <c r="HL6" s="41">
        <f t="shared" si="3"/>
        <v>42590</v>
      </c>
      <c r="HM6" s="41">
        <f t="shared" si="3"/>
        <v>42591</v>
      </c>
      <c r="HN6" s="41">
        <f t="shared" si="3"/>
        <v>42592</v>
      </c>
      <c r="HO6" s="41">
        <f t="shared" si="3"/>
        <v>42593</v>
      </c>
      <c r="HP6" s="41">
        <f t="shared" si="3"/>
        <v>42594</v>
      </c>
      <c r="HQ6" s="41">
        <f t="shared" si="3"/>
        <v>42595</v>
      </c>
      <c r="HR6" s="41">
        <f t="shared" si="3"/>
        <v>42596</v>
      </c>
      <c r="HS6" s="41">
        <f t="shared" si="3"/>
        <v>42597</v>
      </c>
      <c r="HT6" s="41">
        <f t="shared" si="3"/>
        <v>42598</v>
      </c>
      <c r="HU6" s="41">
        <f t="shared" si="3"/>
        <v>42599</v>
      </c>
      <c r="HV6" s="41">
        <f t="shared" si="3"/>
        <v>42600</v>
      </c>
      <c r="HW6" s="41">
        <f t="shared" si="3"/>
        <v>42601</v>
      </c>
      <c r="HX6" s="41">
        <f t="shared" si="3"/>
        <v>42602</v>
      </c>
      <c r="HY6" s="41">
        <f t="shared" si="3"/>
        <v>42603</v>
      </c>
      <c r="HZ6" s="41">
        <f t="shared" si="3"/>
        <v>42604</v>
      </c>
      <c r="IA6" s="41">
        <f t="shared" si="3"/>
        <v>42605</v>
      </c>
      <c r="IB6" s="41">
        <f t="shared" si="3"/>
        <v>42606</v>
      </c>
      <c r="IC6" s="41">
        <f t="shared" si="3"/>
        <v>42607</v>
      </c>
      <c r="ID6" s="41">
        <f t="shared" si="3"/>
        <v>42608</v>
      </c>
      <c r="IE6" s="41">
        <f t="shared" si="3"/>
        <v>42609</v>
      </c>
      <c r="IF6" s="41">
        <f t="shared" si="3"/>
        <v>42610</v>
      </c>
      <c r="IG6" s="41">
        <f t="shared" si="3"/>
        <v>42611</v>
      </c>
      <c r="IH6" s="41">
        <f t="shared" si="3"/>
        <v>42612</v>
      </c>
      <c r="II6" s="41">
        <f t="shared" si="3"/>
        <v>42613</v>
      </c>
      <c r="IJ6" s="41">
        <f t="shared" si="3"/>
        <v>42614</v>
      </c>
      <c r="IK6" s="41">
        <f t="shared" si="3"/>
        <v>42615</v>
      </c>
      <c r="IL6" s="41">
        <f t="shared" si="3"/>
        <v>42616</v>
      </c>
      <c r="IM6" s="41">
        <f t="shared" si="3"/>
        <v>42617</v>
      </c>
      <c r="IN6" s="41">
        <f t="shared" si="3"/>
        <v>42618</v>
      </c>
      <c r="IO6" s="41">
        <f t="shared" si="3"/>
        <v>42619</v>
      </c>
      <c r="IP6" s="41">
        <f t="shared" si="3"/>
        <v>42620</v>
      </c>
      <c r="IQ6" s="41">
        <f t="shared" si="3"/>
        <v>42621</v>
      </c>
      <c r="IR6" s="41">
        <f t="shared" si="3"/>
        <v>42622</v>
      </c>
      <c r="IS6" s="41">
        <f t="shared" si="3"/>
        <v>42623</v>
      </c>
      <c r="IV6" s="41"/>
    </row>
    <row r="7" spans="1:256" s="9" customFormat="1" ht="22.5" hidden="1" customHeight="1">
      <c r="F7" s="4" t="s">
        <v>1</v>
      </c>
      <c r="I7" s="49"/>
      <c r="J7" s="45"/>
      <c r="K7" s="95"/>
      <c r="L7" s="95"/>
      <c r="M7" s="95"/>
      <c r="N7" s="46"/>
      <c r="P7" s="14">
        <f t="shared" ref="P7:CA7" si="4">TRUNC((P6-DATE(YEAR(P6),1,1)+WEEKDAY(DATE(YEAR(P6),1,1))-1)/7)+1</f>
        <v>4</v>
      </c>
      <c r="Q7" s="14">
        <f t="shared" si="4"/>
        <v>4</v>
      </c>
      <c r="R7" s="14">
        <f t="shared" si="4"/>
        <v>4</v>
      </c>
      <c r="S7" s="14">
        <f t="shared" si="4"/>
        <v>4</v>
      </c>
      <c r="T7" s="14">
        <f t="shared" si="4"/>
        <v>4</v>
      </c>
      <c r="U7" s="14">
        <f t="shared" si="4"/>
        <v>4</v>
      </c>
      <c r="V7" s="14">
        <f t="shared" si="4"/>
        <v>4</v>
      </c>
      <c r="W7" s="14">
        <f t="shared" si="4"/>
        <v>5</v>
      </c>
      <c r="X7" s="14">
        <f t="shared" si="4"/>
        <v>5</v>
      </c>
      <c r="Y7" s="14">
        <f t="shared" si="4"/>
        <v>5</v>
      </c>
      <c r="Z7" s="14">
        <f t="shared" si="4"/>
        <v>5</v>
      </c>
      <c r="AA7" s="14">
        <f t="shared" si="4"/>
        <v>5</v>
      </c>
      <c r="AB7" s="14">
        <f t="shared" si="4"/>
        <v>5</v>
      </c>
      <c r="AC7" s="14">
        <f t="shared" si="4"/>
        <v>5</v>
      </c>
      <c r="AD7" s="14">
        <f t="shared" si="4"/>
        <v>6</v>
      </c>
      <c r="AE7" s="14">
        <f t="shared" si="4"/>
        <v>6</v>
      </c>
      <c r="AF7" s="14">
        <f t="shared" si="4"/>
        <v>6</v>
      </c>
      <c r="AG7" s="14">
        <f t="shared" si="4"/>
        <v>6</v>
      </c>
      <c r="AH7" s="14">
        <f t="shared" si="4"/>
        <v>6</v>
      </c>
      <c r="AI7" s="14">
        <f t="shared" si="4"/>
        <v>6</v>
      </c>
      <c r="AJ7" s="14">
        <f t="shared" si="4"/>
        <v>6</v>
      </c>
      <c r="AK7" s="14">
        <f t="shared" si="4"/>
        <v>7</v>
      </c>
      <c r="AL7" s="14">
        <f t="shared" si="4"/>
        <v>7</v>
      </c>
      <c r="AM7" s="14">
        <f t="shared" si="4"/>
        <v>7</v>
      </c>
      <c r="AN7" s="14">
        <f t="shared" si="4"/>
        <v>7</v>
      </c>
      <c r="AO7" s="14">
        <f t="shared" si="4"/>
        <v>7</v>
      </c>
      <c r="AP7" s="14">
        <f t="shared" si="4"/>
        <v>7</v>
      </c>
      <c r="AQ7" s="14">
        <f t="shared" si="4"/>
        <v>7</v>
      </c>
      <c r="AR7" s="14">
        <f t="shared" si="4"/>
        <v>8</v>
      </c>
      <c r="AS7" s="14">
        <f t="shared" si="4"/>
        <v>8</v>
      </c>
      <c r="AT7" s="14">
        <f t="shared" si="4"/>
        <v>8</v>
      </c>
      <c r="AU7" s="14">
        <f t="shared" si="4"/>
        <v>8</v>
      </c>
      <c r="AV7" s="14">
        <f t="shared" si="4"/>
        <v>8</v>
      </c>
      <c r="AW7" s="14">
        <f t="shared" si="4"/>
        <v>8</v>
      </c>
      <c r="AX7" s="14">
        <f t="shared" si="4"/>
        <v>8</v>
      </c>
      <c r="AY7" s="14">
        <f t="shared" si="4"/>
        <v>9</v>
      </c>
      <c r="AZ7" s="14">
        <f t="shared" si="4"/>
        <v>9</v>
      </c>
      <c r="BA7" s="14">
        <f t="shared" si="4"/>
        <v>9</v>
      </c>
      <c r="BB7" s="14">
        <f t="shared" si="4"/>
        <v>9</v>
      </c>
      <c r="BC7" s="14">
        <f t="shared" si="4"/>
        <v>9</v>
      </c>
      <c r="BD7" s="14">
        <f t="shared" si="4"/>
        <v>9</v>
      </c>
      <c r="BE7" s="14">
        <f t="shared" si="4"/>
        <v>9</v>
      </c>
      <c r="BF7" s="14">
        <f t="shared" si="4"/>
        <v>10</v>
      </c>
      <c r="BG7" s="14">
        <f t="shared" si="4"/>
        <v>10</v>
      </c>
      <c r="BH7" s="14">
        <f t="shared" si="4"/>
        <v>10</v>
      </c>
      <c r="BI7" s="14">
        <f t="shared" si="4"/>
        <v>10</v>
      </c>
      <c r="BJ7" s="14">
        <f t="shared" si="4"/>
        <v>10</v>
      </c>
      <c r="BK7" s="14">
        <f t="shared" si="4"/>
        <v>10</v>
      </c>
      <c r="BL7" s="14">
        <f t="shared" si="4"/>
        <v>10</v>
      </c>
      <c r="BM7" s="14">
        <f t="shared" si="4"/>
        <v>11</v>
      </c>
      <c r="BN7" s="14">
        <f t="shared" si="4"/>
        <v>11</v>
      </c>
      <c r="BO7" s="14">
        <f t="shared" si="4"/>
        <v>11</v>
      </c>
      <c r="BP7" s="14">
        <f t="shared" si="4"/>
        <v>11</v>
      </c>
      <c r="BQ7" s="14">
        <f t="shared" si="4"/>
        <v>11</v>
      </c>
      <c r="BR7" s="14">
        <f t="shared" si="4"/>
        <v>11</v>
      </c>
      <c r="BS7" s="14">
        <f t="shared" si="4"/>
        <v>11</v>
      </c>
      <c r="BT7" s="14">
        <f t="shared" si="4"/>
        <v>12</v>
      </c>
      <c r="BU7" s="14">
        <f t="shared" si="4"/>
        <v>12</v>
      </c>
      <c r="BV7" s="14">
        <f t="shared" si="4"/>
        <v>12</v>
      </c>
      <c r="BW7" s="14">
        <f t="shared" si="4"/>
        <v>12</v>
      </c>
      <c r="BX7" s="14">
        <f t="shared" si="4"/>
        <v>12</v>
      </c>
      <c r="BY7" s="14">
        <f t="shared" si="4"/>
        <v>12</v>
      </c>
      <c r="BZ7" s="14">
        <f t="shared" si="4"/>
        <v>12</v>
      </c>
      <c r="CA7" s="14">
        <f t="shared" si="4"/>
        <v>13</v>
      </c>
      <c r="CB7" s="14">
        <f t="shared" ref="CB7:EM7" si="5">TRUNC((CB6-DATE(YEAR(CB6),1,1)+WEEKDAY(DATE(YEAR(CB6),1,1))-1)/7)+1</f>
        <v>13</v>
      </c>
      <c r="CC7" s="14">
        <f t="shared" si="5"/>
        <v>13</v>
      </c>
      <c r="CD7" s="14">
        <f t="shared" si="5"/>
        <v>13</v>
      </c>
      <c r="CE7" s="14">
        <f t="shared" si="5"/>
        <v>13</v>
      </c>
      <c r="CF7" s="14">
        <f t="shared" si="5"/>
        <v>13</v>
      </c>
      <c r="CG7" s="14">
        <f t="shared" si="5"/>
        <v>13</v>
      </c>
      <c r="CH7" s="14">
        <f t="shared" si="5"/>
        <v>14</v>
      </c>
      <c r="CI7" s="14">
        <f t="shared" si="5"/>
        <v>14</v>
      </c>
      <c r="CJ7" s="14">
        <f t="shared" si="5"/>
        <v>14</v>
      </c>
      <c r="CK7" s="14">
        <f t="shared" si="5"/>
        <v>14</v>
      </c>
      <c r="CL7" s="14">
        <f t="shared" si="5"/>
        <v>14</v>
      </c>
      <c r="CM7" s="14">
        <f t="shared" si="5"/>
        <v>14</v>
      </c>
      <c r="CN7" s="14">
        <f t="shared" si="5"/>
        <v>14</v>
      </c>
      <c r="CO7" s="14">
        <f t="shared" si="5"/>
        <v>15</v>
      </c>
      <c r="CP7" s="14">
        <f t="shared" si="5"/>
        <v>15</v>
      </c>
      <c r="CQ7" s="14">
        <f t="shared" si="5"/>
        <v>15</v>
      </c>
      <c r="CR7" s="14">
        <f t="shared" si="5"/>
        <v>15</v>
      </c>
      <c r="CS7" s="14">
        <f t="shared" si="5"/>
        <v>15</v>
      </c>
      <c r="CT7" s="14">
        <f t="shared" si="5"/>
        <v>15</v>
      </c>
      <c r="CU7" s="14">
        <f t="shared" si="5"/>
        <v>15</v>
      </c>
      <c r="CV7" s="14">
        <f t="shared" si="5"/>
        <v>16</v>
      </c>
      <c r="CW7" s="14">
        <f t="shared" si="5"/>
        <v>16</v>
      </c>
      <c r="CX7" s="14">
        <f t="shared" si="5"/>
        <v>16</v>
      </c>
      <c r="CY7" s="14">
        <f t="shared" si="5"/>
        <v>16</v>
      </c>
      <c r="CZ7" s="14">
        <f t="shared" si="5"/>
        <v>16</v>
      </c>
      <c r="DA7" s="14">
        <f t="shared" si="5"/>
        <v>16</v>
      </c>
      <c r="DB7" s="14">
        <f t="shared" si="5"/>
        <v>16</v>
      </c>
      <c r="DC7" s="14">
        <f t="shared" si="5"/>
        <v>17</v>
      </c>
      <c r="DD7" s="14">
        <f t="shared" si="5"/>
        <v>17</v>
      </c>
      <c r="DE7" s="14">
        <f t="shared" si="5"/>
        <v>17</v>
      </c>
      <c r="DF7" s="14">
        <f t="shared" si="5"/>
        <v>17</v>
      </c>
      <c r="DG7" s="14">
        <f t="shared" si="5"/>
        <v>17</v>
      </c>
      <c r="DH7" s="14">
        <f t="shared" si="5"/>
        <v>17</v>
      </c>
      <c r="DI7" s="14">
        <f t="shared" si="5"/>
        <v>17</v>
      </c>
      <c r="DJ7" s="14">
        <f t="shared" si="5"/>
        <v>18</v>
      </c>
      <c r="DK7" s="14">
        <f t="shared" si="5"/>
        <v>18</v>
      </c>
      <c r="DL7" s="14">
        <f t="shared" si="5"/>
        <v>18</v>
      </c>
      <c r="DM7" s="14">
        <f t="shared" si="5"/>
        <v>18</v>
      </c>
      <c r="DN7" s="14">
        <f t="shared" si="5"/>
        <v>18</v>
      </c>
      <c r="DO7" s="14">
        <f t="shared" si="5"/>
        <v>18</v>
      </c>
      <c r="DP7" s="14">
        <f t="shared" si="5"/>
        <v>18</v>
      </c>
      <c r="DQ7" s="14">
        <f t="shared" si="5"/>
        <v>19</v>
      </c>
      <c r="DR7" s="14">
        <f t="shared" si="5"/>
        <v>19</v>
      </c>
      <c r="DS7" s="14">
        <f t="shared" si="5"/>
        <v>19</v>
      </c>
      <c r="DT7" s="14">
        <f t="shared" si="5"/>
        <v>19</v>
      </c>
      <c r="DU7" s="14">
        <f t="shared" si="5"/>
        <v>19</v>
      </c>
      <c r="DV7" s="14">
        <f t="shared" si="5"/>
        <v>19</v>
      </c>
      <c r="DW7" s="14">
        <f t="shared" si="5"/>
        <v>19</v>
      </c>
      <c r="DX7" s="14">
        <f t="shared" si="5"/>
        <v>20</v>
      </c>
      <c r="DY7" s="14">
        <f t="shared" si="5"/>
        <v>20</v>
      </c>
      <c r="DZ7" s="14">
        <f t="shared" si="5"/>
        <v>20</v>
      </c>
      <c r="EA7" s="14">
        <f t="shared" si="5"/>
        <v>20</v>
      </c>
      <c r="EB7" s="14">
        <f t="shared" si="5"/>
        <v>20</v>
      </c>
      <c r="EC7" s="14">
        <f t="shared" si="5"/>
        <v>20</v>
      </c>
      <c r="ED7" s="14">
        <f t="shared" si="5"/>
        <v>20</v>
      </c>
      <c r="EE7" s="14">
        <f t="shared" si="5"/>
        <v>21</v>
      </c>
      <c r="EF7" s="14">
        <f t="shared" si="5"/>
        <v>21</v>
      </c>
      <c r="EG7" s="14">
        <f t="shared" si="5"/>
        <v>21</v>
      </c>
      <c r="EH7" s="14">
        <f t="shared" si="5"/>
        <v>21</v>
      </c>
      <c r="EI7" s="14">
        <f t="shared" si="5"/>
        <v>21</v>
      </c>
      <c r="EJ7" s="14">
        <f t="shared" si="5"/>
        <v>21</v>
      </c>
      <c r="EK7" s="14">
        <f t="shared" si="5"/>
        <v>21</v>
      </c>
      <c r="EL7" s="14">
        <f t="shared" si="5"/>
        <v>22</v>
      </c>
      <c r="EM7" s="14">
        <f t="shared" si="5"/>
        <v>22</v>
      </c>
      <c r="EN7" s="14">
        <f t="shared" ref="EN7:GY7" si="6">TRUNC((EN6-DATE(YEAR(EN6),1,1)+WEEKDAY(DATE(YEAR(EN6),1,1))-1)/7)+1</f>
        <v>22</v>
      </c>
      <c r="EO7" s="14">
        <f t="shared" si="6"/>
        <v>22</v>
      </c>
      <c r="EP7" s="14">
        <f t="shared" si="6"/>
        <v>22</v>
      </c>
      <c r="EQ7" s="14">
        <f t="shared" si="6"/>
        <v>22</v>
      </c>
      <c r="ER7" s="14">
        <f t="shared" si="6"/>
        <v>22</v>
      </c>
      <c r="ES7" s="14">
        <f t="shared" si="6"/>
        <v>23</v>
      </c>
      <c r="ET7" s="14">
        <f t="shared" si="6"/>
        <v>23</v>
      </c>
      <c r="EU7" s="14">
        <f t="shared" si="6"/>
        <v>23</v>
      </c>
      <c r="EV7" s="14">
        <f t="shared" si="6"/>
        <v>23</v>
      </c>
      <c r="EW7" s="14">
        <f t="shared" si="6"/>
        <v>23</v>
      </c>
      <c r="EX7" s="14">
        <f t="shared" si="6"/>
        <v>23</v>
      </c>
      <c r="EY7" s="14">
        <f t="shared" si="6"/>
        <v>23</v>
      </c>
      <c r="EZ7" s="14">
        <f t="shared" si="6"/>
        <v>24</v>
      </c>
      <c r="FA7" s="14">
        <f t="shared" si="6"/>
        <v>24</v>
      </c>
      <c r="FB7" s="14">
        <f t="shared" si="6"/>
        <v>24</v>
      </c>
      <c r="FC7" s="14">
        <f t="shared" si="6"/>
        <v>24</v>
      </c>
      <c r="FD7" s="14">
        <f t="shared" si="6"/>
        <v>24</v>
      </c>
      <c r="FE7" s="14">
        <f t="shared" si="6"/>
        <v>24</v>
      </c>
      <c r="FF7" s="14">
        <f t="shared" si="6"/>
        <v>24</v>
      </c>
      <c r="FG7" s="14">
        <f t="shared" si="6"/>
        <v>25</v>
      </c>
      <c r="FH7" s="14">
        <f t="shared" si="6"/>
        <v>25</v>
      </c>
      <c r="FI7" s="14">
        <f t="shared" si="6"/>
        <v>25</v>
      </c>
      <c r="FJ7" s="14">
        <f t="shared" si="6"/>
        <v>25</v>
      </c>
      <c r="FK7" s="14">
        <f t="shared" si="6"/>
        <v>25</v>
      </c>
      <c r="FL7" s="14">
        <f t="shared" si="6"/>
        <v>25</v>
      </c>
      <c r="FM7" s="14">
        <f t="shared" si="6"/>
        <v>25</v>
      </c>
      <c r="FN7" s="14">
        <f t="shared" si="6"/>
        <v>26</v>
      </c>
      <c r="FO7" s="14">
        <f t="shared" si="6"/>
        <v>26</v>
      </c>
      <c r="FP7" s="14">
        <f t="shared" si="6"/>
        <v>26</v>
      </c>
      <c r="FQ7" s="14">
        <f t="shared" si="6"/>
        <v>26</v>
      </c>
      <c r="FR7" s="14">
        <f t="shared" si="6"/>
        <v>26</v>
      </c>
      <c r="FS7" s="14">
        <f t="shared" si="6"/>
        <v>26</v>
      </c>
      <c r="FT7" s="14">
        <f t="shared" si="6"/>
        <v>26</v>
      </c>
      <c r="FU7" s="14">
        <f t="shared" si="6"/>
        <v>27</v>
      </c>
      <c r="FV7" s="14">
        <f t="shared" si="6"/>
        <v>27</v>
      </c>
      <c r="FW7" s="14">
        <f t="shared" si="6"/>
        <v>27</v>
      </c>
      <c r="FX7" s="14">
        <f t="shared" si="6"/>
        <v>27</v>
      </c>
      <c r="FY7" s="14">
        <f t="shared" si="6"/>
        <v>27</v>
      </c>
      <c r="FZ7" s="14">
        <f t="shared" si="6"/>
        <v>27</v>
      </c>
      <c r="GA7" s="14">
        <f t="shared" si="6"/>
        <v>27</v>
      </c>
      <c r="GB7" s="14">
        <f t="shared" si="6"/>
        <v>28</v>
      </c>
      <c r="GC7" s="14">
        <f t="shared" si="6"/>
        <v>28</v>
      </c>
      <c r="GD7" s="14">
        <f t="shared" si="6"/>
        <v>28</v>
      </c>
      <c r="GE7" s="14">
        <f t="shared" si="6"/>
        <v>28</v>
      </c>
      <c r="GF7" s="14">
        <f t="shared" si="6"/>
        <v>28</v>
      </c>
      <c r="GG7" s="14">
        <f t="shared" si="6"/>
        <v>28</v>
      </c>
      <c r="GH7" s="14">
        <f t="shared" si="6"/>
        <v>28</v>
      </c>
      <c r="GI7" s="14">
        <f t="shared" si="6"/>
        <v>29</v>
      </c>
      <c r="GJ7" s="14">
        <f t="shared" si="6"/>
        <v>29</v>
      </c>
      <c r="GK7" s="14">
        <f t="shared" si="6"/>
        <v>29</v>
      </c>
      <c r="GL7" s="14">
        <f t="shared" si="6"/>
        <v>29</v>
      </c>
      <c r="GM7" s="14">
        <f t="shared" si="6"/>
        <v>29</v>
      </c>
      <c r="GN7" s="14">
        <f t="shared" si="6"/>
        <v>29</v>
      </c>
      <c r="GO7" s="14">
        <f t="shared" si="6"/>
        <v>29</v>
      </c>
      <c r="GP7" s="14">
        <f t="shared" si="6"/>
        <v>30</v>
      </c>
      <c r="GQ7" s="14">
        <f t="shared" si="6"/>
        <v>30</v>
      </c>
      <c r="GR7" s="14">
        <f t="shared" si="6"/>
        <v>30</v>
      </c>
      <c r="GS7" s="14">
        <f t="shared" si="6"/>
        <v>30</v>
      </c>
      <c r="GT7" s="14">
        <f t="shared" si="6"/>
        <v>30</v>
      </c>
      <c r="GU7" s="14">
        <f t="shared" si="6"/>
        <v>30</v>
      </c>
      <c r="GV7" s="14">
        <f t="shared" si="6"/>
        <v>30</v>
      </c>
      <c r="GW7" s="14">
        <f t="shared" si="6"/>
        <v>31</v>
      </c>
      <c r="GX7" s="14">
        <f t="shared" si="6"/>
        <v>31</v>
      </c>
      <c r="GY7" s="14">
        <f t="shared" si="6"/>
        <v>31</v>
      </c>
      <c r="GZ7" s="14">
        <f t="shared" ref="GZ7:IS7" si="7">TRUNC((GZ6-DATE(YEAR(GZ6),1,1)+WEEKDAY(DATE(YEAR(GZ6),1,1))-1)/7)+1</f>
        <v>31</v>
      </c>
      <c r="HA7" s="14">
        <f t="shared" si="7"/>
        <v>31</v>
      </c>
      <c r="HB7" s="14">
        <f t="shared" si="7"/>
        <v>31</v>
      </c>
      <c r="HC7" s="14">
        <f t="shared" si="7"/>
        <v>31</v>
      </c>
      <c r="HD7" s="14">
        <f t="shared" si="7"/>
        <v>32</v>
      </c>
      <c r="HE7" s="14">
        <f t="shared" si="7"/>
        <v>32</v>
      </c>
      <c r="HF7" s="14">
        <f t="shared" si="7"/>
        <v>32</v>
      </c>
      <c r="HG7" s="14">
        <f t="shared" si="7"/>
        <v>32</v>
      </c>
      <c r="HH7" s="14">
        <f t="shared" si="7"/>
        <v>32</v>
      </c>
      <c r="HI7" s="14">
        <f t="shared" si="7"/>
        <v>32</v>
      </c>
      <c r="HJ7" s="14">
        <f t="shared" si="7"/>
        <v>32</v>
      </c>
      <c r="HK7" s="14">
        <f t="shared" si="7"/>
        <v>33</v>
      </c>
      <c r="HL7" s="14">
        <f t="shared" si="7"/>
        <v>33</v>
      </c>
      <c r="HM7" s="14">
        <f t="shared" si="7"/>
        <v>33</v>
      </c>
      <c r="HN7" s="14">
        <f t="shared" si="7"/>
        <v>33</v>
      </c>
      <c r="HO7" s="14">
        <f t="shared" si="7"/>
        <v>33</v>
      </c>
      <c r="HP7" s="14">
        <f t="shared" si="7"/>
        <v>33</v>
      </c>
      <c r="HQ7" s="14">
        <f t="shared" si="7"/>
        <v>33</v>
      </c>
      <c r="HR7" s="14">
        <f t="shared" si="7"/>
        <v>34</v>
      </c>
      <c r="HS7" s="14">
        <f t="shared" si="7"/>
        <v>34</v>
      </c>
      <c r="HT7" s="14">
        <f t="shared" si="7"/>
        <v>34</v>
      </c>
      <c r="HU7" s="14">
        <f t="shared" si="7"/>
        <v>34</v>
      </c>
      <c r="HV7" s="14">
        <f t="shared" si="7"/>
        <v>34</v>
      </c>
      <c r="HW7" s="14">
        <f t="shared" si="7"/>
        <v>34</v>
      </c>
      <c r="HX7" s="14">
        <f t="shared" si="7"/>
        <v>34</v>
      </c>
      <c r="HY7" s="14">
        <f t="shared" si="7"/>
        <v>35</v>
      </c>
      <c r="HZ7" s="14">
        <f t="shared" si="7"/>
        <v>35</v>
      </c>
      <c r="IA7" s="14">
        <f t="shared" si="7"/>
        <v>35</v>
      </c>
      <c r="IB7" s="14">
        <f t="shared" si="7"/>
        <v>35</v>
      </c>
      <c r="IC7" s="14">
        <f t="shared" si="7"/>
        <v>35</v>
      </c>
      <c r="ID7" s="14">
        <f t="shared" si="7"/>
        <v>35</v>
      </c>
      <c r="IE7" s="14">
        <f t="shared" si="7"/>
        <v>35</v>
      </c>
      <c r="IF7" s="14">
        <f t="shared" si="7"/>
        <v>36</v>
      </c>
      <c r="IG7" s="14">
        <f t="shared" si="7"/>
        <v>36</v>
      </c>
      <c r="IH7" s="14">
        <f t="shared" si="7"/>
        <v>36</v>
      </c>
      <c r="II7" s="14">
        <f t="shared" si="7"/>
        <v>36</v>
      </c>
      <c r="IJ7" s="14">
        <f t="shared" si="7"/>
        <v>36</v>
      </c>
      <c r="IK7" s="14">
        <f t="shared" si="7"/>
        <v>36</v>
      </c>
      <c r="IL7" s="14">
        <f t="shared" si="7"/>
        <v>36</v>
      </c>
      <c r="IM7" s="14">
        <f t="shared" si="7"/>
        <v>37</v>
      </c>
      <c r="IN7" s="14">
        <f t="shared" si="7"/>
        <v>37</v>
      </c>
      <c r="IO7" s="14">
        <f t="shared" si="7"/>
        <v>37</v>
      </c>
      <c r="IP7" s="14">
        <f t="shared" si="7"/>
        <v>37</v>
      </c>
      <c r="IQ7" s="14">
        <f t="shared" si="7"/>
        <v>37</v>
      </c>
      <c r="IR7" s="14">
        <f t="shared" si="7"/>
        <v>37</v>
      </c>
      <c r="IS7" s="14">
        <f t="shared" si="7"/>
        <v>37</v>
      </c>
      <c r="IV7" s="13"/>
    </row>
    <row r="8" spans="1:256" s="9" customFormat="1" ht="6.75" customHeight="1">
      <c r="F8" s="4"/>
      <c r="I8" s="49"/>
      <c r="J8" s="45"/>
      <c r="K8" s="95"/>
      <c r="L8" s="95"/>
      <c r="M8" s="95"/>
      <c r="N8" s="46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V8" s="13"/>
    </row>
    <row r="9" spans="1:256" s="9" customFormat="1" ht="27.75" customHeight="1">
      <c r="A9" s="8"/>
      <c r="B9" s="102" t="s">
        <v>16</v>
      </c>
      <c r="D9" s="98" t="s">
        <v>14</v>
      </c>
      <c r="E9" s="98" t="s">
        <v>15</v>
      </c>
      <c r="I9" s="100" t="s">
        <v>23</v>
      </c>
      <c r="J9" s="95" t="s">
        <v>7</v>
      </c>
      <c r="K9" s="95"/>
      <c r="L9" s="95"/>
      <c r="M9" s="95"/>
      <c r="N9" s="95" t="s">
        <v>8</v>
      </c>
      <c r="O9" s="42"/>
      <c r="P9" s="85">
        <f>P6</f>
        <v>42386</v>
      </c>
      <c r="Q9" s="86"/>
      <c r="R9" s="86"/>
      <c r="S9" s="86"/>
      <c r="T9" s="86"/>
      <c r="U9" s="86"/>
      <c r="V9" s="87"/>
      <c r="W9" s="85">
        <f>W6</f>
        <v>42393</v>
      </c>
      <c r="X9" s="86"/>
      <c r="Y9" s="86"/>
      <c r="Z9" s="86"/>
      <c r="AA9" s="86"/>
      <c r="AB9" s="86"/>
      <c r="AC9" s="87"/>
      <c r="AD9" s="85">
        <f>AD6</f>
        <v>42400</v>
      </c>
      <c r="AE9" s="86"/>
      <c r="AF9" s="86"/>
      <c r="AG9" s="86"/>
      <c r="AH9" s="86"/>
      <c r="AI9" s="86"/>
      <c r="AJ9" s="87"/>
      <c r="AK9" s="85">
        <f>AK6</f>
        <v>42407</v>
      </c>
      <c r="AL9" s="86"/>
      <c r="AM9" s="86"/>
      <c r="AN9" s="86"/>
      <c r="AO9" s="86"/>
      <c r="AP9" s="86"/>
      <c r="AQ9" s="87"/>
      <c r="AR9" s="85">
        <f>AR6</f>
        <v>42414</v>
      </c>
      <c r="AS9" s="86"/>
      <c r="AT9" s="86"/>
      <c r="AU9" s="86"/>
      <c r="AV9" s="86"/>
      <c r="AW9" s="86"/>
      <c r="AX9" s="87"/>
      <c r="AY9" s="85">
        <f>AY6</f>
        <v>42421</v>
      </c>
      <c r="AZ9" s="86"/>
      <c r="BA9" s="86"/>
      <c r="BB9" s="86"/>
      <c r="BC9" s="86"/>
      <c r="BD9" s="86"/>
      <c r="BE9" s="87"/>
      <c r="BF9" s="85">
        <f>BF6</f>
        <v>42428</v>
      </c>
      <c r="BG9" s="86"/>
      <c r="BH9" s="86"/>
      <c r="BI9" s="86"/>
      <c r="BJ9" s="86"/>
      <c r="BK9" s="86"/>
      <c r="BL9" s="87"/>
      <c r="BM9" s="85">
        <f>BM6</f>
        <v>42435</v>
      </c>
      <c r="BN9" s="86"/>
      <c r="BO9" s="86"/>
      <c r="BP9" s="86"/>
      <c r="BQ9" s="86"/>
      <c r="BR9" s="86"/>
      <c r="BS9" s="87"/>
      <c r="BT9" s="85">
        <f>BT6</f>
        <v>42442</v>
      </c>
      <c r="BU9" s="86"/>
      <c r="BV9" s="86"/>
      <c r="BW9" s="86"/>
      <c r="BX9" s="86"/>
      <c r="BY9" s="86"/>
      <c r="BZ9" s="87"/>
      <c r="CA9" s="85">
        <f>CA6</f>
        <v>42449</v>
      </c>
      <c r="CB9" s="86"/>
      <c r="CC9" s="86"/>
      <c r="CD9" s="86"/>
      <c r="CE9" s="86"/>
      <c r="CF9" s="86"/>
      <c r="CG9" s="87"/>
      <c r="CH9" s="85">
        <f>CH6</f>
        <v>42456</v>
      </c>
      <c r="CI9" s="86"/>
      <c r="CJ9" s="86"/>
      <c r="CK9" s="86"/>
      <c r="CL9" s="86"/>
      <c r="CM9" s="86"/>
      <c r="CN9" s="87"/>
      <c r="CO9" s="85">
        <f>CO6</f>
        <v>42463</v>
      </c>
      <c r="CP9" s="86"/>
      <c r="CQ9" s="86"/>
      <c r="CR9" s="86"/>
      <c r="CS9" s="86"/>
      <c r="CT9" s="86"/>
      <c r="CU9" s="87"/>
      <c r="CV9" s="85">
        <f>CV6</f>
        <v>42470</v>
      </c>
      <c r="CW9" s="86"/>
      <c r="CX9" s="86"/>
      <c r="CY9" s="86"/>
      <c r="CZ9" s="86"/>
      <c r="DA9" s="86"/>
      <c r="DB9" s="87"/>
      <c r="DC9" s="85">
        <f>DC6</f>
        <v>42477</v>
      </c>
      <c r="DD9" s="86"/>
      <c r="DE9" s="86"/>
      <c r="DF9" s="86"/>
      <c r="DG9" s="86"/>
      <c r="DH9" s="86"/>
      <c r="DI9" s="87"/>
      <c r="DJ9" s="85">
        <f>DJ6</f>
        <v>42484</v>
      </c>
      <c r="DK9" s="86"/>
      <c r="DL9" s="86"/>
      <c r="DM9" s="86"/>
      <c r="DN9" s="86"/>
      <c r="DO9" s="86"/>
      <c r="DP9" s="87"/>
      <c r="DQ9" s="85">
        <f>DQ6</f>
        <v>42491</v>
      </c>
      <c r="DR9" s="86"/>
      <c r="DS9" s="86"/>
      <c r="DT9" s="86"/>
      <c r="DU9" s="86"/>
      <c r="DV9" s="86"/>
      <c r="DW9" s="87"/>
      <c r="DX9" s="85">
        <f>DX6</f>
        <v>42498</v>
      </c>
      <c r="DY9" s="86"/>
      <c r="DZ9" s="86"/>
      <c r="EA9" s="86"/>
      <c r="EB9" s="86"/>
      <c r="EC9" s="86"/>
      <c r="ED9" s="87"/>
      <c r="EE9" s="85">
        <f>EE6</f>
        <v>42505</v>
      </c>
      <c r="EF9" s="86"/>
      <c r="EG9" s="86"/>
      <c r="EH9" s="86"/>
      <c r="EI9" s="86"/>
      <c r="EJ9" s="86"/>
      <c r="EK9" s="87"/>
      <c r="EL9" s="85">
        <f>EL6</f>
        <v>42512</v>
      </c>
      <c r="EM9" s="86"/>
      <c r="EN9" s="86"/>
      <c r="EO9" s="86"/>
      <c r="EP9" s="86"/>
      <c r="EQ9" s="86"/>
      <c r="ER9" s="87"/>
      <c r="ES9" s="85">
        <f>ES6</f>
        <v>42519</v>
      </c>
      <c r="ET9" s="86"/>
      <c r="EU9" s="86"/>
      <c r="EV9" s="86"/>
      <c r="EW9" s="86"/>
      <c r="EX9" s="86"/>
      <c r="EY9" s="87"/>
      <c r="EZ9" s="85">
        <f>EZ6</f>
        <v>42526</v>
      </c>
      <c r="FA9" s="86"/>
      <c r="FB9" s="86"/>
      <c r="FC9" s="86"/>
      <c r="FD9" s="86"/>
      <c r="FE9" s="86"/>
      <c r="FF9" s="87"/>
      <c r="FG9" s="85">
        <f>FG6</f>
        <v>42533</v>
      </c>
      <c r="FH9" s="86"/>
      <c r="FI9" s="86"/>
      <c r="FJ9" s="86"/>
      <c r="FK9" s="86"/>
      <c r="FL9" s="86"/>
      <c r="FM9" s="87"/>
      <c r="FN9" s="85">
        <f>FN6</f>
        <v>42540</v>
      </c>
      <c r="FO9" s="86"/>
      <c r="FP9" s="86"/>
      <c r="FQ9" s="86"/>
      <c r="FR9" s="86"/>
      <c r="FS9" s="86"/>
      <c r="FT9" s="87"/>
      <c r="FU9" s="85">
        <f>FU6</f>
        <v>42547</v>
      </c>
      <c r="FV9" s="86"/>
      <c r="FW9" s="86"/>
      <c r="FX9" s="86"/>
      <c r="FY9" s="86"/>
      <c r="FZ9" s="86"/>
      <c r="GA9" s="87"/>
      <c r="GB9" s="85">
        <f>GB6</f>
        <v>42554</v>
      </c>
      <c r="GC9" s="86"/>
      <c r="GD9" s="86"/>
      <c r="GE9" s="86"/>
      <c r="GF9" s="86"/>
      <c r="GG9" s="86"/>
      <c r="GH9" s="87"/>
      <c r="GI9" s="85">
        <f>GI6</f>
        <v>42561</v>
      </c>
      <c r="GJ9" s="86"/>
      <c r="GK9" s="86"/>
      <c r="GL9" s="86"/>
      <c r="GM9" s="86"/>
      <c r="GN9" s="86"/>
      <c r="GO9" s="87"/>
      <c r="GP9" s="85">
        <f>GP6</f>
        <v>42568</v>
      </c>
      <c r="GQ9" s="86"/>
      <c r="GR9" s="86"/>
      <c r="GS9" s="86"/>
      <c r="GT9" s="86"/>
      <c r="GU9" s="86"/>
      <c r="GV9" s="87"/>
      <c r="GW9" s="85">
        <f>GW6</f>
        <v>42575</v>
      </c>
      <c r="GX9" s="86"/>
      <c r="GY9" s="86"/>
      <c r="GZ9" s="86"/>
      <c r="HA9" s="86"/>
      <c r="HB9" s="86"/>
      <c r="HC9" s="87"/>
      <c r="HD9" s="85">
        <f>HD6</f>
        <v>42582</v>
      </c>
      <c r="HE9" s="86"/>
      <c r="HF9" s="86"/>
      <c r="HG9" s="86"/>
      <c r="HH9" s="86"/>
      <c r="HI9" s="86"/>
      <c r="HJ9" s="87"/>
      <c r="HK9" s="85">
        <f>HK6</f>
        <v>42589</v>
      </c>
      <c r="HL9" s="86"/>
      <c r="HM9" s="86"/>
      <c r="HN9" s="86"/>
      <c r="HO9" s="86"/>
      <c r="HP9" s="86"/>
      <c r="HQ9" s="87"/>
      <c r="HR9" s="85">
        <f>HR6</f>
        <v>42596</v>
      </c>
      <c r="HS9" s="86"/>
      <c r="HT9" s="86"/>
      <c r="HU9" s="86"/>
      <c r="HV9" s="86"/>
      <c r="HW9" s="86"/>
      <c r="HX9" s="87"/>
      <c r="HY9" s="85">
        <f>HY6</f>
        <v>42603</v>
      </c>
      <c r="HZ9" s="86"/>
      <c r="IA9" s="86"/>
      <c r="IB9" s="86"/>
      <c r="IC9" s="86"/>
      <c r="ID9" s="86"/>
      <c r="IE9" s="87"/>
      <c r="IF9" s="85">
        <f>IF6</f>
        <v>42610</v>
      </c>
      <c r="IG9" s="86"/>
      <c r="IH9" s="86"/>
      <c r="II9" s="86"/>
      <c r="IJ9" s="86"/>
      <c r="IK9" s="86"/>
      <c r="IL9" s="87"/>
      <c r="IM9" s="85">
        <f>IM6</f>
        <v>42617</v>
      </c>
      <c r="IN9" s="86"/>
      <c r="IO9" s="86"/>
      <c r="IP9" s="86"/>
      <c r="IQ9" s="86"/>
      <c r="IR9" s="86"/>
      <c r="IS9" s="87"/>
    </row>
    <row r="10" spans="1:256" s="9" customFormat="1" ht="24.75" customHeight="1">
      <c r="A10" s="8"/>
      <c r="B10" s="102"/>
      <c r="D10" s="98"/>
      <c r="E10" s="98"/>
      <c r="I10" s="100"/>
      <c r="J10" s="95"/>
      <c r="K10" s="95"/>
      <c r="L10" s="95"/>
      <c r="M10" s="95"/>
      <c r="N10" s="95"/>
      <c r="O10" s="42"/>
      <c r="P10" s="82">
        <f>P7</f>
        <v>4</v>
      </c>
      <c r="Q10" s="83"/>
      <c r="R10" s="83"/>
      <c r="S10" s="83"/>
      <c r="T10" s="83"/>
      <c r="U10" s="83"/>
      <c r="V10" s="84"/>
      <c r="W10" s="82">
        <f>W7</f>
        <v>5</v>
      </c>
      <c r="X10" s="83"/>
      <c r="Y10" s="83"/>
      <c r="Z10" s="83"/>
      <c r="AA10" s="83"/>
      <c r="AB10" s="83"/>
      <c r="AC10" s="84"/>
      <c r="AD10" s="82">
        <f>AD7</f>
        <v>6</v>
      </c>
      <c r="AE10" s="83"/>
      <c r="AF10" s="83"/>
      <c r="AG10" s="83"/>
      <c r="AH10" s="83"/>
      <c r="AI10" s="83"/>
      <c r="AJ10" s="84"/>
      <c r="AK10" s="82">
        <f>AK7</f>
        <v>7</v>
      </c>
      <c r="AL10" s="83"/>
      <c r="AM10" s="83"/>
      <c r="AN10" s="83"/>
      <c r="AO10" s="83"/>
      <c r="AP10" s="83"/>
      <c r="AQ10" s="84"/>
      <c r="AR10" s="82">
        <f>AR7</f>
        <v>8</v>
      </c>
      <c r="AS10" s="83"/>
      <c r="AT10" s="83"/>
      <c r="AU10" s="83"/>
      <c r="AV10" s="83"/>
      <c r="AW10" s="83"/>
      <c r="AX10" s="84"/>
      <c r="AY10" s="82">
        <f>AY7</f>
        <v>9</v>
      </c>
      <c r="AZ10" s="83"/>
      <c r="BA10" s="83"/>
      <c r="BB10" s="83"/>
      <c r="BC10" s="83"/>
      <c r="BD10" s="83"/>
      <c r="BE10" s="84"/>
      <c r="BF10" s="82">
        <f>BF7</f>
        <v>10</v>
      </c>
      <c r="BG10" s="83"/>
      <c r="BH10" s="83"/>
      <c r="BI10" s="83"/>
      <c r="BJ10" s="83"/>
      <c r="BK10" s="83"/>
      <c r="BL10" s="84"/>
      <c r="BM10" s="82">
        <f>BM7</f>
        <v>11</v>
      </c>
      <c r="BN10" s="83"/>
      <c r="BO10" s="83"/>
      <c r="BP10" s="83"/>
      <c r="BQ10" s="83"/>
      <c r="BR10" s="83"/>
      <c r="BS10" s="84"/>
      <c r="BT10" s="82">
        <f>BT7</f>
        <v>12</v>
      </c>
      <c r="BU10" s="83"/>
      <c r="BV10" s="83"/>
      <c r="BW10" s="83"/>
      <c r="BX10" s="83"/>
      <c r="BY10" s="83"/>
      <c r="BZ10" s="84"/>
      <c r="CA10" s="82">
        <f>CA7</f>
        <v>13</v>
      </c>
      <c r="CB10" s="83"/>
      <c r="CC10" s="83"/>
      <c r="CD10" s="83"/>
      <c r="CE10" s="83"/>
      <c r="CF10" s="83"/>
      <c r="CG10" s="84"/>
      <c r="CH10" s="82">
        <f>CH7</f>
        <v>14</v>
      </c>
      <c r="CI10" s="83"/>
      <c r="CJ10" s="83"/>
      <c r="CK10" s="83"/>
      <c r="CL10" s="83"/>
      <c r="CM10" s="83"/>
      <c r="CN10" s="84"/>
      <c r="CO10" s="82">
        <f>CO7</f>
        <v>15</v>
      </c>
      <c r="CP10" s="83"/>
      <c r="CQ10" s="83"/>
      <c r="CR10" s="83"/>
      <c r="CS10" s="83"/>
      <c r="CT10" s="83"/>
      <c r="CU10" s="84"/>
      <c r="CV10" s="82">
        <f>CV7</f>
        <v>16</v>
      </c>
      <c r="CW10" s="83"/>
      <c r="CX10" s="83"/>
      <c r="CY10" s="83"/>
      <c r="CZ10" s="83"/>
      <c r="DA10" s="83"/>
      <c r="DB10" s="84"/>
      <c r="DC10" s="82">
        <f>DC7</f>
        <v>17</v>
      </c>
      <c r="DD10" s="83"/>
      <c r="DE10" s="83"/>
      <c r="DF10" s="83"/>
      <c r="DG10" s="83"/>
      <c r="DH10" s="83"/>
      <c r="DI10" s="84"/>
      <c r="DJ10" s="82">
        <f>DJ7</f>
        <v>18</v>
      </c>
      <c r="DK10" s="83"/>
      <c r="DL10" s="83"/>
      <c r="DM10" s="83"/>
      <c r="DN10" s="83"/>
      <c r="DO10" s="83"/>
      <c r="DP10" s="84"/>
      <c r="DQ10" s="82">
        <f>DQ7</f>
        <v>19</v>
      </c>
      <c r="DR10" s="83"/>
      <c r="DS10" s="83"/>
      <c r="DT10" s="83"/>
      <c r="DU10" s="83"/>
      <c r="DV10" s="83"/>
      <c r="DW10" s="84"/>
      <c r="DX10" s="82">
        <f>DX7</f>
        <v>20</v>
      </c>
      <c r="DY10" s="83"/>
      <c r="DZ10" s="83"/>
      <c r="EA10" s="83"/>
      <c r="EB10" s="83"/>
      <c r="EC10" s="83"/>
      <c r="ED10" s="84"/>
      <c r="EE10" s="82">
        <f>EE7</f>
        <v>21</v>
      </c>
      <c r="EF10" s="83"/>
      <c r="EG10" s="83"/>
      <c r="EH10" s="83"/>
      <c r="EI10" s="83"/>
      <c r="EJ10" s="83"/>
      <c r="EK10" s="84"/>
      <c r="EL10" s="82">
        <f>EL7</f>
        <v>22</v>
      </c>
      <c r="EM10" s="83"/>
      <c r="EN10" s="83"/>
      <c r="EO10" s="83"/>
      <c r="EP10" s="83"/>
      <c r="EQ10" s="83"/>
      <c r="ER10" s="84"/>
      <c r="ES10" s="82">
        <f>ES7</f>
        <v>23</v>
      </c>
      <c r="ET10" s="83"/>
      <c r="EU10" s="83"/>
      <c r="EV10" s="83"/>
      <c r="EW10" s="83"/>
      <c r="EX10" s="83"/>
      <c r="EY10" s="84"/>
      <c r="EZ10" s="82">
        <f>EZ7</f>
        <v>24</v>
      </c>
      <c r="FA10" s="83"/>
      <c r="FB10" s="83"/>
      <c r="FC10" s="83"/>
      <c r="FD10" s="83"/>
      <c r="FE10" s="83"/>
      <c r="FF10" s="84"/>
      <c r="FG10" s="82">
        <f>FG7</f>
        <v>25</v>
      </c>
      <c r="FH10" s="83"/>
      <c r="FI10" s="83"/>
      <c r="FJ10" s="83"/>
      <c r="FK10" s="83"/>
      <c r="FL10" s="83"/>
      <c r="FM10" s="84"/>
      <c r="FN10" s="82">
        <f>FN7</f>
        <v>26</v>
      </c>
      <c r="FO10" s="83"/>
      <c r="FP10" s="83"/>
      <c r="FQ10" s="83"/>
      <c r="FR10" s="83"/>
      <c r="FS10" s="83"/>
      <c r="FT10" s="84"/>
      <c r="FU10" s="82">
        <f>FU7</f>
        <v>27</v>
      </c>
      <c r="FV10" s="83"/>
      <c r="FW10" s="83"/>
      <c r="FX10" s="83"/>
      <c r="FY10" s="83"/>
      <c r="FZ10" s="83"/>
      <c r="GA10" s="84"/>
      <c r="GB10" s="82">
        <f>GB7</f>
        <v>28</v>
      </c>
      <c r="GC10" s="83"/>
      <c r="GD10" s="83"/>
      <c r="GE10" s="83"/>
      <c r="GF10" s="83"/>
      <c r="GG10" s="83"/>
      <c r="GH10" s="84"/>
      <c r="GI10" s="82">
        <f>GI7</f>
        <v>29</v>
      </c>
      <c r="GJ10" s="83"/>
      <c r="GK10" s="83"/>
      <c r="GL10" s="83"/>
      <c r="GM10" s="83"/>
      <c r="GN10" s="83"/>
      <c r="GO10" s="84"/>
      <c r="GP10" s="82">
        <f>GP7</f>
        <v>30</v>
      </c>
      <c r="GQ10" s="83"/>
      <c r="GR10" s="83"/>
      <c r="GS10" s="83"/>
      <c r="GT10" s="83"/>
      <c r="GU10" s="83"/>
      <c r="GV10" s="84"/>
      <c r="GW10" s="82">
        <f>GW7</f>
        <v>31</v>
      </c>
      <c r="GX10" s="83"/>
      <c r="GY10" s="83"/>
      <c r="GZ10" s="83"/>
      <c r="HA10" s="83"/>
      <c r="HB10" s="83"/>
      <c r="HC10" s="84"/>
      <c r="HD10" s="82">
        <f>HD7</f>
        <v>32</v>
      </c>
      <c r="HE10" s="83"/>
      <c r="HF10" s="83"/>
      <c r="HG10" s="83"/>
      <c r="HH10" s="83"/>
      <c r="HI10" s="83"/>
      <c r="HJ10" s="84"/>
      <c r="HK10" s="82">
        <f>HK7</f>
        <v>33</v>
      </c>
      <c r="HL10" s="83"/>
      <c r="HM10" s="83"/>
      <c r="HN10" s="83"/>
      <c r="HO10" s="83"/>
      <c r="HP10" s="83"/>
      <c r="HQ10" s="84"/>
      <c r="HR10" s="82">
        <f>HR7</f>
        <v>34</v>
      </c>
      <c r="HS10" s="83"/>
      <c r="HT10" s="83"/>
      <c r="HU10" s="83"/>
      <c r="HV10" s="83"/>
      <c r="HW10" s="83"/>
      <c r="HX10" s="84"/>
      <c r="HY10" s="82">
        <f>HY7</f>
        <v>35</v>
      </c>
      <c r="HZ10" s="83"/>
      <c r="IA10" s="83"/>
      <c r="IB10" s="83"/>
      <c r="IC10" s="83"/>
      <c r="ID10" s="83"/>
      <c r="IE10" s="84"/>
      <c r="IF10" s="82">
        <f>IF7</f>
        <v>36</v>
      </c>
      <c r="IG10" s="83"/>
      <c r="IH10" s="83"/>
      <c r="II10" s="83"/>
      <c r="IJ10" s="83"/>
      <c r="IK10" s="83"/>
      <c r="IL10" s="84"/>
      <c r="IM10" s="82">
        <f>IM7</f>
        <v>37</v>
      </c>
      <c r="IN10" s="83"/>
      <c r="IO10" s="83"/>
      <c r="IP10" s="83"/>
      <c r="IQ10" s="83"/>
      <c r="IR10" s="83"/>
      <c r="IS10" s="84"/>
    </row>
    <row r="11" spans="1:256" s="7" customFormat="1" ht="33.75" customHeight="1">
      <c r="A11" s="1" t="s">
        <v>2</v>
      </c>
      <c r="B11" s="103"/>
      <c r="C11" s="2" t="s">
        <v>3</v>
      </c>
      <c r="D11" s="99"/>
      <c r="E11" s="99"/>
      <c r="F11" s="3" t="s">
        <v>4</v>
      </c>
      <c r="G11" s="27" t="s">
        <v>5</v>
      </c>
      <c r="H11" s="26" t="s">
        <v>6</v>
      </c>
      <c r="I11" s="101"/>
      <c r="J11" s="96"/>
      <c r="K11" s="96"/>
      <c r="L11" s="96"/>
      <c r="M11" s="96"/>
      <c r="N11" s="96"/>
      <c r="O11" s="34"/>
      <c r="P11" s="88">
        <f>YEAR(P6)</f>
        <v>2016</v>
      </c>
      <c r="Q11" s="91"/>
      <c r="R11" s="91"/>
      <c r="S11" s="91"/>
      <c r="T11" s="91"/>
      <c r="U11" s="91"/>
      <c r="V11" s="92"/>
      <c r="W11" s="88">
        <f>YEAR(W6)</f>
        <v>2016</v>
      </c>
      <c r="X11" s="89"/>
      <c r="Y11" s="89"/>
      <c r="Z11" s="89"/>
      <c r="AA11" s="89"/>
      <c r="AB11" s="89"/>
      <c r="AC11" s="90"/>
      <c r="AD11" s="88">
        <f>YEAR(AD6)</f>
        <v>2016</v>
      </c>
      <c r="AE11" s="89"/>
      <c r="AF11" s="89"/>
      <c r="AG11" s="89"/>
      <c r="AH11" s="89"/>
      <c r="AI11" s="89"/>
      <c r="AJ11" s="90"/>
      <c r="AK11" s="88">
        <f>YEAR(AK6)</f>
        <v>2016</v>
      </c>
      <c r="AL11" s="89"/>
      <c r="AM11" s="89"/>
      <c r="AN11" s="89"/>
      <c r="AO11" s="89"/>
      <c r="AP11" s="89"/>
      <c r="AQ11" s="90"/>
      <c r="AR11" s="88">
        <f>YEAR(AR6)</f>
        <v>2016</v>
      </c>
      <c r="AS11" s="89"/>
      <c r="AT11" s="89"/>
      <c r="AU11" s="89"/>
      <c r="AV11" s="89"/>
      <c r="AW11" s="89"/>
      <c r="AX11" s="90"/>
      <c r="AY11" s="88">
        <f>YEAR(AY6)</f>
        <v>2016</v>
      </c>
      <c r="AZ11" s="89"/>
      <c r="BA11" s="89"/>
      <c r="BB11" s="89"/>
      <c r="BC11" s="89"/>
      <c r="BD11" s="89"/>
      <c r="BE11" s="90"/>
      <c r="BF11" s="88">
        <f>YEAR(BF6)</f>
        <v>2016</v>
      </c>
      <c r="BG11" s="89"/>
      <c r="BH11" s="89"/>
      <c r="BI11" s="89"/>
      <c r="BJ11" s="89"/>
      <c r="BK11" s="89"/>
      <c r="BL11" s="90"/>
      <c r="BM11" s="88">
        <f>YEAR(BM6)</f>
        <v>2016</v>
      </c>
      <c r="BN11" s="89"/>
      <c r="BO11" s="89"/>
      <c r="BP11" s="89"/>
      <c r="BQ11" s="89"/>
      <c r="BR11" s="89"/>
      <c r="BS11" s="90"/>
      <c r="BT11" s="88">
        <f>YEAR(BT6)</f>
        <v>2016</v>
      </c>
      <c r="BU11" s="89"/>
      <c r="BV11" s="89"/>
      <c r="BW11" s="89"/>
      <c r="BX11" s="89"/>
      <c r="BY11" s="89"/>
      <c r="BZ11" s="90"/>
      <c r="CA11" s="88">
        <f>YEAR(CA6)</f>
        <v>2016</v>
      </c>
      <c r="CB11" s="89"/>
      <c r="CC11" s="89"/>
      <c r="CD11" s="89"/>
      <c r="CE11" s="89"/>
      <c r="CF11" s="89"/>
      <c r="CG11" s="90"/>
      <c r="CH11" s="88">
        <f>YEAR(CH6)</f>
        <v>2016</v>
      </c>
      <c r="CI11" s="89"/>
      <c r="CJ11" s="89"/>
      <c r="CK11" s="89"/>
      <c r="CL11" s="89"/>
      <c r="CM11" s="89"/>
      <c r="CN11" s="90"/>
      <c r="CO11" s="88">
        <f>YEAR(CO6)</f>
        <v>2016</v>
      </c>
      <c r="CP11" s="89"/>
      <c r="CQ11" s="89"/>
      <c r="CR11" s="89"/>
      <c r="CS11" s="89"/>
      <c r="CT11" s="89"/>
      <c r="CU11" s="90"/>
      <c r="CV11" s="88">
        <f>YEAR(CV6)</f>
        <v>2016</v>
      </c>
      <c r="CW11" s="89"/>
      <c r="CX11" s="89"/>
      <c r="CY11" s="89"/>
      <c r="CZ11" s="89"/>
      <c r="DA11" s="89"/>
      <c r="DB11" s="90"/>
      <c r="DC11" s="88">
        <f>YEAR(DC6)</f>
        <v>2016</v>
      </c>
      <c r="DD11" s="89"/>
      <c r="DE11" s="89"/>
      <c r="DF11" s="89"/>
      <c r="DG11" s="89"/>
      <c r="DH11" s="89"/>
      <c r="DI11" s="90"/>
      <c r="DJ11" s="88">
        <f>YEAR(DJ6)</f>
        <v>2016</v>
      </c>
      <c r="DK11" s="89"/>
      <c r="DL11" s="89"/>
      <c r="DM11" s="89"/>
      <c r="DN11" s="89"/>
      <c r="DO11" s="89"/>
      <c r="DP11" s="90"/>
      <c r="DQ11" s="88">
        <f>YEAR(DQ6)</f>
        <v>2016</v>
      </c>
      <c r="DR11" s="89"/>
      <c r="DS11" s="89"/>
      <c r="DT11" s="89"/>
      <c r="DU11" s="89"/>
      <c r="DV11" s="89"/>
      <c r="DW11" s="90"/>
      <c r="DX11" s="88">
        <f>YEAR(DX6)</f>
        <v>2016</v>
      </c>
      <c r="DY11" s="89"/>
      <c r="DZ11" s="89"/>
      <c r="EA11" s="89"/>
      <c r="EB11" s="89"/>
      <c r="EC11" s="89"/>
      <c r="ED11" s="90"/>
      <c r="EE11" s="88">
        <f>YEAR(EE6)</f>
        <v>2016</v>
      </c>
      <c r="EF11" s="89"/>
      <c r="EG11" s="89"/>
      <c r="EH11" s="89"/>
      <c r="EI11" s="89"/>
      <c r="EJ11" s="89"/>
      <c r="EK11" s="90"/>
      <c r="EL11" s="88">
        <f>YEAR(EL6)</f>
        <v>2016</v>
      </c>
      <c r="EM11" s="89"/>
      <c r="EN11" s="89"/>
      <c r="EO11" s="89"/>
      <c r="EP11" s="89"/>
      <c r="EQ11" s="89"/>
      <c r="ER11" s="90"/>
      <c r="ES11" s="88">
        <f>YEAR(ES6)</f>
        <v>2016</v>
      </c>
      <c r="ET11" s="89"/>
      <c r="EU11" s="89"/>
      <c r="EV11" s="89"/>
      <c r="EW11" s="89"/>
      <c r="EX11" s="89"/>
      <c r="EY11" s="90"/>
      <c r="EZ11" s="88">
        <f>YEAR(EZ6)</f>
        <v>2016</v>
      </c>
      <c r="FA11" s="89"/>
      <c r="FB11" s="89"/>
      <c r="FC11" s="89"/>
      <c r="FD11" s="89"/>
      <c r="FE11" s="89"/>
      <c r="FF11" s="90"/>
      <c r="FG11" s="88">
        <f>YEAR(FG6)</f>
        <v>2016</v>
      </c>
      <c r="FH11" s="89"/>
      <c r="FI11" s="89"/>
      <c r="FJ11" s="89"/>
      <c r="FK11" s="89"/>
      <c r="FL11" s="89"/>
      <c r="FM11" s="90"/>
      <c r="FN11" s="88">
        <f>YEAR(FN6)</f>
        <v>2016</v>
      </c>
      <c r="FO11" s="89"/>
      <c r="FP11" s="89"/>
      <c r="FQ11" s="89"/>
      <c r="FR11" s="89"/>
      <c r="FS11" s="89"/>
      <c r="FT11" s="90"/>
      <c r="FU11" s="88">
        <f>YEAR(FU6)</f>
        <v>2016</v>
      </c>
      <c r="FV11" s="89"/>
      <c r="FW11" s="89"/>
      <c r="FX11" s="89"/>
      <c r="FY11" s="89"/>
      <c r="FZ11" s="89"/>
      <c r="GA11" s="90"/>
      <c r="GB11" s="88">
        <f>YEAR(GB6)</f>
        <v>2016</v>
      </c>
      <c r="GC11" s="89"/>
      <c r="GD11" s="89"/>
      <c r="GE11" s="89"/>
      <c r="GF11" s="89"/>
      <c r="GG11" s="89"/>
      <c r="GH11" s="90"/>
      <c r="GI11" s="88">
        <f>YEAR(GI6)</f>
        <v>2016</v>
      </c>
      <c r="GJ11" s="89"/>
      <c r="GK11" s="89"/>
      <c r="GL11" s="89"/>
      <c r="GM11" s="89"/>
      <c r="GN11" s="89"/>
      <c r="GO11" s="90"/>
      <c r="GP11" s="88">
        <f>YEAR(GP6)</f>
        <v>2016</v>
      </c>
      <c r="GQ11" s="89"/>
      <c r="GR11" s="89"/>
      <c r="GS11" s="89"/>
      <c r="GT11" s="89"/>
      <c r="GU11" s="89"/>
      <c r="GV11" s="90"/>
      <c r="GW11" s="88">
        <f>YEAR(GW6)</f>
        <v>2016</v>
      </c>
      <c r="GX11" s="89"/>
      <c r="GY11" s="89"/>
      <c r="GZ11" s="89"/>
      <c r="HA11" s="89"/>
      <c r="HB11" s="89"/>
      <c r="HC11" s="90"/>
      <c r="HD11" s="88">
        <f>YEAR(HD6)</f>
        <v>2016</v>
      </c>
      <c r="HE11" s="89"/>
      <c r="HF11" s="89"/>
      <c r="HG11" s="89"/>
      <c r="HH11" s="89"/>
      <c r="HI11" s="89"/>
      <c r="HJ11" s="90"/>
      <c r="HK11" s="88">
        <f>YEAR(HK6)</f>
        <v>2016</v>
      </c>
      <c r="HL11" s="89"/>
      <c r="HM11" s="89"/>
      <c r="HN11" s="89"/>
      <c r="HO11" s="89"/>
      <c r="HP11" s="89"/>
      <c r="HQ11" s="90"/>
      <c r="HR11" s="88">
        <f>YEAR(HR6)</f>
        <v>2016</v>
      </c>
      <c r="HS11" s="89"/>
      <c r="HT11" s="89"/>
      <c r="HU11" s="89"/>
      <c r="HV11" s="89"/>
      <c r="HW11" s="89"/>
      <c r="HX11" s="90"/>
      <c r="HY11" s="88">
        <f>YEAR(HY6)</f>
        <v>2016</v>
      </c>
      <c r="HZ11" s="89"/>
      <c r="IA11" s="89"/>
      <c r="IB11" s="89"/>
      <c r="IC11" s="89"/>
      <c r="ID11" s="89"/>
      <c r="IE11" s="90"/>
      <c r="IF11" s="88">
        <f>YEAR(IF6)</f>
        <v>2016</v>
      </c>
      <c r="IG11" s="89"/>
      <c r="IH11" s="89"/>
      <c r="II11" s="89"/>
      <c r="IJ11" s="89"/>
      <c r="IK11" s="89"/>
      <c r="IL11" s="90"/>
      <c r="IM11" s="88">
        <f>YEAR(IM6)</f>
        <v>2016</v>
      </c>
      <c r="IN11" s="89"/>
      <c r="IO11" s="89"/>
      <c r="IP11" s="89"/>
      <c r="IQ11" s="89"/>
      <c r="IR11" s="89"/>
      <c r="IS11" s="90"/>
    </row>
    <row r="12" spans="1:256" s="23" customFormat="1" ht="12">
      <c r="A12" s="67">
        <f ca="1">IF(ISERROR(VALUE(SUBSTITUTE(OFFSET(A12,-1,0,1,1),".",""))),1,IF(ISERROR(FIND("`",SUBSTITUTE(OFFSET(A12,-1,0,1,1),".","`",1))),VALUE(OFFSET(A12,-1,0,1,1))+1,VALUE(LEFT(OFFSET(A12,-1,0,1,1),FIND("`",SUBSTITUTE(OFFSET(A12,-1,0,1,1),".","`",1))-1))+1))</f>
        <v>1</v>
      </c>
      <c r="B12" s="68"/>
      <c r="C12" s="69" t="s">
        <v>26</v>
      </c>
      <c r="D12" s="70"/>
      <c r="E12" s="70"/>
      <c r="F12" s="71"/>
      <c r="G12" s="72">
        <v>42387</v>
      </c>
      <c r="H12" s="73">
        <f>G12+J12-1</f>
        <v>42389</v>
      </c>
      <c r="I12" s="74" t="str">
        <f ca="1">IF(AND($F$6&lt;=H12,$F$6&gt;=G12),"V","")</f>
        <v/>
      </c>
      <c r="J12" s="75">
        <f>MAX(H13:H15)-G12+1</f>
        <v>3</v>
      </c>
      <c r="K12" s="76">
        <f t="shared" ref="K12:K15" si="8">NETWORKDAYS(G12,H12)</f>
        <v>3</v>
      </c>
      <c r="L12" s="77">
        <f t="shared" ref="L12:L15" si="9">ROUNDDOWN(N12*J12,0)</f>
        <v>3</v>
      </c>
      <c r="M12" s="76">
        <f t="shared" ref="M12:M15" si="10">J12-L12</f>
        <v>0</v>
      </c>
      <c r="N12" s="78">
        <f>SUMPRODUCT(J13:J15,N13:N15)/SUM(J13:J15)</f>
        <v>1</v>
      </c>
      <c r="O12" s="79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</row>
    <row r="13" spans="1:256" s="23" customFormat="1" ht="12" outlineLevel="1">
      <c r="A13" s="5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1.1</v>
      </c>
      <c r="B13" s="55" t="s">
        <v>17</v>
      </c>
      <c r="C13" s="56" t="s">
        <v>61</v>
      </c>
      <c r="D13" s="57"/>
      <c r="E13" s="57"/>
      <c r="F13" s="58"/>
      <c r="G13" s="59">
        <v>42387</v>
      </c>
      <c r="H13" s="60">
        <f>G13+J13-1</f>
        <v>42388</v>
      </c>
      <c r="I13" s="61" t="str">
        <f t="shared" ref="I13:I15" ca="1" si="11">IF(AND($F$6&lt;=H13,$F$6&gt;=G13),"V","")</f>
        <v/>
      </c>
      <c r="J13" s="62">
        <v>2</v>
      </c>
      <c r="K13" s="63">
        <f t="shared" si="8"/>
        <v>2</v>
      </c>
      <c r="L13" s="64">
        <f t="shared" si="9"/>
        <v>2</v>
      </c>
      <c r="M13" s="63">
        <f t="shared" si="10"/>
        <v>0</v>
      </c>
      <c r="N13" s="65">
        <v>1</v>
      </c>
      <c r="O13" s="66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</row>
    <row r="14" spans="1:256" s="23" customFormat="1" ht="12" outlineLevel="1">
      <c r="A14" s="24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1.2</v>
      </c>
      <c r="B14" s="32" t="s">
        <v>18</v>
      </c>
      <c r="C14" s="16" t="s">
        <v>58</v>
      </c>
      <c r="D14" s="28"/>
      <c r="E14" s="28"/>
      <c r="F14" s="17"/>
      <c r="G14" s="15">
        <v>42388</v>
      </c>
      <c r="H14" s="25">
        <f t="shared" ref="H14" si="12">G14+J14-1</f>
        <v>42388</v>
      </c>
      <c r="I14" s="50" t="str">
        <f t="shared" ref="I14" ca="1" si="13">IF(AND($F$6&lt;=H14,$F$6&gt;=G14),"V","")</f>
        <v/>
      </c>
      <c r="J14" s="18">
        <v>1</v>
      </c>
      <c r="K14" s="21">
        <f t="shared" ref="K14" si="14">NETWORKDAYS(G14,H14)</f>
        <v>1</v>
      </c>
      <c r="L14" s="22">
        <f t="shared" ref="L14" si="15">ROUNDDOWN(N14*J14,0)</f>
        <v>1</v>
      </c>
      <c r="M14" s="21">
        <f t="shared" ref="M14" si="16">J14-L14</f>
        <v>0</v>
      </c>
      <c r="N14" s="19">
        <v>1</v>
      </c>
      <c r="O14" s="35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6" s="23" customFormat="1" ht="12" outlineLevel="1">
      <c r="A15" s="2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1.3</v>
      </c>
      <c r="B15" s="32" t="s">
        <v>18</v>
      </c>
      <c r="C15" s="16" t="s">
        <v>59</v>
      </c>
      <c r="D15" s="28"/>
      <c r="E15" s="28"/>
      <c r="F15" s="17"/>
      <c r="G15" s="15">
        <v>42389</v>
      </c>
      <c r="H15" s="25">
        <f t="shared" ref="H15" si="17">G15+J15-1</f>
        <v>42389</v>
      </c>
      <c r="I15" s="50" t="str">
        <f t="shared" ca="1" si="11"/>
        <v/>
      </c>
      <c r="J15" s="18">
        <v>1</v>
      </c>
      <c r="K15" s="21">
        <f t="shared" si="8"/>
        <v>1</v>
      </c>
      <c r="L15" s="22">
        <f t="shared" si="9"/>
        <v>1</v>
      </c>
      <c r="M15" s="21">
        <f t="shared" si="10"/>
        <v>0</v>
      </c>
      <c r="N15" s="19">
        <v>1</v>
      </c>
      <c r="O15" s="35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6" s="23" customFormat="1" ht="12">
      <c r="A16" s="67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68"/>
      <c r="C16" s="69" t="s">
        <v>25</v>
      </c>
      <c r="D16" s="70"/>
      <c r="E16" s="70"/>
      <c r="F16" s="71"/>
      <c r="G16" s="72">
        <v>42390</v>
      </c>
      <c r="H16" s="73">
        <f t="shared" ref="H16:H54" ca="1" si="18">G16+J16-1</f>
        <v>42412</v>
      </c>
      <c r="I16" s="74" t="str">
        <f ca="1">IF(AND($F$6&lt;=H16,$F$6&gt;=G16),"V","")</f>
        <v/>
      </c>
      <c r="J16" s="75">
        <f ca="1">MAX(H17:I24)-G16+1</f>
        <v>23</v>
      </c>
      <c r="K16" s="76">
        <f t="shared" ref="K16:K17" ca="1" si="19">NETWORKDAYS(G16,H16)</f>
        <v>17</v>
      </c>
      <c r="L16" s="77">
        <f t="shared" ref="L16:L17" ca="1" si="20">ROUNDDOWN(N16*J16,0)</f>
        <v>21</v>
      </c>
      <c r="M16" s="76">
        <f t="shared" ref="M16:M17" ca="1" si="21">J16-L16</f>
        <v>2</v>
      </c>
      <c r="N16" s="78">
        <f>SUMPRODUCT(J17:J24,N17:N24)/SUM(J17:J24)</f>
        <v>0.93333333333333335</v>
      </c>
      <c r="O16" s="79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</row>
    <row r="17" spans="1:253" s="23" customFormat="1" ht="27" customHeight="1" outlineLevel="1">
      <c r="A17" s="54" t="str">
        <f t="shared" ref="A17:A24" ca="1" si="22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55" t="s">
        <v>17</v>
      </c>
      <c r="C17" s="56" t="s">
        <v>60</v>
      </c>
      <c r="D17" s="57"/>
      <c r="E17" s="57"/>
      <c r="F17" s="58"/>
      <c r="G17" s="59">
        <v>42390</v>
      </c>
      <c r="H17" s="60">
        <f t="shared" si="18"/>
        <v>42394</v>
      </c>
      <c r="I17" s="61" t="str">
        <f t="shared" ref="I17" ca="1" si="23">IF(AND($F$6&lt;=H17,$F$6&gt;=G17),"V","")</f>
        <v/>
      </c>
      <c r="J17" s="62">
        <v>5</v>
      </c>
      <c r="K17" s="63">
        <f t="shared" si="19"/>
        <v>3</v>
      </c>
      <c r="L17" s="64">
        <f t="shared" si="20"/>
        <v>5</v>
      </c>
      <c r="M17" s="63">
        <f t="shared" si="21"/>
        <v>0</v>
      </c>
      <c r="N17" s="65">
        <v>1</v>
      </c>
      <c r="O17" s="66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</row>
    <row r="18" spans="1:253" s="23" customFormat="1" ht="14.25" customHeight="1" outlineLevel="1">
      <c r="A18" s="54" t="str">
        <f t="shared" ca="1" si="22"/>
        <v>2.2</v>
      </c>
      <c r="B18" s="55" t="s">
        <v>17</v>
      </c>
      <c r="C18" s="56" t="s">
        <v>40</v>
      </c>
      <c r="D18" s="57"/>
      <c r="E18" s="57"/>
      <c r="F18" s="58"/>
      <c r="G18" s="59">
        <v>42395</v>
      </c>
      <c r="H18" s="60">
        <f t="shared" si="18"/>
        <v>42396</v>
      </c>
      <c r="I18" s="61" t="str">
        <f t="shared" ref="I18:I21" ca="1" si="24">IF(AND($F$6&lt;=H18,$F$6&gt;=G18),"V","")</f>
        <v/>
      </c>
      <c r="J18" s="62">
        <v>2</v>
      </c>
      <c r="K18" s="63">
        <f t="shared" ref="K18:K27" si="25">NETWORKDAYS(G18,H18)</f>
        <v>2</v>
      </c>
      <c r="L18" s="64">
        <f t="shared" ref="L18:L27" si="26">ROUNDDOWN(N18*J18,0)</f>
        <v>2</v>
      </c>
      <c r="M18" s="63">
        <f t="shared" ref="M18:M27" si="27">J18-L18</f>
        <v>0</v>
      </c>
      <c r="N18" s="65">
        <v>1</v>
      </c>
      <c r="O18" s="66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</row>
    <row r="19" spans="1:253" s="23" customFormat="1" ht="12" outlineLevel="1">
      <c r="A19" s="54" t="str">
        <f t="shared" ca="1" si="22"/>
        <v>2.3</v>
      </c>
      <c r="B19" s="55" t="s">
        <v>17</v>
      </c>
      <c r="C19" s="56" t="s">
        <v>41</v>
      </c>
      <c r="D19" s="57"/>
      <c r="E19" s="57"/>
      <c r="F19" s="58"/>
      <c r="G19" s="59">
        <v>42397</v>
      </c>
      <c r="H19" s="60">
        <f t="shared" si="18"/>
        <v>42398</v>
      </c>
      <c r="I19" s="61" t="str">
        <f t="shared" ca="1" si="24"/>
        <v/>
      </c>
      <c r="J19" s="62">
        <v>2</v>
      </c>
      <c r="K19" s="63">
        <f t="shared" si="25"/>
        <v>2</v>
      </c>
      <c r="L19" s="64">
        <f t="shared" si="26"/>
        <v>2</v>
      </c>
      <c r="M19" s="63">
        <f t="shared" si="27"/>
        <v>0</v>
      </c>
      <c r="N19" s="65">
        <v>1</v>
      </c>
      <c r="O19" s="66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</row>
    <row r="20" spans="1:253" s="23" customFormat="1" ht="12" outlineLevel="1">
      <c r="A20" s="54" t="str">
        <f t="shared" ca="1" si="22"/>
        <v>2.4</v>
      </c>
      <c r="B20" s="55" t="s">
        <v>21</v>
      </c>
      <c r="C20" s="81" t="s">
        <v>57</v>
      </c>
      <c r="D20" s="57"/>
      <c r="E20" s="57"/>
      <c r="F20" s="58"/>
      <c r="G20" s="59">
        <v>42398</v>
      </c>
      <c r="H20" s="60">
        <f t="shared" si="18"/>
        <v>42398</v>
      </c>
      <c r="I20" s="61" t="str">
        <f t="shared" ca="1" si="24"/>
        <v/>
      </c>
      <c r="J20" s="62">
        <v>1</v>
      </c>
      <c r="K20" s="63">
        <f t="shared" si="25"/>
        <v>1</v>
      </c>
      <c r="L20" s="64">
        <f t="shared" si="26"/>
        <v>1</v>
      </c>
      <c r="M20" s="63">
        <f t="shared" si="27"/>
        <v>0</v>
      </c>
      <c r="N20" s="65">
        <v>1</v>
      </c>
      <c r="O20" s="66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</row>
    <row r="21" spans="1:253" s="23" customFormat="1" ht="12" outlineLevel="1">
      <c r="A21" s="54" t="str">
        <f t="shared" ca="1" si="22"/>
        <v>2.5</v>
      </c>
      <c r="B21" s="55" t="s">
        <v>17</v>
      </c>
      <c r="C21" s="56" t="s">
        <v>42</v>
      </c>
      <c r="D21" s="57"/>
      <c r="E21" s="57"/>
      <c r="F21" s="58"/>
      <c r="G21" s="59">
        <v>42401</v>
      </c>
      <c r="H21" s="60">
        <f t="shared" si="18"/>
        <v>42402</v>
      </c>
      <c r="I21" s="61" t="str">
        <f t="shared" ca="1" si="24"/>
        <v/>
      </c>
      <c r="J21" s="62">
        <v>2</v>
      </c>
      <c r="K21" s="63">
        <f t="shared" si="25"/>
        <v>2</v>
      </c>
      <c r="L21" s="64">
        <f t="shared" si="26"/>
        <v>2</v>
      </c>
      <c r="M21" s="63">
        <f t="shared" si="27"/>
        <v>0</v>
      </c>
      <c r="N21" s="65">
        <v>1</v>
      </c>
      <c r="O21" s="66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</row>
    <row r="22" spans="1:253" s="23" customFormat="1" ht="12" outlineLevel="1">
      <c r="A22" s="54" t="str">
        <f t="shared" ca="1" si="22"/>
        <v>2.6</v>
      </c>
      <c r="B22" s="55" t="s">
        <v>17</v>
      </c>
      <c r="C22" s="56" t="s">
        <v>43</v>
      </c>
      <c r="D22" s="57"/>
      <c r="E22" s="57"/>
      <c r="F22" s="58"/>
      <c r="G22" s="59">
        <v>42403</v>
      </c>
      <c r="H22" s="60">
        <f t="shared" ref="H22:H24" si="28">G22+J22-1</f>
        <v>42405</v>
      </c>
      <c r="I22" s="61" t="str">
        <f t="shared" ref="I22:I24" ca="1" si="29">IF(AND($F$6&lt;=H22,$F$6&gt;=G22),"V","")</f>
        <v/>
      </c>
      <c r="J22" s="62">
        <v>3</v>
      </c>
      <c r="K22" s="63">
        <f t="shared" ref="K22:K24" si="30">NETWORKDAYS(G22,H22)</f>
        <v>3</v>
      </c>
      <c r="L22" s="64">
        <f t="shared" ref="L22:L24" si="31">ROUNDDOWN(N22*J22,0)</f>
        <v>3</v>
      </c>
      <c r="M22" s="63">
        <f t="shared" ref="M22:M24" si="32">J22-L22</f>
        <v>0</v>
      </c>
      <c r="N22" s="65">
        <v>1</v>
      </c>
      <c r="O22" s="66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</row>
    <row r="23" spans="1:253" s="23" customFormat="1" ht="12" outlineLevel="1">
      <c r="A23" s="54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2.7</v>
      </c>
      <c r="B23" s="55" t="s">
        <v>21</v>
      </c>
      <c r="C23" s="56" t="s">
        <v>57</v>
      </c>
      <c r="D23" s="57"/>
      <c r="E23" s="57"/>
      <c r="F23" s="58"/>
      <c r="G23" s="59">
        <v>42412</v>
      </c>
      <c r="H23" s="60">
        <f>G23+J23-1</f>
        <v>42412</v>
      </c>
      <c r="I23" s="61" t="str">
        <f ca="1">IF(AND($F$6&lt;=H23,$F$6&gt;=G23),"V","")</f>
        <v/>
      </c>
      <c r="J23" s="62">
        <v>1</v>
      </c>
      <c r="K23" s="63">
        <f>NETWORKDAYS(G23,H23)</f>
        <v>1</v>
      </c>
      <c r="L23" s="64">
        <f>ROUNDDOWN(N23*J23,0)</f>
        <v>1</v>
      </c>
      <c r="M23" s="63">
        <f>J23-L23</f>
        <v>0</v>
      </c>
      <c r="N23" s="65">
        <v>1</v>
      </c>
      <c r="O23" s="66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</row>
    <row r="24" spans="1:253" s="23" customFormat="1" ht="12" outlineLevel="1">
      <c r="A24" s="54" t="str">
        <f t="shared" ca="1" si="22"/>
        <v>2.8</v>
      </c>
      <c r="B24" s="55" t="s">
        <v>17</v>
      </c>
      <c r="C24" s="81" t="s">
        <v>27</v>
      </c>
      <c r="D24" s="57"/>
      <c r="E24" s="57"/>
      <c r="F24" s="58"/>
      <c r="G24" s="59">
        <v>42408</v>
      </c>
      <c r="H24" s="60">
        <f t="shared" si="28"/>
        <v>42412</v>
      </c>
      <c r="I24" s="61" t="str">
        <f t="shared" ca="1" si="29"/>
        <v/>
      </c>
      <c r="J24" s="75">
        <f>MAX(H25:H26)-G24+1</f>
        <v>5</v>
      </c>
      <c r="K24" s="63">
        <f t="shared" si="30"/>
        <v>5</v>
      </c>
      <c r="L24" s="64">
        <f t="shared" si="31"/>
        <v>3</v>
      </c>
      <c r="M24" s="63">
        <f t="shared" si="32"/>
        <v>2</v>
      </c>
      <c r="N24" s="78">
        <f>SUMPRODUCT(J25:J26,N25:N26)/SUM(J25:J26)</f>
        <v>0.72</v>
      </c>
      <c r="O24" s="66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</row>
    <row r="25" spans="1:253" s="23" customFormat="1" ht="12" outlineLevel="1">
      <c r="A25" s="24" t="str">
        <f ca="1">IF(ISERROR(VALUE(SUBSTITUTE(OFFSET(A25,-1,0,1,1),".",""))),"0.0.1",IF(ISERROR(FIND("`",SUBSTITUTE(OFFSET(A25,-1,0,1,1),".","`",2))),OFFSET(A25,-1,0,1,1)&amp;".1",LEFT(OFFSET(A25,-1,0,1,1),FIND("`",SUBSTITUTE(OFFSET(A25,-1,0,1,1),".","`",2)))&amp;IF(ISERROR(FIND("`",SUBSTITUTE(OFFSET(A25,-1,0,1,1),".","`",3))),VALUE(RIGHT(OFFSET(A25,-1,0,1,1),LEN(OFFSET(A25,-1,0,1,1))-FIND("`",SUBSTITUTE(OFFSET(A25,-1,0,1,1),".","`",2))))+1,VALUE(MID(OFFSET(A25,-1,0,1,1),FIND("`",SUBSTITUTE(OFFSET(A25,-1,0,1,1),".","`",2))+1,(FIND("`",SUBSTITUTE(OFFSET(A25,-1,0,1,1),".","`",3))-FIND("`",SUBSTITUTE(OFFSET(A25,-1,0,1,1),".","`",2))-1)))+1)))</f>
        <v>2.8.1</v>
      </c>
      <c r="B25" s="55" t="s">
        <v>17</v>
      </c>
      <c r="C25" s="56" t="s">
        <v>55</v>
      </c>
      <c r="D25" s="57"/>
      <c r="E25" s="57"/>
      <c r="F25" s="58"/>
      <c r="G25" s="59">
        <v>42408</v>
      </c>
      <c r="H25" s="60">
        <f t="shared" ref="H25:H26" si="33">G25+J25-1</f>
        <v>42409</v>
      </c>
      <c r="I25" s="61" t="str">
        <f t="shared" ref="I25:I26" ca="1" si="34">IF(AND($F$6&lt;=H25,$F$6&gt;=G25),"V","")</f>
        <v/>
      </c>
      <c r="J25" s="62">
        <v>2</v>
      </c>
      <c r="K25" s="63">
        <f t="shared" ref="K25:K26" si="35">NETWORKDAYS(G25,H25)</f>
        <v>2</v>
      </c>
      <c r="L25" s="64">
        <f t="shared" ref="L25:L26" si="36">ROUNDDOWN(N25*J25,0)</f>
        <v>0</v>
      </c>
      <c r="M25" s="63">
        <f t="shared" ref="M25:M26" si="37">J25-L25</f>
        <v>2</v>
      </c>
      <c r="N25" s="65">
        <v>0.3</v>
      </c>
      <c r="O25" s="66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58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8"/>
      <c r="FT25" s="58"/>
      <c r="FU25" s="58"/>
      <c r="FV25" s="58"/>
      <c r="FW25" s="58"/>
      <c r="FX25" s="58"/>
      <c r="FY25" s="58"/>
      <c r="FZ25" s="58"/>
      <c r="GA25" s="58"/>
      <c r="GB25" s="58"/>
      <c r="GC25" s="58"/>
      <c r="GD25" s="58"/>
      <c r="GE25" s="58"/>
      <c r="GF25" s="58"/>
      <c r="GG25" s="58"/>
      <c r="GH25" s="58"/>
      <c r="GI25" s="58"/>
      <c r="GJ25" s="58"/>
      <c r="GK25" s="58"/>
      <c r="GL25" s="58"/>
      <c r="GM25" s="58"/>
      <c r="GN25" s="58"/>
      <c r="GO25" s="58"/>
      <c r="GP25" s="58"/>
      <c r="GQ25" s="58"/>
      <c r="GR25" s="58"/>
      <c r="GS25" s="58"/>
      <c r="GT25" s="58"/>
      <c r="GU25" s="58"/>
      <c r="GV25" s="58"/>
      <c r="GW25" s="58"/>
      <c r="GX25" s="58"/>
      <c r="GY25" s="58"/>
      <c r="GZ25" s="58"/>
      <c r="HA25" s="58"/>
      <c r="HB25" s="58"/>
      <c r="HC25" s="58"/>
      <c r="HD25" s="58"/>
      <c r="HE25" s="58"/>
      <c r="HF25" s="58"/>
      <c r="HG25" s="58"/>
      <c r="HH25" s="58"/>
      <c r="HI25" s="58"/>
      <c r="HJ25" s="58"/>
      <c r="HK25" s="58"/>
      <c r="HL25" s="58"/>
      <c r="HM25" s="58"/>
      <c r="HN25" s="58"/>
      <c r="HO25" s="58"/>
      <c r="HP25" s="58"/>
      <c r="HQ25" s="58"/>
      <c r="HR25" s="58"/>
      <c r="HS25" s="58"/>
      <c r="HT25" s="58"/>
      <c r="HU25" s="58"/>
      <c r="HV25" s="58"/>
      <c r="HW25" s="58"/>
      <c r="HX25" s="58"/>
      <c r="HY25" s="58"/>
      <c r="HZ25" s="58"/>
      <c r="IA25" s="58"/>
      <c r="IB25" s="58"/>
      <c r="IC25" s="58"/>
      <c r="ID25" s="58"/>
      <c r="IE25" s="58"/>
      <c r="IF25" s="58"/>
      <c r="IG25" s="58"/>
      <c r="IH25" s="58"/>
      <c r="II25" s="58"/>
      <c r="IJ25" s="58"/>
      <c r="IK25" s="58"/>
      <c r="IL25" s="58"/>
      <c r="IM25" s="58"/>
      <c r="IN25" s="58"/>
      <c r="IO25" s="58"/>
      <c r="IP25" s="58"/>
      <c r="IQ25" s="58"/>
      <c r="IR25" s="58"/>
      <c r="IS25" s="58"/>
    </row>
    <row r="26" spans="1:253" s="23" customFormat="1" ht="12" outlineLevel="1">
      <c r="A26" s="24" t="str">
        <f ca="1">IF(ISERROR(VALUE(SUBSTITUTE(OFFSET(A26,-1,0,1,1),".",""))),"0.0.1",IF(ISERROR(FIND("`",SUBSTITUTE(OFFSET(A26,-1,0,1,1),".","`",2))),OFFSET(A26,-1,0,1,1)&amp;".1",LEFT(OFFSET(A26,-1,0,1,1),FIND("`",SUBSTITUTE(OFFSET(A26,-1,0,1,1),".","`",2)))&amp;IF(ISERROR(FIND("`",SUBSTITUTE(OFFSET(A26,-1,0,1,1),".","`",3))),VALUE(RIGHT(OFFSET(A26,-1,0,1,1),LEN(OFFSET(A26,-1,0,1,1))-FIND("`",SUBSTITUTE(OFFSET(A26,-1,0,1,1),".","`",2))))+1,VALUE(MID(OFFSET(A26,-1,0,1,1),FIND("`",SUBSTITUTE(OFFSET(A26,-1,0,1,1),".","`",2))+1,(FIND("`",SUBSTITUTE(OFFSET(A26,-1,0,1,1),".","`",3))-FIND("`",SUBSTITUTE(OFFSET(A26,-1,0,1,1),".","`",2))-1)))+1)))</f>
        <v>2.8.2</v>
      </c>
      <c r="B26" s="55" t="s">
        <v>17</v>
      </c>
      <c r="C26" s="56" t="s">
        <v>56</v>
      </c>
      <c r="D26" s="57"/>
      <c r="E26" s="57"/>
      <c r="F26" s="58"/>
      <c r="G26" s="59">
        <v>42410</v>
      </c>
      <c r="H26" s="60">
        <f t="shared" si="33"/>
        <v>42412</v>
      </c>
      <c r="I26" s="61" t="str">
        <f t="shared" ca="1" si="34"/>
        <v/>
      </c>
      <c r="J26" s="62">
        <v>3</v>
      </c>
      <c r="K26" s="63">
        <f t="shared" si="35"/>
        <v>3</v>
      </c>
      <c r="L26" s="64">
        <f t="shared" si="36"/>
        <v>3</v>
      </c>
      <c r="M26" s="63">
        <f t="shared" si="37"/>
        <v>0</v>
      </c>
      <c r="N26" s="65">
        <v>1</v>
      </c>
      <c r="O26" s="66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8"/>
      <c r="FT26" s="58"/>
      <c r="FU26" s="58"/>
      <c r="FV26" s="58"/>
      <c r="FW26" s="58"/>
      <c r="FX26" s="58"/>
      <c r="FY26" s="58"/>
      <c r="FZ26" s="58"/>
      <c r="GA26" s="58"/>
      <c r="GB26" s="58"/>
      <c r="GC26" s="58"/>
      <c r="GD26" s="58"/>
      <c r="GE26" s="58"/>
      <c r="GF26" s="58"/>
      <c r="GG26" s="58"/>
      <c r="GH26" s="58"/>
      <c r="GI26" s="58"/>
      <c r="GJ26" s="58"/>
      <c r="GK26" s="58"/>
      <c r="GL26" s="58"/>
      <c r="GM26" s="58"/>
      <c r="GN26" s="58"/>
      <c r="GO26" s="58"/>
      <c r="GP26" s="58"/>
      <c r="GQ26" s="58"/>
      <c r="GR26" s="58"/>
      <c r="GS26" s="58"/>
      <c r="GT26" s="58"/>
      <c r="GU26" s="58"/>
      <c r="GV26" s="58"/>
      <c r="GW26" s="58"/>
      <c r="GX26" s="58"/>
      <c r="GY26" s="58"/>
      <c r="GZ26" s="58"/>
      <c r="HA26" s="58"/>
      <c r="HB26" s="58"/>
      <c r="HC26" s="58"/>
      <c r="HD26" s="58"/>
      <c r="HE26" s="58"/>
      <c r="HF26" s="58"/>
      <c r="HG26" s="58"/>
      <c r="HH26" s="58"/>
      <c r="HI26" s="58"/>
      <c r="HJ26" s="58"/>
      <c r="HK26" s="58"/>
      <c r="HL26" s="58"/>
      <c r="HM26" s="58"/>
      <c r="HN26" s="58"/>
      <c r="HO26" s="58"/>
      <c r="HP26" s="58"/>
      <c r="HQ26" s="58"/>
      <c r="HR26" s="58"/>
      <c r="HS26" s="58"/>
      <c r="HT26" s="58"/>
      <c r="HU26" s="58"/>
      <c r="HV26" s="58"/>
      <c r="HW26" s="58"/>
      <c r="HX26" s="58"/>
      <c r="HY26" s="58"/>
      <c r="HZ26" s="58"/>
      <c r="IA26" s="58"/>
      <c r="IB26" s="58"/>
      <c r="IC26" s="58"/>
      <c r="ID26" s="58"/>
      <c r="IE26" s="58"/>
      <c r="IF26" s="58"/>
      <c r="IG26" s="58"/>
      <c r="IH26" s="58"/>
      <c r="II26" s="58"/>
      <c r="IJ26" s="58"/>
      <c r="IK26" s="58"/>
      <c r="IL26" s="58"/>
      <c r="IM26" s="58"/>
      <c r="IN26" s="58"/>
      <c r="IO26" s="58"/>
      <c r="IP26" s="58"/>
      <c r="IQ26" s="58"/>
      <c r="IR26" s="58"/>
      <c r="IS26" s="58"/>
    </row>
    <row r="27" spans="1:253" s="23" customFormat="1" ht="12">
      <c r="A27" s="6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3</v>
      </c>
      <c r="B27" s="68"/>
      <c r="C27" s="69" t="s">
        <v>44</v>
      </c>
      <c r="D27" s="70"/>
      <c r="E27" s="70"/>
      <c r="F27" s="71"/>
      <c r="G27" s="72">
        <v>42415</v>
      </c>
      <c r="H27" s="73">
        <f t="shared" si="18"/>
        <v>42426</v>
      </c>
      <c r="I27" s="74" t="str">
        <f ca="1">IF(AND($F$6&lt;=H27,$F$6&gt;=G27),"V","")</f>
        <v>V</v>
      </c>
      <c r="J27" s="75">
        <f>MAX(H28:H32)-G27+1</f>
        <v>12</v>
      </c>
      <c r="K27" s="76">
        <f t="shared" si="25"/>
        <v>10</v>
      </c>
      <c r="L27" s="77">
        <f t="shared" si="26"/>
        <v>1</v>
      </c>
      <c r="M27" s="76">
        <f t="shared" si="27"/>
        <v>11</v>
      </c>
      <c r="N27" s="78">
        <f>SUMPRODUCT(J28:J32,N28:N32)/SUM(J28:J32)</f>
        <v>0.13333333333333333</v>
      </c>
      <c r="O27" s="79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</row>
    <row r="28" spans="1:253" s="23" customFormat="1" ht="24" outlineLevel="1">
      <c r="A28" s="54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3.1</v>
      </c>
      <c r="B28" s="55" t="s">
        <v>17</v>
      </c>
      <c r="C28" s="81" t="s">
        <v>46</v>
      </c>
      <c r="D28" s="57"/>
      <c r="E28" s="57"/>
      <c r="F28" s="58"/>
      <c r="G28" s="59">
        <v>42415</v>
      </c>
      <c r="H28" s="60">
        <f t="shared" si="18"/>
        <v>42419</v>
      </c>
      <c r="I28" s="61" t="str">
        <f t="shared" ref="I28:I33" ca="1" si="38">IF(AND($F$6&lt;=H28,$F$6&gt;=G28),"V","")</f>
        <v>V</v>
      </c>
      <c r="J28" s="62">
        <v>5</v>
      </c>
      <c r="K28" s="63">
        <f t="shared" ref="K28:K33" si="39">NETWORKDAYS(G28,H28)</f>
        <v>5</v>
      </c>
      <c r="L28" s="64">
        <f t="shared" ref="L28:L33" si="40">ROUNDDOWN(N28*J28,0)</f>
        <v>2</v>
      </c>
      <c r="M28" s="63">
        <f t="shared" ref="M28:M33" si="41">J28-L28</f>
        <v>3</v>
      </c>
      <c r="N28" s="65">
        <v>0.4</v>
      </c>
      <c r="O28" s="66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58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5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8"/>
      <c r="FT28" s="58"/>
      <c r="FU28" s="58"/>
      <c r="FV28" s="58"/>
      <c r="FW28" s="58"/>
      <c r="FX28" s="58"/>
      <c r="FY28" s="58"/>
      <c r="FZ28" s="58"/>
      <c r="GA28" s="58"/>
      <c r="GB28" s="58"/>
      <c r="GC28" s="58"/>
      <c r="GD28" s="58"/>
      <c r="GE28" s="58"/>
      <c r="GF28" s="58"/>
      <c r="GG28" s="58"/>
      <c r="GH28" s="58"/>
      <c r="GI28" s="58"/>
      <c r="GJ28" s="58"/>
      <c r="GK28" s="58"/>
      <c r="GL28" s="58"/>
      <c r="GM28" s="58"/>
      <c r="GN28" s="58"/>
      <c r="GO28" s="58"/>
      <c r="GP28" s="58"/>
      <c r="GQ28" s="58"/>
      <c r="GR28" s="58"/>
      <c r="GS28" s="58"/>
      <c r="GT28" s="58"/>
      <c r="GU28" s="58"/>
      <c r="GV28" s="58"/>
      <c r="GW28" s="58"/>
      <c r="GX28" s="58"/>
      <c r="GY28" s="58"/>
      <c r="GZ28" s="58"/>
      <c r="HA28" s="58"/>
      <c r="HB28" s="58"/>
      <c r="HC28" s="58"/>
      <c r="HD28" s="58"/>
      <c r="HE28" s="58"/>
      <c r="HF28" s="58"/>
      <c r="HG28" s="58"/>
      <c r="HH28" s="58"/>
      <c r="HI28" s="58"/>
      <c r="HJ28" s="58"/>
      <c r="HK28" s="58"/>
      <c r="HL28" s="58"/>
      <c r="HM28" s="58"/>
      <c r="HN28" s="58"/>
      <c r="HO28" s="58"/>
      <c r="HP28" s="58"/>
      <c r="HQ28" s="58"/>
      <c r="HR28" s="58"/>
      <c r="HS28" s="58"/>
      <c r="HT28" s="58"/>
      <c r="HU28" s="58"/>
      <c r="HV28" s="58"/>
      <c r="HW28" s="58"/>
      <c r="HX28" s="58"/>
      <c r="HY28" s="58"/>
      <c r="HZ28" s="58"/>
      <c r="IA28" s="58"/>
      <c r="IB28" s="58"/>
      <c r="IC28" s="58"/>
      <c r="ID28" s="58"/>
      <c r="IE28" s="58"/>
      <c r="IF28" s="58"/>
      <c r="IG28" s="58"/>
      <c r="IH28" s="58"/>
      <c r="II28" s="58"/>
      <c r="IJ28" s="58"/>
      <c r="IK28" s="58"/>
      <c r="IL28" s="58"/>
      <c r="IM28" s="58"/>
      <c r="IN28" s="58"/>
      <c r="IO28" s="58"/>
      <c r="IP28" s="58"/>
      <c r="IQ28" s="58"/>
      <c r="IR28" s="58"/>
      <c r="IS28" s="58"/>
    </row>
    <row r="29" spans="1:253" s="23" customFormat="1" ht="12" outlineLevel="1">
      <c r="A29" s="5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55" t="s">
        <v>17</v>
      </c>
      <c r="C29" s="81" t="s">
        <v>28</v>
      </c>
      <c r="D29" s="57"/>
      <c r="E29" s="57"/>
      <c r="F29" s="58"/>
      <c r="G29" s="59">
        <v>42415</v>
      </c>
      <c r="H29" s="60">
        <f t="shared" ref="H29:H33" si="42">G29+J29-1</f>
        <v>42417</v>
      </c>
      <c r="I29" s="61" t="str">
        <f t="shared" ca="1" si="38"/>
        <v>V</v>
      </c>
      <c r="J29" s="62">
        <v>3</v>
      </c>
      <c r="K29" s="63">
        <f t="shared" si="39"/>
        <v>3</v>
      </c>
      <c r="L29" s="64">
        <f t="shared" si="40"/>
        <v>0</v>
      </c>
      <c r="M29" s="63">
        <f t="shared" si="41"/>
        <v>3</v>
      </c>
      <c r="N29" s="65">
        <v>0</v>
      </c>
      <c r="O29" s="66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58"/>
      <c r="CP29" s="58"/>
      <c r="CQ29" s="58"/>
      <c r="CR29" s="58"/>
      <c r="CS29" s="58"/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58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/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8"/>
      <c r="FT29" s="58"/>
      <c r="FU29" s="58"/>
      <c r="FV29" s="58"/>
      <c r="FW29" s="58"/>
      <c r="FX29" s="58"/>
      <c r="FY29" s="58"/>
      <c r="FZ29" s="58"/>
      <c r="GA29" s="58"/>
      <c r="GB29" s="58"/>
      <c r="GC29" s="58"/>
      <c r="GD29" s="58"/>
      <c r="GE29" s="58"/>
      <c r="GF29" s="58"/>
      <c r="GG29" s="58"/>
      <c r="GH29" s="58"/>
      <c r="GI29" s="58"/>
      <c r="GJ29" s="58"/>
      <c r="GK29" s="58"/>
      <c r="GL29" s="58"/>
      <c r="GM29" s="58"/>
      <c r="GN29" s="58"/>
      <c r="GO29" s="58"/>
      <c r="GP29" s="58"/>
      <c r="GQ29" s="58"/>
      <c r="GR29" s="58"/>
      <c r="GS29" s="58"/>
      <c r="GT29" s="58"/>
      <c r="GU29" s="58"/>
      <c r="GV29" s="58"/>
      <c r="GW29" s="58"/>
      <c r="GX29" s="58"/>
      <c r="GY29" s="58"/>
      <c r="GZ29" s="58"/>
      <c r="HA29" s="58"/>
      <c r="HB29" s="58"/>
      <c r="HC29" s="58"/>
      <c r="HD29" s="58"/>
      <c r="HE29" s="58"/>
      <c r="HF29" s="58"/>
      <c r="HG29" s="58"/>
      <c r="HH29" s="58"/>
      <c r="HI29" s="58"/>
      <c r="HJ29" s="58"/>
      <c r="HK29" s="58"/>
      <c r="HL29" s="58"/>
      <c r="HM29" s="58"/>
      <c r="HN29" s="58"/>
      <c r="HO29" s="58"/>
      <c r="HP29" s="58"/>
      <c r="HQ29" s="58"/>
      <c r="HR29" s="58"/>
      <c r="HS29" s="58"/>
      <c r="HT29" s="58"/>
      <c r="HU29" s="58"/>
      <c r="HV29" s="58"/>
      <c r="HW29" s="58"/>
      <c r="HX29" s="58"/>
      <c r="HY29" s="58"/>
      <c r="HZ29" s="58"/>
      <c r="IA29" s="58"/>
      <c r="IB29" s="58"/>
      <c r="IC29" s="58"/>
      <c r="ID29" s="58"/>
      <c r="IE29" s="58"/>
      <c r="IF29" s="58"/>
      <c r="IG29" s="58"/>
      <c r="IH29" s="58"/>
      <c r="II29" s="58"/>
      <c r="IJ29" s="58"/>
      <c r="IK29" s="58"/>
      <c r="IL29" s="58"/>
      <c r="IM29" s="58"/>
      <c r="IN29" s="58"/>
      <c r="IO29" s="58"/>
      <c r="IP29" s="58"/>
      <c r="IQ29" s="58"/>
      <c r="IR29" s="58"/>
      <c r="IS29" s="58"/>
    </row>
    <row r="30" spans="1:253" s="23" customFormat="1" ht="12" outlineLevel="1">
      <c r="A30" s="5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55" t="s">
        <v>17</v>
      </c>
      <c r="C30" s="81" t="s">
        <v>29</v>
      </c>
      <c r="D30" s="57"/>
      <c r="E30" s="57"/>
      <c r="F30" s="58"/>
      <c r="G30" s="59">
        <v>42418</v>
      </c>
      <c r="H30" s="60">
        <f t="shared" si="42"/>
        <v>42418</v>
      </c>
      <c r="I30" s="61" t="str">
        <f t="shared" ca="1" si="38"/>
        <v/>
      </c>
      <c r="J30" s="62">
        <v>1</v>
      </c>
      <c r="K30" s="63">
        <f t="shared" si="39"/>
        <v>1</v>
      </c>
      <c r="L30" s="64">
        <f t="shared" si="40"/>
        <v>0</v>
      </c>
      <c r="M30" s="63">
        <f t="shared" si="41"/>
        <v>1</v>
      </c>
      <c r="N30" s="65">
        <v>0</v>
      </c>
      <c r="O30" s="66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58"/>
      <c r="GJ30" s="58"/>
      <c r="GK30" s="58"/>
      <c r="GL30" s="58"/>
      <c r="GM30" s="58"/>
      <c r="GN30" s="58"/>
      <c r="GO30" s="58"/>
      <c r="GP30" s="58"/>
      <c r="GQ30" s="58"/>
      <c r="GR30" s="58"/>
      <c r="GS30" s="58"/>
      <c r="GT30" s="58"/>
      <c r="GU30" s="58"/>
      <c r="GV30" s="58"/>
      <c r="GW30" s="58"/>
      <c r="GX30" s="58"/>
      <c r="GY30" s="58"/>
      <c r="GZ30" s="58"/>
      <c r="HA30" s="58"/>
      <c r="HB30" s="58"/>
      <c r="HC30" s="58"/>
      <c r="HD30" s="58"/>
      <c r="HE30" s="58"/>
      <c r="HF30" s="58"/>
      <c r="HG30" s="58"/>
      <c r="HH30" s="58"/>
      <c r="HI30" s="58"/>
      <c r="HJ30" s="58"/>
      <c r="HK30" s="58"/>
      <c r="HL30" s="58"/>
      <c r="HM30" s="58"/>
      <c r="HN30" s="58"/>
      <c r="HO30" s="58"/>
      <c r="HP30" s="58"/>
      <c r="HQ30" s="58"/>
      <c r="HR30" s="58"/>
      <c r="HS30" s="58"/>
      <c r="HT30" s="58"/>
      <c r="HU30" s="58"/>
      <c r="HV30" s="58"/>
      <c r="HW30" s="58"/>
      <c r="HX30" s="58"/>
      <c r="HY30" s="58"/>
      <c r="HZ30" s="58"/>
      <c r="IA30" s="58"/>
      <c r="IB30" s="58"/>
      <c r="IC30" s="58"/>
      <c r="ID30" s="58"/>
      <c r="IE30" s="58"/>
      <c r="IF30" s="58"/>
      <c r="IG30" s="58"/>
      <c r="IH30" s="58"/>
      <c r="II30" s="58"/>
      <c r="IJ30" s="58"/>
      <c r="IK30" s="58"/>
      <c r="IL30" s="58"/>
      <c r="IM30" s="58"/>
      <c r="IN30" s="58"/>
      <c r="IO30" s="58"/>
      <c r="IP30" s="58"/>
      <c r="IQ30" s="58"/>
      <c r="IR30" s="58"/>
      <c r="IS30" s="58"/>
    </row>
    <row r="31" spans="1:253" s="23" customFormat="1" ht="12" outlineLevel="1">
      <c r="A31" s="5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55" t="s">
        <v>17</v>
      </c>
      <c r="C31" s="81" t="s">
        <v>45</v>
      </c>
      <c r="D31" s="57"/>
      <c r="E31" s="57"/>
      <c r="F31" s="58"/>
      <c r="G31" s="59">
        <v>42419</v>
      </c>
      <c r="H31" s="60">
        <f t="shared" si="42"/>
        <v>42419</v>
      </c>
      <c r="I31" s="61" t="str">
        <f t="shared" ca="1" si="38"/>
        <v/>
      </c>
      <c r="J31" s="62">
        <v>1</v>
      </c>
      <c r="K31" s="63">
        <f t="shared" si="39"/>
        <v>1</v>
      </c>
      <c r="L31" s="64">
        <f t="shared" si="40"/>
        <v>0</v>
      </c>
      <c r="M31" s="63">
        <f t="shared" si="41"/>
        <v>1</v>
      </c>
      <c r="N31" s="65">
        <v>0</v>
      </c>
      <c r="O31" s="66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  <c r="GK31" s="58"/>
      <c r="GL31" s="58"/>
      <c r="GM31" s="58"/>
      <c r="GN31" s="58"/>
      <c r="GO31" s="58"/>
      <c r="GP31" s="58"/>
      <c r="GQ31" s="58"/>
      <c r="GR31" s="58"/>
      <c r="GS31" s="58"/>
      <c r="GT31" s="58"/>
      <c r="GU31" s="58"/>
      <c r="GV31" s="58"/>
      <c r="GW31" s="58"/>
      <c r="GX31" s="58"/>
      <c r="GY31" s="58"/>
      <c r="GZ31" s="58"/>
      <c r="HA31" s="58"/>
      <c r="HB31" s="58"/>
      <c r="HC31" s="58"/>
      <c r="HD31" s="58"/>
      <c r="HE31" s="58"/>
      <c r="HF31" s="58"/>
      <c r="HG31" s="58"/>
      <c r="HH31" s="58"/>
      <c r="HI31" s="58"/>
      <c r="HJ31" s="58"/>
      <c r="HK31" s="58"/>
      <c r="HL31" s="58"/>
      <c r="HM31" s="58"/>
      <c r="HN31" s="58"/>
      <c r="HO31" s="58"/>
      <c r="HP31" s="58"/>
      <c r="HQ31" s="58"/>
      <c r="HR31" s="58"/>
      <c r="HS31" s="58"/>
      <c r="HT31" s="58"/>
      <c r="HU31" s="58"/>
      <c r="HV31" s="58"/>
      <c r="HW31" s="58"/>
      <c r="HX31" s="58"/>
      <c r="HY31" s="58"/>
      <c r="HZ31" s="58"/>
      <c r="IA31" s="58"/>
      <c r="IB31" s="58"/>
      <c r="IC31" s="58"/>
      <c r="ID31" s="58"/>
      <c r="IE31" s="58"/>
      <c r="IF31" s="58"/>
      <c r="IG31" s="58"/>
      <c r="IH31" s="58"/>
      <c r="II31" s="58"/>
      <c r="IJ31" s="58"/>
      <c r="IK31" s="58"/>
      <c r="IL31" s="58"/>
      <c r="IM31" s="58"/>
      <c r="IN31" s="58"/>
      <c r="IO31" s="58"/>
      <c r="IP31" s="58"/>
      <c r="IQ31" s="58"/>
      <c r="IR31" s="58"/>
      <c r="IS31" s="58"/>
    </row>
    <row r="32" spans="1:253" s="23" customFormat="1" ht="12.75" customHeight="1" outlineLevel="1">
      <c r="A32" s="5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55" t="s">
        <v>19</v>
      </c>
      <c r="C32" s="81" t="s">
        <v>54</v>
      </c>
      <c r="D32" s="57"/>
      <c r="E32" s="57"/>
      <c r="F32" s="58"/>
      <c r="G32" s="59">
        <v>42422</v>
      </c>
      <c r="H32" s="60">
        <f t="shared" si="42"/>
        <v>42426</v>
      </c>
      <c r="I32" s="61" t="str">
        <f t="shared" ca="1" si="38"/>
        <v/>
      </c>
      <c r="J32" s="62">
        <v>5</v>
      </c>
      <c r="K32" s="63">
        <f t="shared" si="39"/>
        <v>5</v>
      </c>
      <c r="L32" s="64">
        <f t="shared" si="40"/>
        <v>0</v>
      </c>
      <c r="M32" s="63">
        <f t="shared" si="41"/>
        <v>5</v>
      </c>
      <c r="N32" s="65">
        <v>0</v>
      </c>
      <c r="O32" s="66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58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58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8"/>
      <c r="FT32" s="58"/>
      <c r="FU32" s="58"/>
      <c r="FV32" s="58"/>
      <c r="FW32" s="58"/>
      <c r="FX32" s="58"/>
      <c r="FY32" s="58"/>
      <c r="FZ32" s="58"/>
      <c r="GA32" s="58"/>
      <c r="GB32" s="58"/>
      <c r="GC32" s="58"/>
      <c r="GD32" s="58"/>
      <c r="GE32" s="58"/>
      <c r="GF32" s="58"/>
      <c r="GG32" s="58"/>
      <c r="GH32" s="58"/>
      <c r="GI32" s="58"/>
      <c r="GJ32" s="58"/>
      <c r="GK32" s="58"/>
      <c r="GL32" s="58"/>
      <c r="GM32" s="58"/>
      <c r="GN32" s="58"/>
      <c r="GO32" s="58"/>
      <c r="GP32" s="58"/>
      <c r="GQ32" s="58"/>
      <c r="GR32" s="58"/>
      <c r="GS32" s="58"/>
      <c r="GT32" s="58"/>
      <c r="GU32" s="58"/>
      <c r="GV32" s="58"/>
      <c r="GW32" s="58"/>
      <c r="GX32" s="58"/>
      <c r="GY32" s="58"/>
      <c r="GZ32" s="58"/>
      <c r="HA32" s="58"/>
      <c r="HB32" s="58"/>
      <c r="HC32" s="58"/>
      <c r="HD32" s="58"/>
      <c r="HE32" s="58"/>
      <c r="HF32" s="58"/>
      <c r="HG32" s="58"/>
      <c r="HH32" s="58"/>
      <c r="HI32" s="58"/>
      <c r="HJ32" s="58"/>
      <c r="HK32" s="58"/>
      <c r="HL32" s="58"/>
      <c r="HM32" s="58"/>
      <c r="HN32" s="58"/>
      <c r="HO32" s="58"/>
      <c r="HP32" s="58"/>
      <c r="HQ32" s="58"/>
      <c r="HR32" s="58"/>
      <c r="HS32" s="58"/>
      <c r="HT32" s="58"/>
      <c r="HU32" s="58"/>
      <c r="HV32" s="58"/>
      <c r="HW32" s="58"/>
      <c r="HX32" s="58"/>
      <c r="HY32" s="58"/>
      <c r="HZ32" s="58"/>
      <c r="IA32" s="58"/>
      <c r="IB32" s="58"/>
      <c r="IC32" s="58"/>
      <c r="ID32" s="58"/>
      <c r="IE32" s="58"/>
      <c r="IF32" s="58"/>
      <c r="IG32" s="58"/>
      <c r="IH32" s="58"/>
      <c r="II32" s="58"/>
      <c r="IJ32" s="58"/>
      <c r="IK32" s="58"/>
      <c r="IL32" s="58"/>
      <c r="IM32" s="58"/>
      <c r="IN32" s="58"/>
      <c r="IO32" s="58"/>
      <c r="IP32" s="58"/>
      <c r="IQ32" s="58"/>
      <c r="IR32" s="58"/>
      <c r="IS32" s="58"/>
    </row>
    <row r="33" spans="1:253" s="23" customFormat="1" ht="12" outlineLevel="1">
      <c r="A33" s="54" t="str">
        <f t="shared" ref="A33" ca="1" si="43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55" t="s">
        <v>21</v>
      </c>
      <c r="C33" s="81" t="s">
        <v>57</v>
      </c>
      <c r="D33" s="57"/>
      <c r="E33" s="57"/>
      <c r="F33" s="58"/>
      <c r="G33" s="59">
        <v>42426</v>
      </c>
      <c r="H33" s="60">
        <f t="shared" si="42"/>
        <v>42426</v>
      </c>
      <c r="I33" s="61" t="str">
        <f t="shared" ca="1" si="38"/>
        <v/>
      </c>
      <c r="J33" s="62">
        <v>1</v>
      </c>
      <c r="K33" s="63">
        <f t="shared" si="39"/>
        <v>1</v>
      </c>
      <c r="L33" s="64">
        <f t="shared" si="40"/>
        <v>0</v>
      </c>
      <c r="M33" s="63">
        <f t="shared" si="41"/>
        <v>1</v>
      </c>
      <c r="N33" s="65">
        <v>0</v>
      </c>
      <c r="O33" s="66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8"/>
      <c r="FT33" s="58"/>
      <c r="FU33" s="58"/>
      <c r="FV33" s="58"/>
      <c r="FW33" s="58"/>
      <c r="FX33" s="58"/>
      <c r="FY33" s="58"/>
      <c r="FZ33" s="58"/>
      <c r="GA33" s="58"/>
      <c r="GB33" s="58"/>
      <c r="GC33" s="58"/>
      <c r="GD33" s="58"/>
      <c r="GE33" s="58"/>
      <c r="GF33" s="58"/>
      <c r="GG33" s="58"/>
      <c r="GH33" s="58"/>
      <c r="GI33" s="58"/>
      <c r="GJ33" s="58"/>
      <c r="GK33" s="58"/>
      <c r="GL33" s="58"/>
      <c r="GM33" s="58"/>
      <c r="GN33" s="58"/>
      <c r="GO33" s="58"/>
      <c r="GP33" s="58"/>
      <c r="GQ33" s="58"/>
      <c r="GR33" s="58"/>
      <c r="GS33" s="58"/>
      <c r="GT33" s="58"/>
      <c r="GU33" s="58"/>
      <c r="GV33" s="58"/>
      <c r="GW33" s="58"/>
      <c r="GX33" s="58"/>
      <c r="GY33" s="58"/>
      <c r="GZ33" s="58"/>
      <c r="HA33" s="58"/>
      <c r="HB33" s="58"/>
      <c r="HC33" s="58"/>
      <c r="HD33" s="58"/>
      <c r="HE33" s="58"/>
      <c r="HF33" s="58"/>
      <c r="HG33" s="58"/>
      <c r="HH33" s="58"/>
      <c r="HI33" s="58"/>
      <c r="HJ33" s="58"/>
      <c r="HK33" s="58"/>
      <c r="HL33" s="58"/>
      <c r="HM33" s="58"/>
      <c r="HN33" s="58"/>
      <c r="HO33" s="58"/>
      <c r="HP33" s="58"/>
      <c r="HQ33" s="58"/>
      <c r="HR33" s="58"/>
      <c r="HS33" s="58"/>
      <c r="HT33" s="58"/>
      <c r="HU33" s="58"/>
      <c r="HV33" s="58"/>
      <c r="HW33" s="58"/>
      <c r="HX33" s="58"/>
      <c r="HY33" s="58"/>
      <c r="HZ33" s="58"/>
      <c r="IA33" s="58"/>
      <c r="IB33" s="58"/>
      <c r="IC33" s="58"/>
      <c r="ID33" s="58"/>
      <c r="IE33" s="58"/>
      <c r="IF33" s="58"/>
      <c r="IG33" s="58"/>
      <c r="IH33" s="58"/>
      <c r="II33" s="58"/>
      <c r="IJ33" s="58"/>
      <c r="IK33" s="58"/>
      <c r="IL33" s="58"/>
      <c r="IM33" s="58"/>
      <c r="IN33" s="58"/>
      <c r="IO33" s="58"/>
      <c r="IP33" s="58"/>
      <c r="IQ33" s="58"/>
      <c r="IR33" s="58"/>
      <c r="IS33" s="58"/>
    </row>
    <row r="34" spans="1:253" s="23" customFormat="1" ht="12">
      <c r="A34" s="67">
        <f ca="1">IF(ISERROR(VALUE(SUBSTITUTE(OFFSET(A34,-1,0,1,1),".",""))),1,IF(ISERROR(FIND("`",SUBSTITUTE(OFFSET(A34,-1,0,1,1),".","`",1))),VALUE(OFFSET(A34,-1,0,1,1))+1,VALUE(LEFT(OFFSET(A34,-1,0,1,1),FIND("`",SUBSTITUTE(OFFSET(A34,-1,0,1,1),".","`",1))-1))+1))</f>
        <v>4</v>
      </c>
      <c r="B34" s="68"/>
      <c r="C34" s="69" t="s">
        <v>30</v>
      </c>
      <c r="D34" s="70"/>
      <c r="E34" s="70"/>
      <c r="F34" s="71"/>
      <c r="G34" s="72">
        <v>42429</v>
      </c>
      <c r="H34" s="73">
        <f t="shared" si="18"/>
        <v>42447</v>
      </c>
      <c r="I34" s="74" t="str">
        <f ca="1">IF(AND($F$6&lt;=H34,$F$6&gt;=G34),"V","")</f>
        <v/>
      </c>
      <c r="J34" s="75">
        <f>MAX(H35:H36)-G34+1</f>
        <v>19</v>
      </c>
      <c r="K34" s="76">
        <f t="shared" ref="K34:K38" si="44">NETWORKDAYS(G34,H34)</f>
        <v>15</v>
      </c>
      <c r="L34" s="77">
        <f t="shared" ref="L34:L38" si="45">ROUNDDOWN(N34*J34,0)</f>
        <v>0</v>
      </c>
      <c r="M34" s="76">
        <f t="shared" ref="M34:M38" si="46">J34-L34</f>
        <v>19</v>
      </c>
      <c r="N34" s="78">
        <f>SUMPRODUCT(J35:J36,N35:N36)/SUM(J35:J36)</f>
        <v>0</v>
      </c>
      <c r="O34" s="79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  <c r="EC34" s="71"/>
      <c r="ED34" s="71"/>
      <c r="EE34" s="71"/>
      <c r="EF34" s="71"/>
      <c r="EG34" s="71"/>
      <c r="EH34" s="71"/>
      <c r="EI34" s="71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</row>
    <row r="35" spans="1:253" s="23" customFormat="1" ht="12" outlineLevel="1">
      <c r="A35" s="54" t="str">
        <f ca="1">IF(ISERROR(VALUE(SUBSTITUTE(OFFSET(A35,-1,0,1,1),".",""))),"0.1",IF(ISERROR(FIND("`",SUBSTITUTE(OFFSET(A35,-1,0,1,1),".","`",1))),OFFSET(A35,-1,0,1,1)&amp;".1",LEFT(OFFSET(A35,-1,0,1,1),FIND("`",SUBSTITUTE(OFFSET(A35,-1,0,1,1),".","`",1)))&amp;IF(ISERROR(FIND("`",SUBSTITUTE(OFFSET(A35,-1,0,1,1),".","`",2))),VALUE(RIGHT(OFFSET(A35,-1,0,1,1),LEN(OFFSET(A35,-1,0,1,1))-FIND("`",SUBSTITUTE(OFFSET(A35,-1,0,1,1),".","`",1))))+1,VALUE(MID(OFFSET(A35,-1,0,1,1),FIND("`",SUBSTITUTE(OFFSET(A35,-1,0,1,1),".","`",1))+1,(FIND("`",SUBSTITUTE(OFFSET(A35,-1,0,1,1),".","`",2))-FIND("`",SUBSTITUTE(OFFSET(A35,-1,0,1,1),".","`",1))-1)))+1)))</f>
        <v>4.1</v>
      </c>
      <c r="B35" s="55" t="s">
        <v>17</v>
      </c>
      <c r="C35" s="81" t="s">
        <v>31</v>
      </c>
      <c r="D35" s="57"/>
      <c r="E35" s="57"/>
      <c r="F35" s="58"/>
      <c r="G35" s="59">
        <v>42429</v>
      </c>
      <c r="H35" s="60">
        <f t="shared" si="18"/>
        <v>42447</v>
      </c>
      <c r="I35" s="61" t="str">
        <f t="shared" ref="I35" ca="1" si="47">IF(AND($F$6&lt;=H35,$F$6&gt;=G35),"V","")</f>
        <v/>
      </c>
      <c r="J35" s="62">
        <v>19</v>
      </c>
      <c r="K35" s="63">
        <f t="shared" ref="K35" si="48">NETWORKDAYS(G35,H35)</f>
        <v>15</v>
      </c>
      <c r="L35" s="64">
        <f t="shared" ref="L35" si="49">ROUNDDOWN(N35*J35,0)</f>
        <v>0</v>
      </c>
      <c r="M35" s="63">
        <f t="shared" ref="M35" si="50">J35-L35</f>
        <v>19</v>
      </c>
      <c r="N35" s="65">
        <v>0</v>
      </c>
      <c r="O35" s="66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  <c r="GK35" s="58"/>
      <c r="GL35" s="58"/>
      <c r="GM35" s="58"/>
      <c r="GN35" s="58"/>
      <c r="GO35" s="58"/>
      <c r="GP35" s="58"/>
      <c r="GQ35" s="58"/>
      <c r="GR35" s="58"/>
      <c r="GS35" s="58"/>
      <c r="GT35" s="58"/>
      <c r="GU35" s="58"/>
      <c r="GV35" s="58"/>
      <c r="GW35" s="58"/>
      <c r="GX35" s="58"/>
      <c r="GY35" s="58"/>
      <c r="GZ35" s="58"/>
      <c r="HA35" s="58"/>
      <c r="HB35" s="58"/>
      <c r="HC35" s="58"/>
      <c r="HD35" s="58"/>
      <c r="HE35" s="58"/>
      <c r="HF35" s="58"/>
      <c r="HG35" s="58"/>
      <c r="HH35" s="58"/>
      <c r="HI35" s="58"/>
      <c r="HJ35" s="58"/>
      <c r="HK35" s="58"/>
      <c r="HL35" s="58"/>
      <c r="HM35" s="58"/>
      <c r="HN35" s="58"/>
      <c r="HO35" s="58"/>
      <c r="HP35" s="58"/>
      <c r="HQ35" s="58"/>
      <c r="HR35" s="58"/>
      <c r="HS35" s="58"/>
      <c r="HT35" s="58"/>
      <c r="HU35" s="58"/>
      <c r="HV35" s="58"/>
      <c r="HW35" s="58"/>
      <c r="HX35" s="58"/>
      <c r="HY35" s="58"/>
      <c r="HZ35" s="58"/>
      <c r="IA35" s="58"/>
      <c r="IB35" s="58"/>
      <c r="IC35" s="58"/>
      <c r="ID35" s="58"/>
      <c r="IE35" s="58"/>
      <c r="IF35" s="58"/>
      <c r="IG35" s="58"/>
      <c r="IH35" s="58"/>
      <c r="II35" s="58"/>
      <c r="IJ35" s="58"/>
      <c r="IK35" s="58"/>
      <c r="IL35" s="58"/>
      <c r="IM35" s="58"/>
      <c r="IN35" s="58"/>
      <c r="IO35" s="58"/>
      <c r="IP35" s="58"/>
      <c r="IQ35" s="58"/>
      <c r="IR35" s="58"/>
      <c r="IS35" s="58"/>
    </row>
    <row r="36" spans="1:253" s="23" customFormat="1" ht="12" outlineLevel="1">
      <c r="A36" s="54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4.2</v>
      </c>
      <c r="B36" s="55" t="s">
        <v>21</v>
      </c>
      <c r="C36" s="81" t="s">
        <v>57</v>
      </c>
      <c r="D36" s="57"/>
      <c r="E36" s="57"/>
      <c r="F36" s="58"/>
      <c r="G36" s="59">
        <v>42447</v>
      </c>
      <c r="H36" s="60">
        <f t="shared" si="18"/>
        <v>42447</v>
      </c>
      <c r="I36" s="61" t="str">
        <f t="shared" ref="I36" ca="1" si="51">IF(AND($F$6&lt;=H36,$F$6&gt;=G36),"V","")</f>
        <v/>
      </c>
      <c r="J36" s="62">
        <v>1</v>
      </c>
      <c r="K36" s="63">
        <f t="shared" si="44"/>
        <v>1</v>
      </c>
      <c r="L36" s="64">
        <f t="shared" si="45"/>
        <v>0</v>
      </c>
      <c r="M36" s="63">
        <f t="shared" si="46"/>
        <v>1</v>
      </c>
      <c r="N36" s="65">
        <v>0</v>
      </c>
      <c r="O36" s="66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  <c r="CK36" s="58"/>
      <c r="CL36" s="58"/>
      <c r="CM36" s="58"/>
      <c r="CN36" s="58"/>
      <c r="CO36" s="58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58"/>
      <c r="EJ36" s="58"/>
      <c r="EK36" s="58"/>
      <c r="EL36" s="58"/>
      <c r="EM36" s="58"/>
      <c r="EN36" s="58"/>
      <c r="EO36" s="58"/>
      <c r="EP36" s="58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8"/>
      <c r="FT36" s="58"/>
      <c r="FU36" s="58"/>
      <c r="FV36" s="58"/>
      <c r="FW36" s="58"/>
      <c r="FX36" s="58"/>
      <c r="FY36" s="58"/>
      <c r="FZ36" s="58"/>
      <c r="GA36" s="58"/>
      <c r="GB36" s="58"/>
      <c r="GC36" s="58"/>
      <c r="GD36" s="58"/>
      <c r="GE36" s="58"/>
      <c r="GF36" s="58"/>
      <c r="GG36" s="58"/>
      <c r="GH36" s="58"/>
      <c r="GI36" s="58"/>
      <c r="GJ36" s="58"/>
      <c r="GK36" s="58"/>
      <c r="GL36" s="58"/>
      <c r="GM36" s="58"/>
      <c r="GN36" s="58"/>
      <c r="GO36" s="58"/>
      <c r="GP36" s="58"/>
      <c r="GQ36" s="58"/>
      <c r="GR36" s="58"/>
      <c r="GS36" s="58"/>
      <c r="GT36" s="58"/>
      <c r="GU36" s="58"/>
      <c r="GV36" s="58"/>
      <c r="GW36" s="58"/>
      <c r="GX36" s="58"/>
      <c r="GY36" s="58"/>
      <c r="GZ36" s="58"/>
      <c r="HA36" s="58"/>
      <c r="HB36" s="58"/>
      <c r="HC36" s="58"/>
      <c r="HD36" s="58"/>
      <c r="HE36" s="58"/>
      <c r="HF36" s="58"/>
      <c r="HG36" s="58"/>
      <c r="HH36" s="58"/>
      <c r="HI36" s="58"/>
      <c r="HJ36" s="58"/>
      <c r="HK36" s="58"/>
      <c r="HL36" s="58"/>
      <c r="HM36" s="58"/>
      <c r="HN36" s="58"/>
      <c r="HO36" s="58"/>
      <c r="HP36" s="58"/>
      <c r="HQ36" s="58"/>
      <c r="HR36" s="58"/>
      <c r="HS36" s="58"/>
      <c r="HT36" s="58"/>
      <c r="HU36" s="58"/>
      <c r="HV36" s="58"/>
      <c r="HW36" s="58"/>
      <c r="HX36" s="58"/>
      <c r="HY36" s="58"/>
      <c r="HZ36" s="58"/>
      <c r="IA36" s="58"/>
      <c r="IB36" s="58"/>
      <c r="IC36" s="58"/>
      <c r="ID36" s="58"/>
      <c r="IE36" s="58"/>
      <c r="IF36" s="58"/>
      <c r="IG36" s="58"/>
      <c r="IH36" s="58"/>
      <c r="II36" s="58"/>
      <c r="IJ36" s="58"/>
      <c r="IK36" s="58"/>
      <c r="IL36" s="58"/>
      <c r="IM36" s="58"/>
      <c r="IN36" s="58"/>
      <c r="IO36" s="58"/>
      <c r="IP36" s="58"/>
      <c r="IQ36" s="58"/>
      <c r="IR36" s="58"/>
      <c r="IS36" s="58"/>
    </row>
    <row r="37" spans="1:253" s="23" customFormat="1" ht="14.25" customHeight="1">
      <c r="A37" s="67">
        <f ca="1">IF(ISERROR(VALUE(SUBSTITUTE(OFFSET(A37,-1,0,1,1),".",""))),1,IF(ISERROR(FIND("`",SUBSTITUTE(OFFSET(A37,-1,0,1,1),".","`",1))),VALUE(OFFSET(A37,-1,0,1,1))+1,VALUE(LEFT(OFFSET(A37,-1,0,1,1),FIND("`",SUBSTITUTE(OFFSET(A37,-1,0,1,1),".","`",1))-1))+1))</f>
        <v>5</v>
      </c>
      <c r="B37" s="68"/>
      <c r="C37" s="69" t="s">
        <v>50</v>
      </c>
      <c r="D37" s="70"/>
      <c r="E37" s="70"/>
      <c r="F37" s="71"/>
      <c r="G37" s="72">
        <v>42450</v>
      </c>
      <c r="H37" s="73">
        <f t="shared" ref="H37:H38" si="52">G37+J37-1</f>
        <v>42456</v>
      </c>
      <c r="I37" s="74" t="str">
        <f ca="1">IF(AND($F$6&lt;=H37,$F$6&gt;=G37),"V","")</f>
        <v/>
      </c>
      <c r="J37" s="75">
        <f>MAX(H38)-G37+1</f>
        <v>7</v>
      </c>
      <c r="K37" s="76">
        <f t="shared" si="44"/>
        <v>5</v>
      </c>
      <c r="L37" s="77">
        <f t="shared" si="45"/>
        <v>0</v>
      </c>
      <c r="M37" s="76">
        <f t="shared" si="46"/>
        <v>7</v>
      </c>
      <c r="N37" s="78">
        <f>SUMPRODUCT(J39:J44,N39:N44)/SUM(J39:J44)</f>
        <v>0</v>
      </c>
      <c r="O37" s="79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  <c r="EC37" s="71"/>
      <c r="ED37" s="71"/>
      <c r="EE37" s="71"/>
      <c r="EF37" s="71"/>
      <c r="EG37" s="71"/>
      <c r="EH37" s="71"/>
      <c r="EI37" s="71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</row>
    <row r="38" spans="1:253" s="23" customFormat="1" ht="13.5" customHeight="1" outlineLevel="1">
      <c r="A38" s="54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5.1</v>
      </c>
      <c r="B38" s="55" t="s">
        <v>17</v>
      </c>
      <c r="C38" s="81" t="s">
        <v>51</v>
      </c>
      <c r="D38" s="57"/>
      <c r="E38" s="57"/>
      <c r="F38" s="58"/>
      <c r="G38" s="59">
        <v>42450</v>
      </c>
      <c r="H38" s="60">
        <f t="shared" si="52"/>
        <v>42456</v>
      </c>
      <c r="I38" s="61" t="str">
        <f t="shared" ref="I38" ca="1" si="53">IF(AND($F$6&lt;=H38,$F$6&gt;=G38),"V","")</f>
        <v/>
      </c>
      <c r="J38" s="62">
        <v>7</v>
      </c>
      <c r="K38" s="63">
        <f t="shared" si="44"/>
        <v>5</v>
      </c>
      <c r="L38" s="64">
        <f t="shared" si="45"/>
        <v>0</v>
      </c>
      <c r="M38" s="63">
        <f t="shared" si="46"/>
        <v>7</v>
      </c>
      <c r="N38" s="65">
        <v>0</v>
      </c>
      <c r="O38" s="66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58"/>
      <c r="EJ38" s="58"/>
      <c r="EK38" s="58"/>
      <c r="EL38" s="58"/>
      <c r="EM38" s="58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8"/>
      <c r="FT38" s="58"/>
      <c r="FU38" s="58"/>
      <c r="FV38" s="58"/>
      <c r="FW38" s="58"/>
      <c r="FX38" s="58"/>
      <c r="FY38" s="58"/>
      <c r="FZ38" s="58"/>
      <c r="GA38" s="58"/>
      <c r="GB38" s="58"/>
      <c r="GC38" s="58"/>
      <c r="GD38" s="58"/>
      <c r="GE38" s="58"/>
      <c r="GF38" s="58"/>
      <c r="GG38" s="58"/>
      <c r="GH38" s="58"/>
      <c r="GI38" s="58"/>
      <c r="GJ38" s="58"/>
      <c r="GK38" s="58"/>
      <c r="GL38" s="58"/>
      <c r="GM38" s="58"/>
      <c r="GN38" s="58"/>
      <c r="GO38" s="58"/>
      <c r="GP38" s="58"/>
      <c r="GQ38" s="58"/>
      <c r="GR38" s="58"/>
      <c r="GS38" s="58"/>
      <c r="GT38" s="58"/>
      <c r="GU38" s="58"/>
      <c r="GV38" s="58"/>
      <c r="GW38" s="58"/>
      <c r="GX38" s="58"/>
      <c r="GY38" s="58"/>
      <c r="GZ38" s="58"/>
      <c r="HA38" s="58"/>
      <c r="HB38" s="58"/>
      <c r="HC38" s="58"/>
      <c r="HD38" s="58"/>
      <c r="HE38" s="58"/>
      <c r="HF38" s="58"/>
      <c r="HG38" s="58"/>
      <c r="HH38" s="58"/>
      <c r="HI38" s="58"/>
      <c r="HJ38" s="58"/>
      <c r="HK38" s="58"/>
      <c r="HL38" s="58"/>
      <c r="HM38" s="58"/>
      <c r="HN38" s="58"/>
      <c r="HO38" s="58"/>
      <c r="HP38" s="58"/>
      <c r="HQ38" s="58"/>
      <c r="HR38" s="58"/>
      <c r="HS38" s="58"/>
      <c r="HT38" s="58"/>
      <c r="HU38" s="58"/>
      <c r="HV38" s="58"/>
      <c r="HW38" s="58"/>
      <c r="HX38" s="58"/>
      <c r="HY38" s="58"/>
      <c r="HZ38" s="58"/>
      <c r="IA38" s="58"/>
      <c r="IB38" s="58"/>
      <c r="IC38" s="58"/>
      <c r="ID38" s="58"/>
      <c r="IE38" s="58"/>
      <c r="IF38" s="58"/>
      <c r="IG38" s="58"/>
      <c r="IH38" s="58"/>
      <c r="II38" s="58"/>
      <c r="IJ38" s="58"/>
      <c r="IK38" s="58"/>
      <c r="IL38" s="58"/>
      <c r="IM38" s="58"/>
      <c r="IN38" s="58"/>
      <c r="IO38" s="58"/>
      <c r="IP38" s="58"/>
      <c r="IQ38" s="58"/>
      <c r="IR38" s="58"/>
      <c r="IS38" s="58"/>
    </row>
    <row r="39" spans="1:253" s="23" customFormat="1" ht="14.25" customHeight="1">
      <c r="A39" s="67">
        <f ca="1">IF(ISERROR(VALUE(SUBSTITUTE(OFFSET(A39,-1,0,1,1),".",""))),1,IF(ISERROR(FIND("`",SUBSTITUTE(OFFSET(A39,-1,0,1,1),".","`",1))),VALUE(OFFSET(A39,-1,0,1,1))+1,VALUE(LEFT(OFFSET(A39,-1,0,1,1),FIND("`",SUBSTITUTE(OFFSET(A39,-1,0,1,1),".","`",1))-1))+1))</f>
        <v>6</v>
      </c>
      <c r="B39" s="68"/>
      <c r="C39" s="69" t="s">
        <v>47</v>
      </c>
      <c r="D39" s="70"/>
      <c r="E39" s="70"/>
      <c r="F39" s="71"/>
      <c r="G39" s="72">
        <v>42457</v>
      </c>
      <c r="H39" s="73">
        <f t="shared" si="18"/>
        <v>42475</v>
      </c>
      <c r="I39" s="74" t="str">
        <f ca="1">IF(AND($F$6&lt;=H39,$F$6&gt;=G39),"V","")</f>
        <v/>
      </c>
      <c r="J39" s="75">
        <f>MAX(H40:H45)-G39+1</f>
        <v>19</v>
      </c>
      <c r="K39" s="76">
        <f t="shared" ref="K39:K40" si="54">NETWORKDAYS(G39,H39)</f>
        <v>15</v>
      </c>
      <c r="L39" s="77">
        <f t="shared" ref="L39:L40" si="55">ROUNDDOWN(N39*J39,0)</f>
        <v>0</v>
      </c>
      <c r="M39" s="76">
        <f t="shared" ref="M39:M40" si="56">J39-L39</f>
        <v>19</v>
      </c>
      <c r="N39" s="78">
        <f>SUMPRODUCT(J40:J45,N40:N45)/SUM(J40:J45)</f>
        <v>0</v>
      </c>
      <c r="O39" s="79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  <c r="EC39" s="71"/>
      <c r="ED39" s="71"/>
      <c r="EE39" s="71"/>
      <c r="EF39" s="71"/>
      <c r="EG39" s="71"/>
      <c r="EH39" s="71"/>
      <c r="EI39" s="71"/>
      <c r="EJ39" s="71"/>
      <c r="EK39" s="71"/>
      <c r="EL39" s="71"/>
      <c r="EM39" s="71"/>
      <c r="EN39" s="71"/>
      <c r="EO39" s="71"/>
      <c r="EP39" s="71"/>
      <c r="EQ39" s="71"/>
      <c r="ER39" s="71"/>
      <c r="ES39" s="71"/>
      <c r="ET39" s="71"/>
      <c r="EU39" s="71"/>
      <c r="EV39" s="71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71"/>
      <c r="FH39" s="71"/>
      <c r="FI39" s="71"/>
      <c r="FJ39" s="71"/>
      <c r="FK39" s="71"/>
      <c r="FL39" s="71"/>
      <c r="FM39" s="71"/>
      <c r="FN39" s="71"/>
      <c r="FO39" s="71"/>
      <c r="FP39" s="71"/>
      <c r="FQ39" s="71"/>
      <c r="FR39" s="71"/>
      <c r="FS39" s="71"/>
      <c r="FT39" s="71"/>
      <c r="FU39" s="71"/>
      <c r="FV39" s="71"/>
      <c r="FW39" s="71"/>
      <c r="FX39" s="71"/>
      <c r="FY39" s="71"/>
      <c r="FZ39" s="71"/>
      <c r="GA39" s="71"/>
      <c r="GB39" s="71"/>
      <c r="GC39" s="71"/>
      <c r="GD39" s="71"/>
      <c r="GE39" s="71"/>
      <c r="GF39" s="71"/>
      <c r="GG39" s="71"/>
      <c r="GH39" s="71"/>
      <c r="GI39" s="71"/>
      <c r="GJ39" s="71"/>
      <c r="GK39" s="71"/>
      <c r="GL39" s="71"/>
      <c r="GM39" s="71"/>
      <c r="GN39" s="71"/>
      <c r="GO39" s="71"/>
      <c r="GP39" s="71"/>
      <c r="GQ39" s="71"/>
      <c r="GR39" s="71"/>
      <c r="GS39" s="71"/>
      <c r="GT39" s="71"/>
      <c r="GU39" s="71"/>
      <c r="GV39" s="71"/>
      <c r="GW39" s="71"/>
      <c r="GX39" s="71"/>
      <c r="GY39" s="71"/>
      <c r="GZ39" s="71"/>
      <c r="HA39" s="71"/>
      <c r="HB39" s="71"/>
      <c r="HC39" s="71"/>
      <c r="HD39" s="71"/>
      <c r="HE39" s="71"/>
      <c r="HF39" s="71"/>
      <c r="HG39" s="71"/>
      <c r="HH39" s="71"/>
      <c r="HI39" s="71"/>
      <c r="HJ39" s="71"/>
      <c r="HK39" s="71"/>
      <c r="HL39" s="71"/>
      <c r="HM39" s="71"/>
      <c r="HN39" s="71"/>
      <c r="HO39" s="71"/>
      <c r="HP39" s="71"/>
      <c r="HQ39" s="71"/>
      <c r="HR39" s="71"/>
      <c r="HS39" s="71"/>
      <c r="HT39" s="71"/>
      <c r="HU39" s="71"/>
      <c r="HV39" s="71"/>
      <c r="HW39" s="71"/>
      <c r="HX39" s="71"/>
      <c r="HY39" s="71"/>
      <c r="HZ39" s="71"/>
      <c r="IA39" s="71"/>
      <c r="IB39" s="71"/>
      <c r="IC39" s="71"/>
      <c r="ID39" s="71"/>
      <c r="IE39" s="71"/>
      <c r="IF39" s="71"/>
      <c r="IG39" s="71"/>
      <c r="IH39" s="71"/>
      <c r="II39" s="71"/>
      <c r="IJ39" s="71"/>
      <c r="IK39" s="71"/>
      <c r="IL39" s="71"/>
      <c r="IM39" s="71"/>
      <c r="IN39" s="71"/>
      <c r="IO39" s="71"/>
      <c r="IP39" s="71"/>
      <c r="IQ39" s="71"/>
      <c r="IR39" s="71"/>
      <c r="IS39" s="71"/>
    </row>
    <row r="40" spans="1:253" s="23" customFormat="1" ht="13.5" customHeight="1" outlineLevel="1">
      <c r="A40" s="54" t="str">
        <f t="shared" ref="A40:A45" ca="1" si="57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6.1</v>
      </c>
      <c r="B40" s="55" t="s">
        <v>17</v>
      </c>
      <c r="C40" s="81" t="s">
        <v>32</v>
      </c>
      <c r="D40" s="57"/>
      <c r="E40" s="57"/>
      <c r="F40" s="58"/>
      <c r="G40" s="59">
        <v>42457</v>
      </c>
      <c r="H40" s="60">
        <f t="shared" si="18"/>
        <v>42458</v>
      </c>
      <c r="I40" s="61" t="str">
        <f t="shared" ref="I40" ca="1" si="58">IF(AND($F$6&lt;=H40,$F$6&gt;=G40),"V","")</f>
        <v/>
      </c>
      <c r="J40" s="62">
        <v>2</v>
      </c>
      <c r="K40" s="63">
        <f t="shared" si="54"/>
        <v>2</v>
      </c>
      <c r="L40" s="64">
        <f t="shared" si="55"/>
        <v>0</v>
      </c>
      <c r="M40" s="63">
        <f t="shared" si="56"/>
        <v>2</v>
      </c>
      <c r="N40" s="65">
        <v>0</v>
      </c>
      <c r="O40" s="66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58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8"/>
      <c r="FT40" s="58"/>
      <c r="FU40" s="58"/>
      <c r="FV40" s="58"/>
      <c r="FW40" s="58"/>
      <c r="FX40" s="58"/>
      <c r="FY40" s="58"/>
      <c r="FZ40" s="58"/>
      <c r="GA40" s="58"/>
      <c r="GB40" s="58"/>
      <c r="GC40" s="58"/>
      <c r="GD40" s="58"/>
      <c r="GE40" s="58"/>
      <c r="GF40" s="58"/>
      <c r="GG40" s="58"/>
      <c r="GH40" s="58"/>
      <c r="GI40" s="58"/>
      <c r="GJ40" s="58"/>
      <c r="GK40" s="58"/>
      <c r="GL40" s="58"/>
      <c r="GM40" s="58"/>
      <c r="GN40" s="58"/>
      <c r="GO40" s="58"/>
      <c r="GP40" s="58"/>
      <c r="GQ40" s="58"/>
      <c r="GR40" s="58"/>
      <c r="GS40" s="58"/>
      <c r="GT40" s="58"/>
      <c r="GU40" s="58"/>
      <c r="GV40" s="58"/>
      <c r="GW40" s="58"/>
      <c r="GX40" s="58"/>
      <c r="GY40" s="58"/>
      <c r="GZ40" s="58"/>
      <c r="HA40" s="58"/>
      <c r="HB40" s="58"/>
      <c r="HC40" s="58"/>
      <c r="HD40" s="58"/>
      <c r="HE40" s="58"/>
      <c r="HF40" s="58"/>
      <c r="HG40" s="58"/>
      <c r="HH40" s="58"/>
      <c r="HI40" s="58"/>
      <c r="HJ40" s="58"/>
      <c r="HK40" s="58"/>
      <c r="HL40" s="58"/>
      <c r="HM40" s="58"/>
      <c r="HN40" s="58"/>
      <c r="HO40" s="58"/>
      <c r="HP40" s="58"/>
      <c r="HQ40" s="58"/>
      <c r="HR40" s="58"/>
      <c r="HS40" s="58"/>
      <c r="HT40" s="58"/>
      <c r="HU40" s="58"/>
      <c r="HV40" s="58"/>
      <c r="HW40" s="58"/>
      <c r="HX40" s="58"/>
      <c r="HY40" s="58"/>
      <c r="HZ40" s="58"/>
      <c r="IA40" s="58"/>
      <c r="IB40" s="58"/>
      <c r="IC40" s="58"/>
      <c r="ID40" s="58"/>
      <c r="IE40" s="58"/>
      <c r="IF40" s="58"/>
      <c r="IG40" s="58"/>
      <c r="IH40" s="58"/>
      <c r="II40" s="58"/>
      <c r="IJ40" s="58"/>
      <c r="IK40" s="58"/>
      <c r="IL40" s="58"/>
      <c r="IM40" s="58"/>
      <c r="IN40" s="58"/>
      <c r="IO40" s="58"/>
      <c r="IP40" s="58"/>
      <c r="IQ40" s="58"/>
      <c r="IR40" s="58"/>
      <c r="IS40" s="58"/>
    </row>
    <row r="41" spans="1:253" s="23" customFormat="1" ht="13.5" customHeight="1" outlineLevel="1">
      <c r="A41" s="54" t="str">
        <f t="shared" ca="1" si="57"/>
        <v>6.2</v>
      </c>
      <c r="B41" s="55" t="s">
        <v>17</v>
      </c>
      <c r="C41" s="81" t="s">
        <v>33</v>
      </c>
      <c r="D41" s="57"/>
      <c r="E41" s="57"/>
      <c r="F41" s="58"/>
      <c r="G41" s="59">
        <v>42459</v>
      </c>
      <c r="H41" s="60">
        <f t="shared" si="18"/>
        <v>42461</v>
      </c>
      <c r="I41" s="61" t="str">
        <f t="shared" ref="I41:I45" ca="1" si="59">IF(AND($F$6&lt;=H41,$F$6&gt;=G41),"V","")</f>
        <v/>
      </c>
      <c r="J41" s="62">
        <v>3</v>
      </c>
      <c r="K41" s="63">
        <f t="shared" ref="K41:K54" si="60">NETWORKDAYS(G41,H41)</f>
        <v>3</v>
      </c>
      <c r="L41" s="64">
        <f t="shared" ref="L41:L54" si="61">ROUNDDOWN(N41*J41,0)</f>
        <v>0</v>
      </c>
      <c r="M41" s="63">
        <f t="shared" ref="M41:M54" si="62">J41-L41</f>
        <v>3</v>
      </c>
      <c r="N41" s="65">
        <v>0</v>
      </c>
      <c r="O41" s="66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58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8"/>
      <c r="FT41" s="58"/>
      <c r="FU41" s="58"/>
      <c r="FV41" s="58"/>
      <c r="FW41" s="58"/>
      <c r="FX41" s="58"/>
      <c r="FY41" s="58"/>
      <c r="FZ41" s="58"/>
      <c r="GA41" s="58"/>
      <c r="GB41" s="58"/>
      <c r="GC41" s="58"/>
      <c r="GD41" s="58"/>
      <c r="GE41" s="58"/>
      <c r="GF41" s="58"/>
      <c r="GG41" s="58"/>
      <c r="GH41" s="58"/>
      <c r="GI41" s="58"/>
      <c r="GJ41" s="58"/>
      <c r="GK41" s="58"/>
      <c r="GL41" s="58"/>
      <c r="GM41" s="58"/>
      <c r="GN41" s="58"/>
      <c r="GO41" s="58"/>
      <c r="GP41" s="58"/>
      <c r="GQ41" s="58"/>
      <c r="GR41" s="58"/>
      <c r="GS41" s="58"/>
      <c r="GT41" s="58"/>
      <c r="GU41" s="58"/>
      <c r="GV41" s="58"/>
      <c r="GW41" s="58"/>
      <c r="GX41" s="58"/>
      <c r="GY41" s="58"/>
      <c r="GZ41" s="58"/>
      <c r="HA41" s="58"/>
      <c r="HB41" s="58"/>
      <c r="HC41" s="58"/>
      <c r="HD41" s="58"/>
      <c r="HE41" s="58"/>
      <c r="HF41" s="58"/>
      <c r="HG41" s="58"/>
      <c r="HH41" s="58"/>
      <c r="HI41" s="58"/>
      <c r="HJ41" s="58"/>
      <c r="HK41" s="58"/>
      <c r="HL41" s="58"/>
      <c r="HM41" s="58"/>
      <c r="HN41" s="58"/>
      <c r="HO41" s="58"/>
      <c r="HP41" s="58"/>
      <c r="HQ41" s="58"/>
      <c r="HR41" s="58"/>
      <c r="HS41" s="58"/>
      <c r="HT41" s="58"/>
      <c r="HU41" s="58"/>
      <c r="HV41" s="58"/>
      <c r="HW41" s="58"/>
      <c r="HX41" s="58"/>
      <c r="HY41" s="58"/>
      <c r="HZ41" s="58"/>
      <c r="IA41" s="58"/>
      <c r="IB41" s="58"/>
      <c r="IC41" s="58"/>
      <c r="ID41" s="58"/>
      <c r="IE41" s="58"/>
      <c r="IF41" s="58"/>
      <c r="IG41" s="58"/>
      <c r="IH41" s="58"/>
      <c r="II41" s="58"/>
      <c r="IJ41" s="58"/>
      <c r="IK41" s="58"/>
      <c r="IL41" s="58"/>
      <c r="IM41" s="58"/>
      <c r="IN41" s="58"/>
      <c r="IO41" s="58"/>
      <c r="IP41" s="58"/>
      <c r="IQ41" s="58"/>
      <c r="IR41" s="58"/>
      <c r="IS41" s="58"/>
    </row>
    <row r="42" spans="1:253" s="23" customFormat="1" ht="13.5" customHeight="1" outlineLevel="1">
      <c r="A42" s="54" t="str">
        <f t="shared" ca="1" si="57"/>
        <v>6.3</v>
      </c>
      <c r="B42" s="55" t="s">
        <v>21</v>
      </c>
      <c r="C42" s="81" t="s">
        <v>57</v>
      </c>
      <c r="D42" s="57"/>
      <c r="E42" s="57"/>
      <c r="F42" s="58"/>
      <c r="G42" s="59">
        <v>42461</v>
      </c>
      <c r="H42" s="60">
        <f t="shared" ref="H42" si="63">G42+J42-1</f>
        <v>42461</v>
      </c>
      <c r="I42" s="61" t="str">
        <f t="shared" ref="I42" ca="1" si="64">IF(AND($F$6&lt;=H42,$F$6&gt;=G42),"V","")</f>
        <v/>
      </c>
      <c r="J42" s="62">
        <v>1</v>
      </c>
      <c r="K42" s="63">
        <f t="shared" ref="K42" si="65">NETWORKDAYS(G42,H42)</f>
        <v>1</v>
      </c>
      <c r="L42" s="64">
        <f t="shared" ref="L42" si="66">ROUNDDOWN(N42*J42,0)</f>
        <v>0</v>
      </c>
      <c r="M42" s="63">
        <f t="shared" ref="M42" si="67">J42-L42</f>
        <v>1</v>
      </c>
      <c r="N42" s="65">
        <v>0</v>
      </c>
      <c r="O42" s="66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58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8"/>
      <c r="FT42" s="58"/>
      <c r="FU42" s="58"/>
      <c r="FV42" s="58"/>
      <c r="FW42" s="58"/>
      <c r="FX42" s="58"/>
      <c r="FY42" s="58"/>
      <c r="FZ42" s="58"/>
      <c r="GA42" s="58"/>
      <c r="GB42" s="58"/>
      <c r="GC42" s="58"/>
      <c r="GD42" s="58"/>
      <c r="GE42" s="58"/>
      <c r="GF42" s="58"/>
      <c r="GG42" s="58"/>
      <c r="GH42" s="58"/>
      <c r="GI42" s="58"/>
      <c r="GJ42" s="58"/>
      <c r="GK42" s="58"/>
      <c r="GL42" s="58"/>
      <c r="GM42" s="58"/>
      <c r="GN42" s="58"/>
      <c r="GO42" s="58"/>
      <c r="GP42" s="58"/>
      <c r="GQ42" s="58"/>
      <c r="GR42" s="58"/>
      <c r="GS42" s="58"/>
      <c r="GT42" s="58"/>
      <c r="GU42" s="58"/>
      <c r="GV42" s="58"/>
      <c r="GW42" s="58"/>
      <c r="GX42" s="58"/>
      <c r="GY42" s="58"/>
      <c r="GZ42" s="58"/>
      <c r="HA42" s="58"/>
      <c r="HB42" s="58"/>
      <c r="HC42" s="58"/>
      <c r="HD42" s="58"/>
      <c r="HE42" s="58"/>
      <c r="HF42" s="58"/>
      <c r="HG42" s="58"/>
      <c r="HH42" s="58"/>
      <c r="HI42" s="58"/>
      <c r="HJ42" s="58"/>
      <c r="HK42" s="58"/>
      <c r="HL42" s="58"/>
      <c r="HM42" s="58"/>
      <c r="HN42" s="58"/>
      <c r="HO42" s="58"/>
      <c r="HP42" s="58"/>
      <c r="HQ42" s="58"/>
      <c r="HR42" s="58"/>
      <c r="HS42" s="58"/>
      <c r="HT42" s="58"/>
      <c r="HU42" s="58"/>
      <c r="HV42" s="58"/>
      <c r="HW42" s="58"/>
      <c r="HX42" s="58"/>
      <c r="HY42" s="58"/>
      <c r="HZ42" s="58"/>
      <c r="IA42" s="58"/>
      <c r="IB42" s="58"/>
      <c r="IC42" s="58"/>
      <c r="ID42" s="58"/>
      <c r="IE42" s="58"/>
      <c r="IF42" s="58"/>
      <c r="IG42" s="58"/>
      <c r="IH42" s="58"/>
      <c r="II42" s="58"/>
      <c r="IJ42" s="58"/>
      <c r="IK42" s="58"/>
      <c r="IL42" s="58"/>
      <c r="IM42" s="58"/>
      <c r="IN42" s="58"/>
      <c r="IO42" s="58"/>
      <c r="IP42" s="58"/>
      <c r="IQ42" s="58"/>
      <c r="IR42" s="58"/>
      <c r="IS42" s="58"/>
    </row>
    <row r="43" spans="1:253" s="23" customFormat="1" ht="13.5" customHeight="1" outlineLevel="1">
      <c r="A43" s="54" t="str">
        <f t="shared" ca="1" si="57"/>
        <v>6.4</v>
      </c>
      <c r="B43" s="55" t="s">
        <v>17</v>
      </c>
      <c r="C43" s="81" t="s">
        <v>34</v>
      </c>
      <c r="D43" s="57"/>
      <c r="E43" s="57"/>
      <c r="F43" s="58"/>
      <c r="G43" s="59">
        <v>42464</v>
      </c>
      <c r="H43" s="60">
        <f t="shared" si="18"/>
        <v>42468</v>
      </c>
      <c r="I43" s="61" t="str">
        <f t="shared" ref="I43:I44" ca="1" si="68">IF(AND($F$6&lt;=H43,$F$6&gt;=G43),"V","")</f>
        <v/>
      </c>
      <c r="J43" s="62">
        <v>5</v>
      </c>
      <c r="K43" s="63">
        <f t="shared" ref="K43:K44" si="69">NETWORKDAYS(G43,H43)</f>
        <v>5</v>
      </c>
      <c r="L43" s="64">
        <f t="shared" ref="L43:L44" si="70">ROUNDDOWN(N43*J43,0)</f>
        <v>0</v>
      </c>
      <c r="M43" s="63">
        <f t="shared" ref="M43:M44" si="71">J43-L43</f>
        <v>5</v>
      </c>
      <c r="N43" s="65">
        <v>0</v>
      </c>
      <c r="O43" s="66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  <c r="GK43" s="58"/>
      <c r="GL43" s="58"/>
      <c r="GM43" s="58"/>
      <c r="GN43" s="58"/>
      <c r="GO43" s="58"/>
      <c r="GP43" s="58"/>
      <c r="GQ43" s="58"/>
      <c r="GR43" s="58"/>
      <c r="GS43" s="58"/>
      <c r="GT43" s="58"/>
      <c r="GU43" s="58"/>
      <c r="GV43" s="58"/>
      <c r="GW43" s="58"/>
      <c r="GX43" s="58"/>
      <c r="GY43" s="58"/>
      <c r="GZ43" s="58"/>
      <c r="HA43" s="58"/>
      <c r="HB43" s="58"/>
      <c r="HC43" s="58"/>
      <c r="HD43" s="58"/>
      <c r="HE43" s="58"/>
      <c r="HF43" s="58"/>
      <c r="HG43" s="58"/>
      <c r="HH43" s="58"/>
      <c r="HI43" s="58"/>
      <c r="HJ43" s="58"/>
      <c r="HK43" s="58"/>
      <c r="HL43" s="58"/>
      <c r="HM43" s="58"/>
      <c r="HN43" s="58"/>
      <c r="HO43" s="58"/>
      <c r="HP43" s="58"/>
      <c r="HQ43" s="58"/>
      <c r="HR43" s="58"/>
      <c r="HS43" s="58"/>
      <c r="HT43" s="58"/>
      <c r="HU43" s="58"/>
      <c r="HV43" s="58"/>
      <c r="HW43" s="58"/>
      <c r="HX43" s="58"/>
      <c r="HY43" s="58"/>
      <c r="HZ43" s="58"/>
      <c r="IA43" s="58"/>
      <c r="IB43" s="58"/>
      <c r="IC43" s="58"/>
      <c r="ID43" s="58"/>
      <c r="IE43" s="58"/>
      <c r="IF43" s="58"/>
      <c r="IG43" s="58"/>
      <c r="IH43" s="58"/>
      <c r="II43" s="58"/>
      <c r="IJ43" s="58"/>
      <c r="IK43" s="58"/>
      <c r="IL43" s="58"/>
      <c r="IM43" s="58"/>
      <c r="IN43" s="58"/>
      <c r="IO43" s="58"/>
      <c r="IP43" s="58"/>
      <c r="IQ43" s="58"/>
      <c r="IR43" s="58"/>
      <c r="IS43" s="58"/>
    </row>
    <row r="44" spans="1:253" s="23" customFormat="1" ht="13.5" customHeight="1" outlineLevel="1">
      <c r="A44" s="54" t="str">
        <f t="shared" ca="1" si="57"/>
        <v>6.5</v>
      </c>
      <c r="B44" s="55" t="s">
        <v>17</v>
      </c>
      <c r="C44" s="81" t="s">
        <v>35</v>
      </c>
      <c r="D44" s="57"/>
      <c r="E44" s="57"/>
      <c r="F44" s="58"/>
      <c r="G44" s="59">
        <v>42471</v>
      </c>
      <c r="H44" s="60">
        <f t="shared" si="18"/>
        <v>42475</v>
      </c>
      <c r="I44" s="61" t="str">
        <f t="shared" ca="1" si="68"/>
        <v/>
      </c>
      <c r="J44" s="62">
        <v>5</v>
      </c>
      <c r="K44" s="63">
        <f t="shared" si="69"/>
        <v>5</v>
      </c>
      <c r="L44" s="64">
        <f t="shared" si="70"/>
        <v>0</v>
      </c>
      <c r="M44" s="63">
        <f t="shared" si="71"/>
        <v>5</v>
      </c>
      <c r="N44" s="65">
        <v>0</v>
      </c>
      <c r="O44" s="66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58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8"/>
      <c r="FT44" s="58"/>
      <c r="FU44" s="58"/>
      <c r="FV44" s="58"/>
      <c r="FW44" s="58"/>
      <c r="FX44" s="58"/>
      <c r="FY44" s="58"/>
      <c r="FZ44" s="58"/>
      <c r="GA44" s="58"/>
      <c r="GB44" s="58"/>
      <c r="GC44" s="58"/>
      <c r="GD44" s="58"/>
      <c r="GE44" s="58"/>
      <c r="GF44" s="58"/>
      <c r="GG44" s="58"/>
      <c r="GH44" s="58"/>
      <c r="GI44" s="58"/>
      <c r="GJ44" s="58"/>
      <c r="GK44" s="58"/>
      <c r="GL44" s="58"/>
      <c r="GM44" s="58"/>
      <c r="GN44" s="58"/>
      <c r="GO44" s="58"/>
      <c r="GP44" s="58"/>
      <c r="GQ44" s="58"/>
      <c r="GR44" s="58"/>
      <c r="GS44" s="58"/>
      <c r="GT44" s="58"/>
      <c r="GU44" s="58"/>
      <c r="GV44" s="58"/>
      <c r="GW44" s="58"/>
      <c r="GX44" s="58"/>
      <c r="GY44" s="58"/>
      <c r="GZ44" s="58"/>
      <c r="HA44" s="58"/>
      <c r="HB44" s="58"/>
      <c r="HC44" s="58"/>
      <c r="HD44" s="58"/>
      <c r="HE44" s="58"/>
      <c r="HF44" s="58"/>
      <c r="HG44" s="58"/>
      <c r="HH44" s="58"/>
      <c r="HI44" s="58"/>
      <c r="HJ44" s="58"/>
      <c r="HK44" s="58"/>
      <c r="HL44" s="58"/>
      <c r="HM44" s="58"/>
      <c r="HN44" s="58"/>
      <c r="HO44" s="58"/>
      <c r="HP44" s="58"/>
      <c r="HQ44" s="58"/>
      <c r="HR44" s="58"/>
      <c r="HS44" s="58"/>
      <c r="HT44" s="58"/>
      <c r="HU44" s="58"/>
      <c r="HV44" s="58"/>
      <c r="HW44" s="58"/>
      <c r="HX44" s="58"/>
      <c r="HY44" s="58"/>
      <c r="HZ44" s="58"/>
      <c r="IA44" s="58"/>
      <c r="IB44" s="58"/>
      <c r="IC44" s="58"/>
      <c r="ID44" s="58"/>
      <c r="IE44" s="58"/>
      <c r="IF44" s="58"/>
      <c r="IG44" s="58"/>
      <c r="IH44" s="58"/>
      <c r="II44" s="58"/>
      <c r="IJ44" s="58"/>
      <c r="IK44" s="58"/>
      <c r="IL44" s="58"/>
      <c r="IM44" s="58"/>
      <c r="IN44" s="58"/>
      <c r="IO44" s="58"/>
      <c r="IP44" s="58"/>
      <c r="IQ44" s="58"/>
      <c r="IR44" s="58"/>
      <c r="IS44" s="58"/>
    </row>
    <row r="45" spans="1:253" s="23" customFormat="1" ht="13.5" customHeight="1" outlineLevel="1">
      <c r="A45" s="54" t="str">
        <f t="shared" ca="1" si="57"/>
        <v>6.6</v>
      </c>
      <c r="B45" s="55" t="s">
        <v>21</v>
      </c>
      <c r="C45" s="81" t="s">
        <v>57</v>
      </c>
      <c r="D45" s="57"/>
      <c r="E45" s="57"/>
      <c r="F45" s="58"/>
      <c r="G45" s="59">
        <v>42475</v>
      </c>
      <c r="H45" s="60">
        <f t="shared" si="18"/>
        <v>42475</v>
      </c>
      <c r="I45" s="61" t="str">
        <f t="shared" ca="1" si="59"/>
        <v/>
      </c>
      <c r="J45" s="62">
        <v>1</v>
      </c>
      <c r="K45" s="63">
        <f t="shared" si="60"/>
        <v>1</v>
      </c>
      <c r="L45" s="64">
        <f t="shared" si="61"/>
        <v>0</v>
      </c>
      <c r="M45" s="63">
        <f t="shared" si="62"/>
        <v>1</v>
      </c>
      <c r="N45" s="65">
        <v>0</v>
      </c>
      <c r="O45" s="66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58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8"/>
      <c r="FT45" s="58"/>
      <c r="FU45" s="58"/>
      <c r="FV45" s="58"/>
      <c r="FW45" s="58"/>
      <c r="FX45" s="58"/>
      <c r="FY45" s="58"/>
      <c r="FZ45" s="58"/>
      <c r="GA45" s="58"/>
      <c r="GB45" s="58"/>
      <c r="GC45" s="58"/>
      <c r="GD45" s="58"/>
      <c r="GE45" s="58"/>
      <c r="GF45" s="58"/>
      <c r="GG45" s="58"/>
      <c r="GH45" s="58"/>
      <c r="GI45" s="58"/>
      <c r="GJ45" s="58"/>
      <c r="GK45" s="58"/>
      <c r="GL45" s="58"/>
      <c r="GM45" s="58"/>
      <c r="GN45" s="58"/>
      <c r="GO45" s="58"/>
      <c r="GP45" s="58"/>
      <c r="GQ45" s="58"/>
      <c r="GR45" s="58"/>
      <c r="GS45" s="58"/>
      <c r="GT45" s="58"/>
      <c r="GU45" s="58"/>
      <c r="GV45" s="58"/>
      <c r="GW45" s="58"/>
      <c r="GX45" s="58"/>
      <c r="GY45" s="58"/>
      <c r="GZ45" s="58"/>
      <c r="HA45" s="58"/>
      <c r="HB45" s="58"/>
      <c r="HC45" s="58"/>
      <c r="HD45" s="58"/>
      <c r="HE45" s="58"/>
      <c r="HF45" s="58"/>
      <c r="HG45" s="58"/>
      <c r="HH45" s="58"/>
      <c r="HI45" s="58"/>
      <c r="HJ45" s="58"/>
      <c r="HK45" s="58"/>
      <c r="HL45" s="58"/>
      <c r="HM45" s="58"/>
      <c r="HN45" s="58"/>
      <c r="HO45" s="58"/>
      <c r="HP45" s="58"/>
      <c r="HQ45" s="58"/>
      <c r="HR45" s="58"/>
      <c r="HS45" s="58"/>
      <c r="HT45" s="58"/>
      <c r="HU45" s="58"/>
      <c r="HV45" s="58"/>
      <c r="HW45" s="58"/>
      <c r="HX45" s="58"/>
      <c r="HY45" s="58"/>
      <c r="HZ45" s="58"/>
      <c r="IA45" s="58"/>
      <c r="IB45" s="58"/>
      <c r="IC45" s="58"/>
      <c r="ID45" s="58"/>
      <c r="IE45" s="58"/>
      <c r="IF45" s="58"/>
      <c r="IG45" s="58"/>
      <c r="IH45" s="58"/>
      <c r="II45" s="58"/>
      <c r="IJ45" s="58"/>
      <c r="IK45" s="58"/>
      <c r="IL45" s="58"/>
      <c r="IM45" s="58"/>
      <c r="IN45" s="58"/>
      <c r="IO45" s="58"/>
      <c r="IP45" s="58"/>
      <c r="IQ45" s="58"/>
      <c r="IR45" s="58"/>
      <c r="IS45" s="58"/>
    </row>
    <row r="46" spans="1:253" s="23" customFormat="1" ht="12">
      <c r="A46" s="67">
        <f ca="1">IF(ISERROR(VALUE(SUBSTITUTE(OFFSET(A46,-1,0,1,1),".",""))),1,IF(ISERROR(FIND("`",SUBSTITUTE(OFFSET(A46,-1,0,1,1),".","`",1))),VALUE(OFFSET(A46,-1,0,1,1))+1,VALUE(LEFT(OFFSET(A46,-1,0,1,1),FIND("`",SUBSTITUTE(OFFSET(A46,-1,0,1,1),".","`",1))-1))+1))</f>
        <v>7</v>
      </c>
      <c r="B46" s="68"/>
      <c r="C46" s="69" t="s">
        <v>52</v>
      </c>
      <c r="D46" s="70"/>
      <c r="E46" s="70"/>
      <c r="F46" s="71"/>
      <c r="G46" s="72">
        <v>42478</v>
      </c>
      <c r="H46" s="73">
        <f t="shared" si="18"/>
        <v>42540</v>
      </c>
      <c r="I46" s="74" t="str">
        <f ca="1">IF(AND($F$6&lt;=H46,$F$6&gt;=G46),"V","")</f>
        <v/>
      </c>
      <c r="J46" s="75">
        <f>MAX(H47:H50)-G46+1</f>
        <v>63</v>
      </c>
      <c r="K46" s="76">
        <f t="shared" si="60"/>
        <v>45</v>
      </c>
      <c r="L46" s="77">
        <f t="shared" si="61"/>
        <v>0</v>
      </c>
      <c r="M46" s="76">
        <f t="shared" si="62"/>
        <v>63</v>
      </c>
      <c r="N46" s="78">
        <f>SUMPRODUCT(J51:J55,N51:N55)/SUM(J51:J55)</f>
        <v>0</v>
      </c>
      <c r="O46" s="79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71"/>
      <c r="DU46" s="71"/>
      <c r="DV46" s="71"/>
      <c r="DW46" s="71"/>
      <c r="DX46" s="71"/>
      <c r="DY46" s="71"/>
      <c r="DZ46" s="71"/>
      <c r="EA46" s="71"/>
      <c r="EB46" s="71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  <c r="EN46" s="71"/>
      <c r="EO46" s="71"/>
      <c r="EP46" s="71"/>
      <c r="EQ46" s="71"/>
      <c r="ER46" s="71"/>
      <c r="ES46" s="71"/>
      <c r="ET46" s="71"/>
      <c r="EU46" s="71"/>
      <c r="EV46" s="71"/>
      <c r="EW46" s="71"/>
      <c r="EX46" s="71"/>
      <c r="EY46" s="71"/>
      <c r="EZ46" s="71"/>
      <c r="FA46" s="71"/>
      <c r="FB46" s="71"/>
      <c r="FC46" s="71"/>
      <c r="FD46" s="71"/>
      <c r="FE46" s="71"/>
      <c r="FF46" s="71"/>
      <c r="FG46" s="71"/>
      <c r="FH46" s="71"/>
      <c r="FI46" s="71"/>
      <c r="FJ46" s="71"/>
      <c r="FK46" s="71"/>
      <c r="FL46" s="71"/>
      <c r="FM46" s="71"/>
      <c r="FN46" s="71"/>
      <c r="FO46" s="71"/>
      <c r="FP46" s="71"/>
      <c r="FQ46" s="71"/>
      <c r="FR46" s="71"/>
      <c r="FS46" s="71"/>
      <c r="FT46" s="71"/>
      <c r="FU46" s="71"/>
      <c r="FV46" s="71"/>
      <c r="FW46" s="71"/>
      <c r="FX46" s="71"/>
      <c r="FY46" s="71"/>
      <c r="FZ46" s="71"/>
      <c r="GA46" s="71"/>
      <c r="GB46" s="71"/>
      <c r="GC46" s="71"/>
      <c r="GD46" s="71"/>
      <c r="GE46" s="71"/>
      <c r="GF46" s="71"/>
      <c r="GG46" s="71"/>
      <c r="GH46" s="71"/>
      <c r="GI46" s="71"/>
      <c r="GJ46" s="71"/>
      <c r="GK46" s="71"/>
      <c r="GL46" s="71"/>
      <c r="GM46" s="71"/>
      <c r="GN46" s="71"/>
      <c r="GO46" s="71"/>
      <c r="GP46" s="71"/>
      <c r="GQ46" s="71"/>
      <c r="GR46" s="71"/>
      <c r="GS46" s="71"/>
      <c r="GT46" s="71"/>
      <c r="GU46" s="71"/>
      <c r="GV46" s="71"/>
      <c r="GW46" s="71"/>
      <c r="GX46" s="71"/>
      <c r="GY46" s="71"/>
      <c r="GZ46" s="71"/>
      <c r="HA46" s="71"/>
      <c r="HB46" s="71"/>
      <c r="HC46" s="71"/>
      <c r="HD46" s="71"/>
      <c r="HE46" s="71"/>
      <c r="HF46" s="71"/>
      <c r="HG46" s="71"/>
      <c r="HH46" s="71"/>
      <c r="HI46" s="71"/>
      <c r="HJ46" s="71"/>
      <c r="HK46" s="71"/>
      <c r="HL46" s="71"/>
      <c r="HM46" s="71"/>
      <c r="HN46" s="71"/>
      <c r="HO46" s="71"/>
      <c r="HP46" s="71"/>
      <c r="HQ46" s="71"/>
      <c r="HR46" s="71"/>
      <c r="HS46" s="71"/>
      <c r="HT46" s="71"/>
      <c r="HU46" s="71"/>
      <c r="HV46" s="71"/>
      <c r="HW46" s="71"/>
      <c r="HX46" s="71"/>
      <c r="HY46" s="71"/>
      <c r="HZ46" s="71"/>
      <c r="IA46" s="71"/>
      <c r="IB46" s="71"/>
      <c r="IC46" s="71"/>
      <c r="ID46" s="71"/>
      <c r="IE46" s="71"/>
      <c r="IF46" s="71"/>
      <c r="IG46" s="71"/>
      <c r="IH46" s="71"/>
      <c r="II46" s="71"/>
      <c r="IJ46" s="71"/>
      <c r="IK46" s="71"/>
      <c r="IL46" s="71"/>
      <c r="IM46" s="71"/>
      <c r="IN46" s="71"/>
      <c r="IO46" s="71"/>
      <c r="IP46" s="71"/>
      <c r="IQ46" s="71"/>
      <c r="IR46" s="71"/>
      <c r="IS46" s="71"/>
    </row>
    <row r="47" spans="1:253" s="23" customFormat="1" ht="28.5" customHeight="1" outlineLevel="1">
      <c r="A47" s="54" t="str">
        <f t="shared" ref="A47:A50" ca="1" si="72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7.1</v>
      </c>
      <c r="B47" s="55" t="s">
        <v>17</v>
      </c>
      <c r="C47" s="81" t="s">
        <v>48</v>
      </c>
      <c r="D47" s="57"/>
      <c r="E47" s="57"/>
      <c r="F47" s="58"/>
      <c r="G47" s="59">
        <v>42478</v>
      </c>
      <c r="H47" s="60">
        <f t="shared" si="18"/>
        <v>42524</v>
      </c>
      <c r="I47" s="61" t="str">
        <f t="shared" ref="I47:I48" ca="1" si="73">IF(AND($F$6&lt;=H47,$F$6&gt;=G47),"V","")</f>
        <v/>
      </c>
      <c r="J47" s="62">
        <v>47</v>
      </c>
      <c r="K47" s="63">
        <f t="shared" ref="K47:K48" si="74">NETWORKDAYS(G47,H47)</f>
        <v>35</v>
      </c>
      <c r="L47" s="64">
        <f t="shared" ref="L47:L48" si="75">ROUNDDOWN(N47*J47,0)</f>
        <v>0</v>
      </c>
      <c r="M47" s="63">
        <f t="shared" ref="M47:M48" si="76">J47-L47</f>
        <v>47</v>
      </c>
      <c r="N47" s="65">
        <v>0</v>
      </c>
      <c r="O47" s="66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58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58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8"/>
      <c r="FT47" s="58"/>
      <c r="FU47" s="58"/>
      <c r="FV47" s="58"/>
      <c r="FW47" s="58"/>
      <c r="FX47" s="58"/>
      <c r="FY47" s="58"/>
      <c r="FZ47" s="58"/>
      <c r="GA47" s="58"/>
      <c r="GB47" s="58"/>
      <c r="GC47" s="58"/>
      <c r="GD47" s="58"/>
      <c r="GE47" s="58"/>
      <c r="GF47" s="58"/>
      <c r="GG47" s="58"/>
      <c r="GH47" s="58"/>
      <c r="GI47" s="58"/>
      <c r="GJ47" s="58"/>
      <c r="GK47" s="58"/>
      <c r="GL47" s="58"/>
      <c r="GM47" s="58"/>
      <c r="GN47" s="58"/>
      <c r="GO47" s="58"/>
      <c r="GP47" s="58"/>
      <c r="GQ47" s="58"/>
      <c r="GR47" s="58"/>
      <c r="GS47" s="58"/>
      <c r="GT47" s="58"/>
      <c r="GU47" s="58"/>
      <c r="GV47" s="58"/>
      <c r="GW47" s="58"/>
      <c r="GX47" s="58"/>
      <c r="GY47" s="58"/>
      <c r="GZ47" s="58"/>
      <c r="HA47" s="58"/>
      <c r="HB47" s="58"/>
      <c r="HC47" s="58"/>
      <c r="HD47" s="58"/>
      <c r="HE47" s="58"/>
      <c r="HF47" s="58"/>
      <c r="HG47" s="58"/>
      <c r="HH47" s="58"/>
      <c r="HI47" s="58"/>
      <c r="HJ47" s="58"/>
      <c r="HK47" s="58"/>
      <c r="HL47" s="58"/>
      <c r="HM47" s="58"/>
      <c r="HN47" s="58"/>
      <c r="HO47" s="58"/>
      <c r="HP47" s="58"/>
      <c r="HQ47" s="58"/>
      <c r="HR47" s="58"/>
      <c r="HS47" s="58"/>
      <c r="HT47" s="58"/>
      <c r="HU47" s="58"/>
      <c r="HV47" s="58"/>
      <c r="HW47" s="58"/>
      <c r="HX47" s="58"/>
      <c r="HY47" s="58"/>
      <c r="HZ47" s="58"/>
      <c r="IA47" s="58"/>
      <c r="IB47" s="58"/>
      <c r="IC47" s="58"/>
      <c r="ID47" s="58"/>
      <c r="IE47" s="58"/>
      <c r="IF47" s="58"/>
      <c r="IG47" s="58"/>
      <c r="IH47" s="58"/>
      <c r="II47" s="58"/>
      <c r="IJ47" s="58"/>
      <c r="IK47" s="58"/>
      <c r="IL47" s="58"/>
      <c r="IM47" s="58"/>
      <c r="IN47" s="58"/>
      <c r="IO47" s="58"/>
      <c r="IP47" s="58"/>
      <c r="IQ47" s="58"/>
      <c r="IR47" s="58"/>
      <c r="IS47" s="58"/>
    </row>
    <row r="48" spans="1:253" s="23" customFormat="1" ht="13.5" customHeight="1" outlineLevel="1">
      <c r="A48" s="54" t="str">
        <f t="shared" ca="1" si="72"/>
        <v>7.2</v>
      </c>
      <c r="B48" s="55" t="s">
        <v>21</v>
      </c>
      <c r="C48" s="81" t="s">
        <v>57</v>
      </c>
      <c r="D48" s="57"/>
      <c r="E48" s="57"/>
      <c r="F48" s="58"/>
      <c r="G48" s="59">
        <v>42490</v>
      </c>
      <c r="H48" s="60">
        <f t="shared" si="18"/>
        <v>42490</v>
      </c>
      <c r="I48" s="61" t="str">
        <f t="shared" ca="1" si="73"/>
        <v/>
      </c>
      <c r="J48" s="62">
        <v>1</v>
      </c>
      <c r="K48" s="63">
        <f t="shared" si="74"/>
        <v>0</v>
      </c>
      <c r="L48" s="64">
        <f t="shared" si="75"/>
        <v>0</v>
      </c>
      <c r="M48" s="63">
        <f t="shared" si="76"/>
        <v>1</v>
      </c>
      <c r="N48" s="65">
        <v>0</v>
      </c>
      <c r="O48" s="66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  <c r="GV48" s="58"/>
      <c r="GW48" s="58"/>
      <c r="GX48" s="58"/>
      <c r="GY48" s="58"/>
      <c r="GZ48" s="58"/>
      <c r="HA48" s="58"/>
      <c r="HB48" s="58"/>
      <c r="HC48" s="58"/>
      <c r="HD48" s="58"/>
      <c r="HE48" s="58"/>
      <c r="HF48" s="58"/>
      <c r="HG48" s="58"/>
      <c r="HH48" s="58"/>
      <c r="HI48" s="58"/>
      <c r="HJ48" s="58"/>
      <c r="HK48" s="58"/>
      <c r="HL48" s="58"/>
      <c r="HM48" s="58"/>
      <c r="HN48" s="58"/>
      <c r="HO48" s="58"/>
      <c r="HP48" s="58"/>
      <c r="HQ48" s="58"/>
      <c r="HR48" s="58"/>
      <c r="HS48" s="58"/>
      <c r="HT48" s="58"/>
      <c r="HU48" s="58"/>
      <c r="HV48" s="58"/>
      <c r="HW48" s="58"/>
      <c r="HX48" s="58"/>
      <c r="HY48" s="58"/>
      <c r="HZ48" s="58"/>
      <c r="IA48" s="58"/>
      <c r="IB48" s="58"/>
      <c r="IC48" s="58"/>
      <c r="ID48" s="58"/>
      <c r="IE48" s="58"/>
      <c r="IF48" s="58"/>
      <c r="IG48" s="58"/>
      <c r="IH48" s="58"/>
      <c r="II48" s="58"/>
      <c r="IJ48" s="58"/>
      <c r="IK48" s="58"/>
      <c r="IL48" s="58"/>
      <c r="IM48" s="58"/>
      <c r="IN48" s="58"/>
      <c r="IO48" s="58"/>
      <c r="IP48" s="58"/>
      <c r="IQ48" s="58"/>
      <c r="IR48" s="58"/>
      <c r="IS48" s="58"/>
    </row>
    <row r="49" spans="1:253" s="23" customFormat="1" ht="13.5" customHeight="1" outlineLevel="1">
      <c r="A49" s="54" t="str">
        <f t="shared" ca="1" si="72"/>
        <v>7.3</v>
      </c>
      <c r="B49" s="55" t="s">
        <v>21</v>
      </c>
      <c r="C49" s="81" t="s">
        <v>57</v>
      </c>
      <c r="D49" s="57"/>
      <c r="E49" s="57"/>
      <c r="F49" s="58"/>
      <c r="G49" s="59">
        <v>42510</v>
      </c>
      <c r="H49" s="60">
        <f t="shared" ref="H49" si="77">G49+J49-1</f>
        <v>42510</v>
      </c>
      <c r="I49" s="61" t="str">
        <f t="shared" ref="I49" ca="1" si="78">IF(AND($F$6&lt;=H49,$F$6&gt;=G49),"V","")</f>
        <v/>
      </c>
      <c r="J49" s="62">
        <v>1</v>
      </c>
      <c r="K49" s="63">
        <f t="shared" ref="K49" si="79">NETWORKDAYS(G49,H49)</f>
        <v>1</v>
      </c>
      <c r="L49" s="64">
        <f t="shared" ref="L49" si="80">ROUNDDOWN(N49*J49,0)</f>
        <v>0</v>
      </c>
      <c r="M49" s="63">
        <f t="shared" ref="M49" si="81">J49-L49</f>
        <v>1</v>
      </c>
      <c r="N49" s="65">
        <v>0</v>
      </c>
      <c r="O49" s="66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  <c r="FY49" s="58"/>
      <c r="FZ49" s="58"/>
      <c r="GA49" s="58"/>
      <c r="GB49" s="58"/>
      <c r="GC49" s="58"/>
      <c r="GD49" s="58"/>
      <c r="GE49" s="58"/>
      <c r="GF49" s="58"/>
      <c r="GG49" s="58"/>
      <c r="GH49" s="58"/>
      <c r="GI49" s="58"/>
      <c r="GJ49" s="58"/>
      <c r="GK49" s="58"/>
      <c r="GL49" s="58"/>
      <c r="GM49" s="58"/>
      <c r="GN49" s="58"/>
      <c r="GO49" s="58"/>
      <c r="GP49" s="58"/>
      <c r="GQ49" s="58"/>
      <c r="GR49" s="58"/>
      <c r="GS49" s="58"/>
      <c r="GT49" s="58"/>
      <c r="GU49" s="58"/>
      <c r="GV49" s="58"/>
      <c r="GW49" s="58"/>
      <c r="GX49" s="58"/>
      <c r="GY49" s="58"/>
      <c r="GZ49" s="58"/>
      <c r="HA49" s="58"/>
      <c r="HB49" s="58"/>
      <c r="HC49" s="58"/>
      <c r="HD49" s="58"/>
      <c r="HE49" s="58"/>
      <c r="HF49" s="58"/>
      <c r="HG49" s="58"/>
      <c r="HH49" s="58"/>
      <c r="HI49" s="58"/>
      <c r="HJ49" s="58"/>
      <c r="HK49" s="58"/>
      <c r="HL49" s="58"/>
      <c r="HM49" s="58"/>
      <c r="HN49" s="58"/>
      <c r="HO49" s="58"/>
      <c r="HP49" s="58"/>
      <c r="HQ49" s="58"/>
      <c r="HR49" s="58"/>
      <c r="HS49" s="58"/>
      <c r="HT49" s="58"/>
      <c r="HU49" s="58"/>
      <c r="HV49" s="58"/>
      <c r="HW49" s="58"/>
      <c r="HX49" s="58"/>
      <c r="HY49" s="58"/>
      <c r="HZ49" s="58"/>
      <c r="IA49" s="58"/>
      <c r="IB49" s="58"/>
      <c r="IC49" s="58"/>
      <c r="ID49" s="58"/>
      <c r="IE49" s="58"/>
      <c r="IF49" s="58"/>
      <c r="IG49" s="58"/>
      <c r="IH49" s="58"/>
      <c r="II49" s="58"/>
      <c r="IJ49" s="58"/>
      <c r="IK49" s="58"/>
      <c r="IL49" s="58"/>
      <c r="IM49" s="58"/>
      <c r="IN49" s="58"/>
      <c r="IO49" s="58"/>
      <c r="IP49" s="58"/>
      <c r="IQ49" s="58"/>
      <c r="IR49" s="58"/>
      <c r="IS49" s="58"/>
    </row>
    <row r="50" spans="1:253" s="23" customFormat="1" ht="13.5" customHeight="1" outlineLevel="1">
      <c r="A50" s="54" t="str">
        <f t="shared" ca="1" si="72"/>
        <v>7.4</v>
      </c>
      <c r="B50" s="55" t="s">
        <v>17</v>
      </c>
      <c r="C50" s="81" t="s">
        <v>49</v>
      </c>
      <c r="D50" s="57"/>
      <c r="E50" s="57"/>
      <c r="F50" s="58"/>
      <c r="G50" s="59">
        <v>42527</v>
      </c>
      <c r="H50" s="60">
        <f t="shared" si="18"/>
        <v>42540</v>
      </c>
      <c r="I50" s="61" t="str">
        <f t="shared" ref="I50" ca="1" si="82">IF(AND($F$6&lt;=H50,$F$6&gt;=G50),"V","")</f>
        <v/>
      </c>
      <c r="J50" s="62">
        <v>14</v>
      </c>
      <c r="K50" s="63">
        <f t="shared" si="60"/>
        <v>10</v>
      </c>
      <c r="L50" s="64">
        <f t="shared" si="61"/>
        <v>0</v>
      </c>
      <c r="M50" s="63">
        <f t="shared" si="62"/>
        <v>14</v>
      </c>
      <c r="N50" s="65">
        <v>0</v>
      </c>
      <c r="O50" s="66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  <c r="FY50" s="58"/>
      <c r="FZ50" s="58"/>
      <c r="GA50" s="58"/>
      <c r="GB50" s="58"/>
      <c r="GC50" s="58"/>
      <c r="GD50" s="58"/>
      <c r="GE50" s="58"/>
      <c r="GF50" s="58"/>
      <c r="GG50" s="58"/>
      <c r="GH50" s="58"/>
      <c r="GI50" s="58"/>
      <c r="GJ50" s="58"/>
      <c r="GK50" s="58"/>
      <c r="GL50" s="58"/>
      <c r="GM50" s="58"/>
      <c r="GN50" s="58"/>
      <c r="GO50" s="58"/>
      <c r="GP50" s="58"/>
      <c r="GQ50" s="58"/>
      <c r="GR50" s="58"/>
      <c r="GS50" s="58"/>
      <c r="GT50" s="58"/>
      <c r="GU50" s="58"/>
      <c r="GV50" s="58"/>
      <c r="GW50" s="58"/>
      <c r="GX50" s="58"/>
      <c r="GY50" s="58"/>
      <c r="GZ50" s="58"/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  <c r="IK50" s="58"/>
      <c r="IL50" s="58"/>
      <c r="IM50" s="58"/>
      <c r="IN50" s="58"/>
      <c r="IO50" s="58"/>
      <c r="IP50" s="58"/>
      <c r="IQ50" s="58"/>
      <c r="IR50" s="58"/>
      <c r="IS50" s="58"/>
    </row>
    <row r="51" spans="1:253" s="23" customFormat="1" ht="12">
      <c r="A51" s="67">
        <f ca="1">IF(ISERROR(VALUE(SUBSTITUTE(OFFSET(A51,-1,0,1,1),".",""))),1,IF(ISERROR(FIND("`",SUBSTITUTE(OFFSET(A51,-1,0,1,1),".","`",1))),VALUE(OFFSET(A51,-1,0,1,1))+1,VALUE(LEFT(OFFSET(A51,-1,0,1,1),FIND("`",SUBSTITUTE(OFFSET(A51,-1,0,1,1),".","`",1))-1))+1))</f>
        <v>8</v>
      </c>
      <c r="B51" s="68"/>
      <c r="C51" s="69" t="s">
        <v>36</v>
      </c>
      <c r="D51" s="70"/>
      <c r="E51" s="70"/>
      <c r="F51" s="71"/>
      <c r="G51" s="72">
        <v>42541</v>
      </c>
      <c r="H51" s="73">
        <f t="shared" si="18"/>
        <v>42549</v>
      </c>
      <c r="I51" s="74" t="str">
        <f ca="1">IF(AND($F$6&lt;=H51,$F$6&gt;=G51),"V","")</f>
        <v/>
      </c>
      <c r="J51" s="75">
        <f>MAX(H52:H54)-G51+1</f>
        <v>9</v>
      </c>
      <c r="K51" s="76">
        <f t="shared" si="60"/>
        <v>7</v>
      </c>
      <c r="L51" s="77">
        <f t="shared" si="61"/>
        <v>0</v>
      </c>
      <c r="M51" s="76">
        <f t="shared" si="62"/>
        <v>9</v>
      </c>
      <c r="N51" s="78">
        <f>SUMPRODUCT(J52:J54,N52:N54)/SUM(J52:J54)</f>
        <v>0</v>
      </c>
      <c r="O51" s="79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71"/>
      <c r="DU51" s="71"/>
      <c r="DV51" s="71"/>
      <c r="DW51" s="71"/>
      <c r="DX51" s="71"/>
      <c r="DY51" s="71"/>
      <c r="DZ51" s="71"/>
      <c r="EA51" s="71"/>
      <c r="EB51" s="71"/>
      <c r="EC51" s="71"/>
      <c r="ED51" s="71"/>
      <c r="EE51" s="71"/>
      <c r="EF51" s="71"/>
      <c r="EG51" s="71"/>
      <c r="EH51" s="71"/>
      <c r="EI51" s="71"/>
      <c r="EJ51" s="71"/>
      <c r="EK51" s="71"/>
      <c r="EL51" s="71"/>
      <c r="EM51" s="71"/>
      <c r="EN51" s="71"/>
      <c r="EO51" s="71"/>
      <c r="EP51" s="71"/>
      <c r="EQ51" s="71"/>
      <c r="ER51" s="71"/>
      <c r="ES51" s="71"/>
      <c r="ET51" s="71"/>
      <c r="EU51" s="71"/>
      <c r="EV51" s="71"/>
      <c r="EW51" s="71"/>
      <c r="EX51" s="71"/>
      <c r="EY51" s="71"/>
      <c r="EZ51" s="71"/>
      <c r="FA51" s="71"/>
      <c r="FB51" s="71"/>
      <c r="FC51" s="71"/>
      <c r="FD51" s="71"/>
      <c r="FE51" s="71"/>
      <c r="FF51" s="71"/>
      <c r="FG51" s="71"/>
      <c r="FH51" s="71"/>
      <c r="FI51" s="71"/>
      <c r="FJ51" s="71"/>
      <c r="FK51" s="71"/>
      <c r="FL51" s="71"/>
      <c r="FM51" s="71"/>
      <c r="FN51" s="71"/>
      <c r="FO51" s="71"/>
      <c r="FP51" s="71"/>
      <c r="FQ51" s="71"/>
      <c r="FR51" s="71"/>
      <c r="FS51" s="71"/>
      <c r="FT51" s="71"/>
      <c r="FU51" s="71"/>
      <c r="FV51" s="71"/>
      <c r="FW51" s="71"/>
      <c r="FX51" s="71"/>
      <c r="FY51" s="71"/>
      <c r="FZ51" s="71"/>
      <c r="GA51" s="71"/>
      <c r="GB51" s="71"/>
      <c r="GC51" s="71"/>
      <c r="GD51" s="71"/>
      <c r="GE51" s="71"/>
      <c r="GF51" s="71"/>
      <c r="GG51" s="71"/>
      <c r="GH51" s="71"/>
      <c r="GI51" s="71"/>
      <c r="GJ51" s="71"/>
      <c r="GK51" s="71"/>
      <c r="GL51" s="71"/>
      <c r="GM51" s="71"/>
      <c r="GN51" s="71"/>
      <c r="GO51" s="71"/>
      <c r="GP51" s="71"/>
      <c r="GQ51" s="71"/>
      <c r="GR51" s="71"/>
      <c r="GS51" s="71"/>
      <c r="GT51" s="71"/>
      <c r="GU51" s="71"/>
      <c r="GV51" s="71"/>
      <c r="GW51" s="71"/>
      <c r="GX51" s="71"/>
      <c r="GY51" s="71"/>
      <c r="GZ51" s="71"/>
      <c r="HA51" s="71"/>
      <c r="HB51" s="71"/>
      <c r="HC51" s="71"/>
      <c r="HD51" s="71"/>
      <c r="HE51" s="71"/>
      <c r="HF51" s="71"/>
      <c r="HG51" s="71"/>
      <c r="HH51" s="71"/>
      <c r="HI51" s="71"/>
      <c r="HJ51" s="71"/>
      <c r="HK51" s="71"/>
      <c r="HL51" s="71"/>
      <c r="HM51" s="71"/>
      <c r="HN51" s="71"/>
      <c r="HO51" s="71"/>
      <c r="HP51" s="71"/>
      <c r="HQ51" s="71"/>
      <c r="HR51" s="71"/>
      <c r="HS51" s="71"/>
      <c r="HT51" s="71"/>
      <c r="HU51" s="71"/>
      <c r="HV51" s="71"/>
      <c r="HW51" s="71"/>
      <c r="HX51" s="71"/>
      <c r="HY51" s="71"/>
      <c r="HZ51" s="71"/>
      <c r="IA51" s="71"/>
      <c r="IB51" s="71"/>
      <c r="IC51" s="71"/>
      <c r="ID51" s="71"/>
      <c r="IE51" s="71"/>
      <c r="IF51" s="71"/>
      <c r="IG51" s="71"/>
      <c r="IH51" s="71"/>
      <c r="II51" s="71"/>
      <c r="IJ51" s="71"/>
      <c r="IK51" s="71"/>
      <c r="IL51" s="71"/>
      <c r="IM51" s="71"/>
      <c r="IN51" s="71"/>
      <c r="IO51" s="71"/>
      <c r="IP51" s="71"/>
      <c r="IQ51" s="71"/>
      <c r="IR51" s="71"/>
      <c r="IS51" s="71"/>
    </row>
    <row r="52" spans="1:253" s="23" customFormat="1" ht="24" customHeight="1" outlineLevel="1">
      <c r="A52" s="54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8.1</v>
      </c>
      <c r="B52" s="55" t="s">
        <v>19</v>
      </c>
      <c r="C52" s="81" t="s">
        <v>37</v>
      </c>
      <c r="D52" s="57"/>
      <c r="E52" s="57"/>
      <c r="F52" s="58"/>
      <c r="G52" s="59">
        <v>42541</v>
      </c>
      <c r="H52" s="60">
        <f t="shared" si="18"/>
        <v>42545</v>
      </c>
      <c r="I52" s="61" t="str">
        <f t="shared" ref="I52:I53" ca="1" si="83">IF(AND($F$6&lt;=H52,$F$6&gt;=G52),"V","")</f>
        <v/>
      </c>
      <c r="J52" s="62">
        <v>5</v>
      </c>
      <c r="K52" s="63">
        <f t="shared" ref="K52:K53" si="84">NETWORKDAYS(G52,H52)</f>
        <v>5</v>
      </c>
      <c r="L52" s="64">
        <f t="shared" ref="L52:L53" si="85">ROUNDDOWN(N52*J52,0)</f>
        <v>0</v>
      </c>
      <c r="M52" s="63">
        <f t="shared" ref="M52:M53" si="86">J52-L52</f>
        <v>5</v>
      </c>
      <c r="N52" s="65">
        <v>0</v>
      </c>
      <c r="O52" s="66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  <c r="FY52" s="58"/>
      <c r="FZ52" s="58"/>
      <c r="GA52" s="58"/>
      <c r="GB52" s="58"/>
      <c r="GC52" s="58"/>
      <c r="GD52" s="58"/>
      <c r="GE52" s="58"/>
      <c r="GF52" s="58"/>
      <c r="GG52" s="58"/>
      <c r="GH52" s="58"/>
      <c r="GI52" s="58"/>
      <c r="GJ52" s="58"/>
      <c r="GK52" s="58"/>
      <c r="GL52" s="58"/>
      <c r="GM52" s="58"/>
      <c r="GN52" s="58"/>
      <c r="GO52" s="58"/>
      <c r="GP52" s="58"/>
      <c r="GQ52" s="58"/>
      <c r="GR52" s="58"/>
      <c r="GS52" s="58"/>
      <c r="GT52" s="58"/>
      <c r="GU52" s="58"/>
      <c r="GV52" s="58"/>
      <c r="GW52" s="58"/>
      <c r="GX52" s="58"/>
      <c r="GY52" s="58"/>
      <c r="GZ52" s="58"/>
      <c r="HA52" s="58"/>
      <c r="HB52" s="58"/>
      <c r="HC52" s="58"/>
      <c r="HD52" s="58"/>
      <c r="HE52" s="58"/>
      <c r="HF52" s="58"/>
      <c r="HG52" s="58"/>
      <c r="HH52" s="58"/>
      <c r="HI52" s="58"/>
      <c r="HJ52" s="58"/>
      <c r="HK52" s="58"/>
      <c r="HL52" s="58"/>
      <c r="HM52" s="58"/>
      <c r="HN52" s="58"/>
      <c r="HO52" s="58"/>
      <c r="HP52" s="58"/>
      <c r="HQ52" s="58"/>
      <c r="HR52" s="58"/>
      <c r="HS52" s="58"/>
      <c r="HT52" s="58"/>
      <c r="HU52" s="58"/>
      <c r="HV52" s="58"/>
      <c r="HW52" s="58"/>
      <c r="HX52" s="58"/>
      <c r="HY52" s="58"/>
      <c r="HZ52" s="58"/>
      <c r="IA52" s="58"/>
      <c r="IB52" s="58"/>
      <c r="IC52" s="58"/>
      <c r="ID52" s="58"/>
      <c r="IE52" s="58"/>
      <c r="IF52" s="58"/>
      <c r="IG52" s="58"/>
      <c r="IH52" s="58"/>
      <c r="II52" s="58"/>
      <c r="IJ52" s="58"/>
      <c r="IK52" s="58"/>
      <c r="IL52" s="58"/>
      <c r="IM52" s="58"/>
      <c r="IN52" s="58"/>
      <c r="IO52" s="58"/>
      <c r="IP52" s="58"/>
      <c r="IQ52" s="58"/>
      <c r="IR52" s="58"/>
      <c r="IS52" s="58"/>
    </row>
    <row r="53" spans="1:253" s="23" customFormat="1" ht="12" customHeight="1" outlineLevel="1">
      <c r="A53" s="54" t="str">
        <f ca="1">IF(ISERROR(VALUE(SUBSTITUTE(OFFSET(A53,-1,0,1,1),".",""))),"0.1",IF(ISERROR(FIND("`",SUBSTITUTE(OFFSET(A53,-1,0,1,1),".","`",1))),OFFSET(A53,-1,0,1,1)&amp;".1",LEFT(OFFSET(A53,-1,0,1,1),FIND("`",SUBSTITUTE(OFFSET(A53,-1,0,1,1),".","`",1)))&amp;IF(ISERROR(FIND("`",SUBSTITUTE(OFFSET(A53,-1,0,1,1),".","`",2))),VALUE(RIGHT(OFFSET(A53,-1,0,1,1),LEN(OFFSET(A53,-1,0,1,1))-FIND("`",SUBSTITUTE(OFFSET(A53,-1,0,1,1),".","`",1))))+1,VALUE(MID(OFFSET(A53,-1,0,1,1),FIND("`",SUBSTITUTE(OFFSET(A53,-1,0,1,1),".","`",1))+1,(FIND("`",SUBSTITUTE(OFFSET(A53,-1,0,1,1),".","`",2))-FIND("`",SUBSTITUTE(OFFSET(A53,-1,0,1,1),".","`",1))-1)))+1)))</f>
        <v>8.2</v>
      </c>
      <c r="B53" s="55" t="s">
        <v>19</v>
      </c>
      <c r="C53" s="81" t="s">
        <v>38</v>
      </c>
      <c r="D53" s="57"/>
      <c r="E53" s="57"/>
      <c r="F53" s="58"/>
      <c r="G53" s="59">
        <v>42545</v>
      </c>
      <c r="H53" s="60">
        <f t="shared" si="18"/>
        <v>42545</v>
      </c>
      <c r="I53" s="61" t="str">
        <f t="shared" ca="1" si="83"/>
        <v/>
      </c>
      <c r="J53" s="62">
        <v>1</v>
      </c>
      <c r="K53" s="63">
        <f t="shared" si="84"/>
        <v>1</v>
      </c>
      <c r="L53" s="64">
        <f t="shared" si="85"/>
        <v>0</v>
      </c>
      <c r="M53" s="63">
        <f t="shared" si="86"/>
        <v>1</v>
      </c>
      <c r="N53" s="65">
        <v>0</v>
      </c>
      <c r="O53" s="66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  <c r="FY53" s="58"/>
      <c r="FZ53" s="58"/>
      <c r="GA53" s="58"/>
      <c r="GB53" s="58"/>
      <c r="GC53" s="58"/>
      <c r="GD53" s="58"/>
      <c r="GE53" s="58"/>
      <c r="GF53" s="58"/>
      <c r="GG53" s="58"/>
      <c r="GH53" s="58"/>
      <c r="GI53" s="58"/>
      <c r="GJ53" s="58"/>
      <c r="GK53" s="58"/>
      <c r="GL53" s="58"/>
      <c r="GM53" s="58"/>
      <c r="GN53" s="58"/>
      <c r="GO53" s="58"/>
      <c r="GP53" s="58"/>
      <c r="GQ53" s="58"/>
      <c r="GR53" s="58"/>
      <c r="GS53" s="58"/>
      <c r="GT53" s="58"/>
      <c r="GU53" s="58"/>
      <c r="GV53" s="58"/>
      <c r="GW53" s="58"/>
      <c r="GX53" s="58"/>
      <c r="GY53" s="58"/>
      <c r="GZ53" s="58"/>
      <c r="HA53" s="58"/>
      <c r="HB53" s="58"/>
      <c r="HC53" s="58"/>
      <c r="HD53" s="58"/>
      <c r="HE53" s="58"/>
      <c r="HF53" s="58"/>
      <c r="HG53" s="58"/>
      <c r="HH53" s="58"/>
      <c r="HI53" s="58"/>
      <c r="HJ53" s="58"/>
      <c r="HK53" s="58"/>
      <c r="HL53" s="58"/>
      <c r="HM53" s="58"/>
      <c r="HN53" s="58"/>
      <c r="HO53" s="58"/>
      <c r="HP53" s="58"/>
      <c r="HQ53" s="58"/>
      <c r="HR53" s="58"/>
      <c r="HS53" s="58"/>
      <c r="HT53" s="58"/>
      <c r="HU53" s="58"/>
      <c r="HV53" s="58"/>
      <c r="HW53" s="58"/>
      <c r="HX53" s="58"/>
      <c r="HY53" s="58"/>
      <c r="HZ53" s="58"/>
      <c r="IA53" s="58"/>
      <c r="IB53" s="58"/>
      <c r="IC53" s="58"/>
      <c r="ID53" s="58"/>
      <c r="IE53" s="58"/>
      <c r="IF53" s="58"/>
      <c r="IG53" s="58"/>
      <c r="IH53" s="58"/>
      <c r="II53" s="58"/>
      <c r="IJ53" s="58"/>
      <c r="IK53" s="58"/>
      <c r="IL53" s="58"/>
      <c r="IM53" s="58"/>
      <c r="IN53" s="58"/>
      <c r="IO53" s="58"/>
      <c r="IP53" s="58"/>
      <c r="IQ53" s="58"/>
      <c r="IR53" s="58"/>
      <c r="IS53" s="58"/>
    </row>
    <row r="54" spans="1:253" s="23" customFormat="1" ht="24.75" customHeight="1" outlineLevel="1">
      <c r="A54" s="54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8.3</v>
      </c>
      <c r="B54" s="55" t="s">
        <v>19</v>
      </c>
      <c r="C54" s="81" t="s">
        <v>39</v>
      </c>
      <c r="D54" s="57"/>
      <c r="E54" s="57"/>
      <c r="F54" s="58"/>
      <c r="G54" s="59">
        <v>42549</v>
      </c>
      <c r="H54" s="60">
        <f t="shared" si="18"/>
        <v>42549</v>
      </c>
      <c r="I54" s="61" t="str">
        <f t="shared" ref="I54" ca="1" si="87">IF(AND($F$6&lt;=H54,$F$6&gt;=G54),"V","")</f>
        <v/>
      </c>
      <c r="J54" s="62">
        <v>1</v>
      </c>
      <c r="K54" s="63">
        <f t="shared" si="60"/>
        <v>1</v>
      </c>
      <c r="L54" s="64">
        <f t="shared" si="61"/>
        <v>0</v>
      </c>
      <c r="M54" s="63">
        <f t="shared" si="62"/>
        <v>1</v>
      </c>
      <c r="N54" s="65">
        <v>0</v>
      </c>
      <c r="O54" s="66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  <c r="FY54" s="58"/>
      <c r="FZ54" s="58"/>
      <c r="GA54" s="58"/>
      <c r="GB54" s="58"/>
      <c r="GC54" s="58"/>
      <c r="GD54" s="58"/>
      <c r="GE54" s="58"/>
      <c r="GF54" s="58"/>
      <c r="GG54" s="58"/>
      <c r="GH54" s="58"/>
      <c r="GI54" s="58"/>
      <c r="GJ54" s="58"/>
      <c r="GK54" s="58"/>
      <c r="GL54" s="58"/>
      <c r="GM54" s="58"/>
      <c r="GN54" s="58"/>
      <c r="GO54" s="58"/>
      <c r="GP54" s="58"/>
      <c r="GQ54" s="58"/>
      <c r="GR54" s="58"/>
      <c r="GS54" s="58"/>
      <c r="GT54" s="58"/>
      <c r="GU54" s="58"/>
      <c r="GV54" s="58"/>
      <c r="GW54" s="58"/>
      <c r="GX54" s="58"/>
      <c r="GY54" s="58"/>
      <c r="GZ54" s="58"/>
      <c r="HA54" s="58"/>
      <c r="HB54" s="58"/>
      <c r="HC54" s="58"/>
      <c r="HD54" s="58"/>
      <c r="HE54" s="58"/>
      <c r="HF54" s="58"/>
      <c r="HG54" s="58"/>
      <c r="HH54" s="58"/>
      <c r="HI54" s="58"/>
      <c r="HJ54" s="58"/>
      <c r="HK54" s="58"/>
      <c r="HL54" s="58"/>
      <c r="HM54" s="58"/>
      <c r="HN54" s="58"/>
      <c r="HO54" s="58"/>
      <c r="HP54" s="58"/>
      <c r="HQ54" s="58"/>
      <c r="HR54" s="58"/>
      <c r="HS54" s="58"/>
      <c r="HT54" s="58"/>
      <c r="HU54" s="58"/>
      <c r="HV54" s="58"/>
      <c r="HW54" s="58"/>
      <c r="HX54" s="58"/>
      <c r="HY54" s="58"/>
      <c r="HZ54" s="58"/>
      <c r="IA54" s="58"/>
      <c r="IB54" s="58"/>
      <c r="IC54" s="58"/>
      <c r="ID54" s="58"/>
      <c r="IE54" s="58"/>
      <c r="IF54" s="58"/>
      <c r="IG54" s="58"/>
      <c r="IH54" s="58"/>
      <c r="II54" s="58"/>
      <c r="IJ54" s="58"/>
      <c r="IK54" s="58"/>
      <c r="IL54" s="58"/>
      <c r="IM54" s="58"/>
      <c r="IN54" s="58"/>
      <c r="IO54" s="58"/>
      <c r="IP54" s="58"/>
      <c r="IQ54" s="58"/>
      <c r="IR54" s="58"/>
      <c r="IS54" s="58"/>
    </row>
  </sheetData>
  <sheetProtection formatCells="0" formatColumns="0" formatRows="0" insertRows="0" insertHyperlinks="0" deleteRows="0" selectLockedCells="1"/>
  <autoFilter ref="A11:N54"/>
  <mergeCells count="115">
    <mergeCell ref="A1:N2"/>
    <mergeCell ref="A4:B4"/>
    <mergeCell ref="M5:M11"/>
    <mergeCell ref="L5:L11"/>
    <mergeCell ref="K5:K11"/>
    <mergeCell ref="F5:G5"/>
    <mergeCell ref="GI11:GO11"/>
    <mergeCell ref="FG11:FM11"/>
    <mergeCell ref="DC11:DI11"/>
    <mergeCell ref="FU11:GA11"/>
    <mergeCell ref="DX11:ED11"/>
    <mergeCell ref="FN11:FT11"/>
    <mergeCell ref="GB11:GH11"/>
    <mergeCell ref="FN10:FT10"/>
    <mergeCell ref="DQ11:DW11"/>
    <mergeCell ref="BT11:BZ11"/>
    <mergeCell ref="F6:G6"/>
    <mergeCell ref="D9:D11"/>
    <mergeCell ref="E9:E11"/>
    <mergeCell ref="I9:I11"/>
    <mergeCell ref="B9:B11"/>
    <mergeCell ref="W11:AC11"/>
    <mergeCell ref="J9:J11"/>
    <mergeCell ref="N9:N11"/>
    <mergeCell ref="HK9:HQ9"/>
    <mergeCell ref="HR9:HX9"/>
    <mergeCell ref="IF9:IL9"/>
    <mergeCell ref="HY9:IE9"/>
    <mergeCell ref="FN9:FT9"/>
    <mergeCell ref="AY11:BE11"/>
    <mergeCell ref="BF9:BL9"/>
    <mergeCell ref="CV11:DB11"/>
    <mergeCell ref="BF11:BL11"/>
    <mergeCell ref="BF10:BL10"/>
    <mergeCell ref="BM10:BS10"/>
    <mergeCell ref="BT10:BZ10"/>
    <mergeCell ref="AY10:BE10"/>
    <mergeCell ref="BM9:BS9"/>
    <mergeCell ref="BM11:BS11"/>
    <mergeCell ref="FG9:FM9"/>
    <mergeCell ref="EL9:ER9"/>
    <mergeCell ref="ES9:EY9"/>
    <mergeCell ref="BT9:BZ9"/>
    <mergeCell ref="DX9:ED9"/>
    <mergeCell ref="DJ9:DP9"/>
    <mergeCell ref="DC9:DI9"/>
    <mergeCell ref="DQ9:DW9"/>
    <mergeCell ref="GP9:GV9"/>
    <mergeCell ref="HD9:HJ9"/>
    <mergeCell ref="CO9:CU9"/>
    <mergeCell ref="GI9:GO9"/>
    <mergeCell ref="EE9:EK9"/>
    <mergeCell ref="EZ9:FF9"/>
    <mergeCell ref="FU9:GA9"/>
    <mergeCell ref="GB9:GH9"/>
    <mergeCell ref="DJ11:DP11"/>
    <mergeCell ref="EE11:EK11"/>
    <mergeCell ref="EL11:ER11"/>
    <mergeCell ref="ES11:EY11"/>
    <mergeCell ref="EZ11:FF11"/>
    <mergeCell ref="EL10:ER10"/>
    <mergeCell ref="GI10:GO10"/>
    <mergeCell ref="GP10:GV10"/>
    <mergeCell ref="GW10:HC10"/>
    <mergeCell ref="HD10:HJ10"/>
    <mergeCell ref="DQ10:DW10"/>
    <mergeCell ref="DX10:ED10"/>
    <mergeCell ref="CA9:CG9"/>
    <mergeCell ref="CH10:CN10"/>
    <mergeCell ref="CO10:CU10"/>
    <mergeCell ref="AY9:BE9"/>
    <mergeCell ref="CV9:DB9"/>
    <mergeCell ref="CH9:CN9"/>
    <mergeCell ref="CA11:CG11"/>
    <mergeCell ref="IM11:IS11"/>
    <mergeCell ref="GW11:HC11"/>
    <mergeCell ref="HD11:HJ11"/>
    <mergeCell ref="HK11:HQ11"/>
    <mergeCell ref="HR11:HX11"/>
    <mergeCell ref="HY11:IE11"/>
    <mergeCell ref="CA10:CG10"/>
    <mergeCell ref="IF11:IL11"/>
    <mergeCell ref="EZ10:FF10"/>
    <mergeCell ref="CH11:CN11"/>
    <mergeCell ref="CO11:CU11"/>
    <mergeCell ref="HY10:IE10"/>
    <mergeCell ref="HR10:HX10"/>
    <mergeCell ref="GP11:GV11"/>
    <mergeCell ref="ES10:EY10"/>
    <mergeCell ref="CV10:DB10"/>
    <mergeCell ref="EE10:EK10"/>
    <mergeCell ref="HK10:HQ10"/>
    <mergeCell ref="FG10:FM10"/>
    <mergeCell ref="IM9:IS9"/>
    <mergeCell ref="GW9:HC9"/>
    <mergeCell ref="AR11:AX11"/>
    <mergeCell ref="P11:V11"/>
    <mergeCell ref="AK9:AQ9"/>
    <mergeCell ref="AD11:AJ11"/>
    <mergeCell ref="AK11:AQ11"/>
    <mergeCell ref="P9:V9"/>
    <mergeCell ref="W9:AC9"/>
    <mergeCell ref="AD9:AJ9"/>
    <mergeCell ref="AR9:AX9"/>
    <mergeCell ref="IM10:IS10"/>
    <mergeCell ref="FU10:GA10"/>
    <mergeCell ref="GB10:GH10"/>
    <mergeCell ref="P10:V10"/>
    <mergeCell ref="W10:AC10"/>
    <mergeCell ref="AD10:AJ10"/>
    <mergeCell ref="AK10:AQ10"/>
    <mergeCell ref="AR10:AX10"/>
    <mergeCell ref="DC10:DI10"/>
    <mergeCell ref="DJ10:DP10"/>
    <mergeCell ref="IF10:IL10"/>
  </mergeCells>
  <phoneticPr fontId="1" type="noConversion"/>
  <conditionalFormatting sqref="B12:B13 B15">
    <cfRule type="cellIs" dxfId="164" priority="1013" stopIfTrue="1" operator="equal">
      <formula>$O$3</formula>
    </cfRule>
    <cfRule type="cellIs" dxfId="163" priority="1014" stopIfTrue="1" operator="equal">
      <formula>$O$4</formula>
    </cfRule>
    <cfRule type="cellIs" dxfId="162" priority="1015" stopIfTrue="1" operator="equal">
      <formula>$O$5</formula>
    </cfRule>
  </conditionalFormatting>
  <conditionalFormatting sqref="P12 P16 P27 P34 P39 P46 P51">
    <cfRule type="expression" dxfId="161" priority="1016" stopIfTrue="1">
      <formula>(($F$5-WEEKDAY($F$5,1)+1)+7*$O$2)=$F$6</formula>
    </cfRule>
    <cfRule type="expression" dxfId="160" priority="1017" stopIfTrue="1">
      <formula>AND(((($F$5-WEEKDAY($F$5,1)+1)+7*$O$2)&gt;=$G12),((($F$5-WEEKDAY($F$5,1)+1)+7*$O$2)&lt;($G12+($J12*$N12))))</formula>
    </cfRule>
    <cfRule type="expression" dxfId="159" priority="1018" stopIfTrue="1">
      <formula>AND(((($F$5-WEEKDAY($F$5,1)+1)+7*$O$2)&gt;=$G12),((($F$5-WEEKDAY($F$5,1)+1)+7*$O$2)&lt;=$H12))</formula>
    </cfRule>
  </conditionalFormatting>
  <conditionalFormatting sqref="P13 P15 P17:P26 P28:P32 P35:P36 P52:P54 P47:P48 P40:P45 P50">
    <cfRule type="expression" dxfId="158" priority="1022" stopIfTrue="1">
      <formula>(($F$5-WEEKDAY($F$5,1)+1)+7*$O$2)=$F$6</formula>
    </cfRule>
    <cfRule type="expression" dxfId="157" priority="1023" stopIfTrue="1">
      <formula>AND(((($F$5-WEEKDAY($F$5,1)+1)+7*$O$2)&gt;=$G13),((($F$5-WEEKDAY($F$5,1)+1)+7*$O$2)&lt;($G13+($J13*$N13))))</formula>
    </cfRule>
    <cfRule type="expression" dxfId="156" priority="1024" stopIfTrue="1">
      <formula>AND(((($F$5-WEEKDAY($F$5,1)+1)+7*$O$2)&gt;=$G13),((($F$5-WEEKDAY($F$5,1)+1)+7*$O$2)&lt;=$H13))</formula>
    </cfRule>
  </conditionalFormatting>
  <conditionalFormatting sqref="Q12:IS12 Q16:IS16 Q27:IS27 Q34:IS34 Q39:IS39 Q46:IS46 Q51:IS51">
    <cfRule type="expression" dxfId="155" priority="1004" stopIfTrue="1">
      <formula>(P$6+1)=$F$6</formula>
    </cfRule>
    <cfRule type="expression" dxfId="154" priority="1005" stopIfTrue="1">
      <formula>AND(((P$6+1)&gt;=$G12),((P$6+1)&lt;($G12+($J12*$N12))))</formula>
    </cfRule>
    <cfRule type="expression" dxfId="153" priority="1006" stopIfTrue="1">
      <formula>AND(((P$6+1)&gt;=$G12),((P$6+1)&lt;=$H12))</formula>
    </cfRule>
  </conditionalFormatting>
  <conditionalFormatting sqref="Q13:IS13 Q15:IS15 Q17:IS26 Q28:IS32 Q35:IS36 Q52:IS54 Q47:IS48 Q40:IS45 Q50:IS50">
    <cfRule type="expression" dxfId="152" priority="1010" stopIfTrue="1">
      <formula>(P$6+1)=$F$6</formula>
    </cfRule>
    <cfRule type="expression" dxfId="151" priority="1011" stopIfTrue="1">
      <formula>AND(((P$6+1)&gt;=$G13),((P$6+1)&lt;($G13+($J13*$N13))))</formula>
    </cfRule>
    <cfRule type="expression" dxfId="150" priority="1012" stopIfTrue="1">
      <formula>AND(((P$6+1)&gt;=$G13),((P$6+1)&lt;=$H13))</formula>
    </cfRule>
  </conditionalFormatting>
  <conditionalFormatting sqref="B16">
    <cfRule type="cellIs" dxfId="149" priority="661" stopIfTrue="1" operator="equal">
      <formula>$O$3</formula>
    </cfRule>
    <cfRule type="cellIs" dxfId="148" priority="662" stopIfTrue="1" operator="equal">
      <formula>$O$4</formula>
    </cfRule>
    <cfRule type="cellIs" dxfId="147" priority="663" stopIfTrue="1" operator="equal">
      <formula>$O$5</formula>
    </cfRule>
  </conditionalFormatting>
  <conditionalFormatting sqref="B17">
    <cfRule type="cellIs" dxfId="146" priority="652" stopIfTrue="1" operator="equal">
      <formula>$O$3</formula>
    </cfRule>
    <cfRule type="cellIs" dxfId="145" priority="653" stopIfTrue="1" operator="equal">
      <formula>$O$4</formula>
    </cfRule>
    <cfRule type="cellIs" dxfId="144" priority="654" stopIfTrue="1" operator="equal">
      <formula>$O$5</formula>
    </cfRule>
  </conditionalFormatting>
  <conditionalFormatting sqref="B18">
    <cfRule type="cellIs" dxfId="143" priority="643" stopIfTrue="1" operator="equal">
      <formula>$O$3</formula>
    </cfRule>
    <cfRule type="cellIs" dxfId="142" priority="644" stopIfTrue="1" operator="equal">
      <formula>$O$4</formula>
    </cfRule>
    <cfRule type="cellIs" dxfId="141" priority="645" stopIfTrue="1" operator="equal">
      <formula>$O$5</formula>
    </cfRule>
  </conditionalFormatting>
  <conditionalFormatting sqref="B19">
    <cfRule type="cellIs" dxfId="140" priority="634" stopIfTrue="1" operator="equal">
      <formula>$O$3</formula>
    </cfRule>
    <cfRule type="cellIs" dxfId="139" priority="635" stopIfTrue="1" operator="equal">
      <formula>$O$4</formula>
    </cfRule>
    <cfRule type="cellIs" dxfId="138" priority="636" stopIfTrue="1" operator="equal">
      <formula>$O$5</formula>
    </cfRule>
  </conditionalFormatting>
  <conditionalFormatting sqref="B21">
    <cfRule type="cellIs" dxfId="137" priority="514" stopIfTrue="1" operator="equal">
      <formula>$O$3</formula>
    </cfRule>
    <cfRule type="cellIs" dxfId="136" priority="515" stopIfTrue="1" operator="equal">
      <formula>$O$4</formula>
    </cfRule>
    <cfRule type="cellIs" dxfId="135" priority="516" stopIfTrue="1" operator="equal">
      <formula>$O$5</formula>
    </cfRule>
  </conditionalFormatting>
  <conditionalFormatting sqref="B20">
    <cfRule type="cellIs" dxfId="134" priority="523" stopIfTrue="1" operator="equal">
      <formula>$O$3</formula>
    </cfRule>
    <cfRule type="cellIs" dxfId="133" priority="524" stopIfTrue="1" operator="equal">
      <formula>$O$4</formula>
    </cfRule>
    <cfRule type="cellIs" dxfId="132" priority="525" stopIfTrue="1" operator="equal">
      <formula>$O$5</formula>
    </cfRule>
  </conditionalFormatting>
  <conditionalFormatting sqref="B23">
    <cfRule type="cellIs" dxfId="131" priority="469" stopIfTrue="1" operator="equal">
      <formula>$O$3</formula>
    </cfRule>
    <cfRule type="cellIs" dxfId="130" priority="470" stopIfTrue="1" operator="equal">
      <formula>$O$4</formula>
    </cfRule>
    <cfRule type="cellIs" dxfId="129" priority="471" stopIfTrue="1" operator="equal">
      <formula>$O$5</formula>
    </cfRule>
  </conditionalFormatting>
  <conditionalFormatting sqref="B27">
    <cfRule type="cellIs" dxfId="128" priority="478" stopIfTrue="1" operator="equal">
      <formula>$O$3</formula>
    </cfRule>
    <cfRule type="cellIs" dxfId="127" priority="479" stopIfTrue="1" operator="equal">
      <formula>$O$4</formula>
    </cfRule>
    <cfRule type="cellIs" dxfId="126" priority="480" stopIfTrue="1" operator="equal">
      <formula>$O$5</formula>
    </cfRule>
  </conditionalFormatting>
  <conditionalFormatting sqref="B28">
    <cfRule type="cellIs" dxfId="125" priority="451" stopIfTrue="1" operator="equal">
      <formula>$O$3</formula>
    </cfRule>
    <cfRule type="cellIs" dxfId="124" priority="452" stopIfTrue="1" operator="equal">
      <formula>$O$4</formula>
    </cfRule>
    <cfRule type="cellIs" dxfId="123" priority="453" stopIfTrue="1" operator="equal">
      <formula>$O$5</formula>
    </cfRule>
  </conditionalFormatting>
  <conditionalFormatting sqref="B34">
    <cfRule type="cellIs" dxfId="122" priority="361" stopIfTrue="1" operator="equal">
      <formula>$O$3</formula>
    </cfRule>
    <cfRule type="cellIs" dxfId="121" priority="362" stopIfTrue="1" operator="equal">
      <formula>$O$4</formula>
    </cfRule>
    <cfRule type="cellIs" dxfId="120" priority="363" stopIfTrue="1" operator="equal">
      <formula>$O$5</formula>
    </cfRule>
  </conditionalFormatting>
  <conditionalFormatting sqref="B36">
    <cfRule type="cellIs" dxfId="119" priority="343" stopIfTrue="1" operator="equal">
      <formula>$O$3</formula>
    </cfRule>
    <cfRule type="cellIs" dxfId="118" priority="344" stopIfTrue="1" operator="equal">
      <formula>$O$4</formula>
    </cfRule>
    <cfRule type="cellIs" dxfId="117" priority="345" stopIfTrue="1" operator="equal">
      <formula>$O$5</formula>
    </cfRule>
  </conditionalFormatting>
  <conditionalFormatting sqref="B35">
    <cfRule type="cellIs" dxfId="116" priority="316" stopIfTrue="1" operator="equal">
      <formula>$O$3</formula>
    </cfRule>
    <cfRule type="cellIs" dxfId="115" priority="317" stopIfTrue="1" operator="equal">
      <formula>$O$4</formula>
    </cfRule>
    <cfRule type="cellIs" dxfId="114" priority="318" stopIfTrue="1" operator="equal">
      <formula>$O$5</formula>
    </cfRule>
  </conditionalFormatting>
  <conditionalFormatting sqref="B39">
    <cfRule type="cellIs" dxfId="113" priority="298" stopIfTrue="1" operator="equal">
      <formula>$O$3</formula>
    </cfRule>
    <cfRule type="cellIs" dxfId="112" priority="299" stopIfTrue="1" operator="equal">
      <formula>$O$4</formula>
    </cfRule>
    <cfRule type="cellIs" dxfId="111" priority="300" stopIfTrue="1" operator="equal">
      <formula>$O$5</formula>
    </cfRule>
  </conditionalFormatting>
  <conditionalFormatting sqref="B40">
    <cfRule type="cellIs" dxfId="110" priority="289" stopIfTrue="1" operator="equal">
      <formula>$O$3</formula>
    </cfRule>
    <cfRule type="cellIs" dxfId="109" priority="290" stopIfTrue="1" operator="equal">
      <formula>$O$4</formula>
    </cfRule>
    <cfRule type="cellIs" dxfId="108" priority="291" stopIfTrue="1" operator="equal">
      <formula>$O$5</formula>
    </cfRule>
  </conditionalFormatting>
  <conditionalFormatting sqref="B41">
    <cfRule type="cellIs" dxfId="107" priority="280" stopIfTrue="1" operator="equal">
      <formula>$O$3</formula>
    </cfRule>
    <cfRule type="cellIs" dxfId="106" priority="281" stopIfTrue="1" operator="equal">
      <formula>$O$4</formula>
    </cfRule>
    <cfRule type="cellIs" dxfId="105" priority="282" stopIfTrue="1" operator="equal">
      <formula>$O$5</formula>
    </cfRule>
  </conditionalFormatting>
  <conditionalFormatting sqref="B45">
    <cfRule type="cellIs" dxfId="104" priority="271" stopIfTrue="1" operator="equal">
      <formula>$O$3</formula>
    </cfRule>
    <cfRule type="cellIs" dxfId="103" priority="272" stopIfTrue="1" operator="equal">
      <formula>$O$4</formula>
    </cfRule>
    <cfRule type="cellIs" dxfId="102" priority="273" stopIfTrue="1" operator="equal">
      <formula>$O$5</formula>
    </cfRule>
  </conditionalFormatting>
  <conditionalFormatting sqref="B43">
    <cfRule type="cellIs" dxfId="101" priority="253" stopIfTrue="1" operator="equal">
      <formula>$O$3</formula>
    </cfRule>
    <cfRule type="cellIs" dxfId="100" priority="254" stopIfTrue="1" operator="equal">
      <formula>$O$4</formula>
    </cfRule>
    <cfRule type="cellIs" dxfId="99" priority="255" stopIfTrue="1" operator="equal">
      <formula>$O$5</formula>
    </cfRule>
  </conditionalFormatting>
  <conditionalFormatting sqref="B44">
    <cfRule type="cellIs" dxfId="98" priority="244" stopIfTrue="1" operator="equal">
      <formula>$O$3</formula>
    </cfRule>
    <cfRule type="cellIs" dxfId="97" priority="245" stopIfTrue="1" operator="equal">
      <formula>$O$4</formula>
    </cfRule>
    <cfRule type="cellIs" dxfId="96" priority="246" stopIfTrue="1" operator="equal">
      <formula>$O$5</formula>
    </cfRule>
  </conditionalFormatting>
  <conditionalFormatting sqref="B51">
    <cfRule type="cellIs" dxfId="95" priority="235" stopIfTrue="1" operator="equal">
      <formula>$O$3</formula>
    </cfRule>
    <cfRule type="cellIs" dxfId="94" priority="236" stopIfTrue="1" operator="equal">
      <formula>$O$4</formula>
    </cfRule>
    <cfRule type="cellIs" dxfId="93" priority="237" stopIfTrue="1" operator="equal">
      <formula>$O$5</formula>
    </cfRule>
  </conditionalFormatting>
  <conditionalFormatting sqref="B54">
    <cfRule type="cellIs" dxfId="92" priority="226" stopIfTrue="1" operator="equal">
      <formula>$O$3</formula>
    </cfRule>
    <cfRule type="cellIs" dxfId="91" priority="227" stopIfTrue="1" operator="equal">
      <formula>$O$4</formula>
    </cfRule>
    <cfRule type="cellIs" dxfId="90" priority="228" stopIfTrue="1" operator="equal">
      <formula>$O$5</formula>
    </cfRule>
  </conditionalFormatting>
  <conditionalFormatting sqref="B52">
    <cfRule type="cellIs" dxfId="89" priority="217" stopIfTrue="1" operator="equal">
      <formula>$O$3</formula>
    </cfRule>
    <cfRule type="cellIs" dxfId="88" priority="218" stopIfTrue="1" operator="equal">
      <formula>$O$4</formula>
    </cfRule>
    <cfRule type="cellIs" dxfId="87" priority="219" stopIfTrue="1" operator="equal">
      <formula>$O$5</formula>
    </cfRule>
  </conditionalFormatting>
  <conditionalFormatting sqref="B53">
    <cfRule type="cellIs" dxfId="86" priority="208" stopIfTrue="1" operator="equal">
      <formula>$O$3</formula>
    </cfRule>
    <cfRule type="cellIs" dxfId="85" priority="209" stopIfTrue="1" operator="equal">
      <formula>$O$4</formula>
    </cfRule>
    <cfRule type="cellIs" dxfId="84" priority="210" stopIfTrue="1" operator="equal">
      <formula>$O$5</formula>
    </cfRule>
  </conditionalFormatting>
  <conditionalFormatting sqref="B46">
    <cfRule type="cellIs" dxfId="83" priority="199" stopIfTrue="1" operator="equal">
      <formula>$O$3</formula>
    </cfRule>
    <cfRule type="cellIs" dxfId="82" priority="200" stopIfTrue="1" operator="equal">
      <formula>$O$4</formula>
    </cfRule>
    <cfRule type="cellIs" dxfId="81" priority="201" stopIfTrue="1" operator="equal">
      <formula>$O$5</formula>
    </cfRule>
  </conditionalFormatting>
  <conditionalFormatting sqref="B50">
    <cfRule type="cellIs" dxfId="80" priority="190" stopIfTrue="1" operator="equal">
      <formula>$O$3</formula>
    </cfRule>
    <cfRule type="cellIs" dxfId="79" priority="191" stopIfTrue="1" operator="equal">
      <formula>$O$4</formula>
    </cfRule>
    <cfRule type="cellIs" dxfId="78" priority="192" stopIfTrue="1" operator="equal">
      <formula>$O$5</formula>
    </cfRule>
  </conditionalFormatting>
  <conditionalFormatting sqref="B47">
    <cfRule type="cellIs" dxfId="77" priority="163" stopIfTrue="1" operator="equal">
      <formula>$O$3</formula>
    </cfRule>
    <cfRule type="cellIs" dxfId="76" priority="164" stopIfTrue="1" operator="equal">
      <formula>$O$4</formula>
    </cfRule>
    <cfRule type="cellIs" dxfId="75" priority="165" stopIfTrue="1" operator="equal">
      <formula>$O$5</formula>
    </cfRule>
  </conditionalFormatting>
  <conditionalFormatting sqref="B48">
    <cfRule type="cellIs" dxfId="74" priority="145" stopIfTrue="1" operator="equal">
      <formula>$O$3</formula>
    </cfRule>
    <cfRule type="cellIs" dxfId="73" priority="146" stopIfTrue="1" operator="equal">
      <formula>$O$4</formula>
    </cfRule>
    <cfRule type="cellIs" dxfId="72" priority="147" stopIfTrue="1" operator="equal">
      <formula>$O$5</formula>
    </cfRule>
  </conditionalFormatting>
  <conditionalFormatting sqref="B14">
    <cfRule type="cellIs" dxfId="71" priority="139" stopIfTrue="1" operator="equal">
      <formula>$O$3</formula>
    </cfRule>
    <cfRule type="cellIs" dxfId="70" priority="140" stopIfTrue="1" operator="equal">
      <formula>$O$4</formula>
    </cfRule>
    <cfRule type="cellIs" dxfId="69" priority="141" stopIfTrue="1" operator="equal">
      <formula>$O$5</formula>
    </cfRule>
  </conditionalFormatting>
  <conditionalFormatting sqref="P14">
    <cfRule type="expression" dxfId="68" priority="142" stopIfTrue="1">
      <formula>(($F$5-WEEKDAY($F$5,1)+1)+7*$O$2)=$F$6</formula>
    </cfRule>
    <cfRule type="expression" dxfId="67" priority="143" stopIfTrue="1">
      <formula>AND(((($F$5-WEEKDAY($F$5,1)+1)+7*$O$2)&gt;=$G14),((($F$5-WEEKDAY($F$5,1)+1)+7*$O$2)&lt;($G14+($J14*$N14))))</formula>
    </cfRule>
    <cfRule type="expression" dxfId="66" priority="144" stopIfTrue="1">
      <formula>AND(((($F$5-WEEKDAY($F$5,1)+1)+7*$O$2)&gt;=$G14),((($F$5-WEEKDAY($F$5,1)+1)+7*$O$2)&lt;=$H14))</formula>
    </cfRule>
  </conditionalFormatting>
  <conditionalFormatting sqref="Q14:IS14">
    <cfRule type="expression" dxfId="65" priority="136" stopIfTrue="1">
      <formula>(P$6+1)=$F$6</formula>
    </cfRule>
    <cfRule type="expression" dxfId="64" priority="137" stopIfTrue="1">
      <formula>AND(((P$6+1)&gt;=$G14),((P$6+1)&lt;($G14+($J14*$N14))))</formula>
    </cfRule>
    <cfRule type="expression" dxfId="63" priority="138" stopIfTrue="1">
      <formula>AND(((P$6+1)&gt;=$G14),((P$6+1)&lt;=$H14))</formula>
    </cfRule>
  </conditionalFormatting>
  <conditionalFormatting sqref="B22">
    <cfRule type="cellIs" dxfId="62" priority="118" stopIfTrue="1" operator="equal">
      <formula>$O$3</formula>
    </cfRule>
    <cfRule type="cellIs" dxfId="61" priority="119" stopIfTrue="1" operator="equal">
      <formula>$O$4</formula>
    </cfRule>
    <cfRule type="cellIs" dxfId="60" priority="120" stopIfTrue="1" operator="equal">
      <formula>$O$5</formula>
    </cfRule>
  </conditionalFormatting>
  <conditionalFormatting sqref="B24">
    <cfRule type="cellIs" dxfId="59" priority="109" stopIfTrue="1" operator="equal">
      <formula>$O$3</formula>
    </cfRule>
    <cfRule type="cellIs" dxfId="58" priority="110" stopIfTrue="1" operator="equal">
      <formula>$O$4</formula>
    </cfRule>
    <cfRule type="cellIs" dxfId="57" priority="111" stopIfTrue="1" operator="equal">
      <formula>$O$5</formula>
    </cfRule>
  </conditionalFormatting>
  <conditionalFormatting sqref="B25">
    <cfRule type="cellIs" dxfId="56" priority="91" stopIfTrue="1" operator="equal">
      <formula>$O$3</formula>
    </cfRule>
    <cfRule type="cellIs" dxfId="55" priority="92" stopIfTrue="1" operator="equal">
      <formula>$O$4</formula>
    </cfRule>
    <cfRule type="cellIs" dxfId="54" priority="93" stopIfTrue="1" operator="equal">
      <formula>$O$5</formula>
    </cfRule>
  </conditionalFormatting>
  <conditionalFormatting sqref="B26">
    <cfRule type="cellIs" dxfId="53" priority="82" stopIfTrue="1" operator="equal">
      <formula>$O$3</formula>
    </cfRule>
    <cfRule type="cellIs" dxfId="52" priority="83" stopIfTrue="1" operator="equal">
      <formula>$O$4</formula>
    </cfRule>
    <cfRule type="cellIs" dxfId="51" priority="84" stopIfTrue="1" operator="equal">
      <formula>$O$5</formula>
    </cfRule>
  </conditionalFormatting>
  <conditionalFormatting sqref="B32">
    <cfRule type="cellIs" dxfId="50" priority="67" stopIfTrue="1" operator="equal">
      <formula>$O$3</formula>
    </cfRule>
    <cfRule type="cellIs" dxfId="49" priority="68" stopIfTrue="1" operator="equal">
      <formula>$O$4</formula>
    </cfRule>
    <cfRule type="cellIs" dxfId="48" priority="69" stopIfTrue="1" operator="equal">
      <formula>$O$5</formula>
    </cfRule>
  </conditionalFormatting>
  <conditionalFormatting sqref="B29">
    <cfRule type="cellIs" dxfId="47" priority="73" stopIfTrue="1" operator="equal">
      <formula>$O$3</formula>
    </cfRule>
    <cfRule type="cellIs" dxfId="46" priority="74" stopIfTrue="1" operator="equal">
      <formula>$O$4</formula>
    </cfRule>
    <cfRule type="cellIs" dxfId="45" priority="75" stopIfTrue="1" operator="equal">
      <formula>$O$5</formula>
    </cfRule>
  </conditionalFormatting>
  <conditionalFormatting sqref="B30">
    <cfRule type="cellIs" dxfId="44" priority="70" stopIfTrue="1" operator="equal">
      <formula>$O$3</formula>
    </cfRule>
    <cfRule type="cellIs" dxfId="43" priority="71" stopIfTrue="1" operator="equal">
      <formula>$O$4</formula>
    </cfRule>
    <cfRule type="cellIs" dxfId="42" priority="72" stopIfTrue="1" operator="equal">
      <formula>$O$5</formula>
    </cfRule>
  </conditionalFormatting>
  <conditionalFormatting sqref="B31">
    <cfRule type="cellIs" dxfId="41" priority="64" stopIfTrue="1" operator="equal">
      <formula>$O$3</formula>
    </cfRule>
    <cfRule type="cellIs" dxfId="40" priority="65" stopIfTrue="1" operator="equal">
      <formula>$O$4</formula>
    </cfRule>
    <cfRule type="cellIs" dxfId="39" priority="66" stopIfTrue="1" operator="equal">
      <formula>$O$5</formula>
    </cfRule>
  </conditionalFormatting>
  <conditionalFormatting sqref="P33">
    <cfRule type="expression" dxfId="38" priority="61" stopIfTrue="1">
      <formula>(($F$5-WEEKDAY($F$5,1)+1)+7*$O$2)=$F$6</formula>
    </cfRule>
    <cfRule type="expression" dxfId="37" priority="62" stopIfTrue="1">
      <formula>AND(((($F$5-WEEKDAY($F$5,1)+1)+7*$O$2)&gt;=$G33),((($F$5-WEEKDAY($F$5,1)+1)+7*$O$2)&lt;($G33+($J33*$N33))))</formula>
    </cfRule>
    <cfRule type="expression" dxfId="36" priority="63" stopIfTrue="1">
      <formula>AND(((($F$5-WEEKDAY($F$5,1)+1)+7*$O$2)&gt;=$G33),((($F$5-WEEKDAY($F$5,1)+1)+7*$O$2)&lt;=$H33))</formula>
    </cfRule>
  </conditionalFormatting>
  <conditionalFormatting sqref="Q33:IS33">
    <cfRule type="expression" dxfId="35" priority="58" stopIfTrue="1">
      <formula>(P$6+1)=$F$6</formula>
    </cfRule>
    <cfRule type="expression" dxfId="34" priority="59" stopIfTrue="1">
      <formula>AND(((P$6+1)&gt;=$G33),((P$6+1)&lt;($G33+($J33*$N33))))</formula>
    </cfRule>
    <cfRule type="expression" dxfId="33" priority="60" stopIfTrue="1">
      <formula>AND(((P$6+1)&gt;=$G33),((P$6+1)&lt;=$H33))</formula>
    </cfRule>
  </conditionalFormatting>
  <conditionalFormatting sqref="B33">
    <cfRule type="cellIs" dxfId="32" priority="55" stopIfTrue="1" operator="equal">
      <formula>$O$3</formula>
    </cfRule>
    <cfRule type="cellIs" dxfId="31" priority="56" stopIfTrue="1" operator="equal">
      <formula>$O$4</formula>
    </cfRule>
    <cfRule type="cellIs" dxfId="30" priority="57" stopIfTrue="1" operator="equal">
      <formula>$O$5</formula>
    </cfRule>
  </conditionalFormatting>
  <conditionalFormatting sqref="B42">
    <cfRule type="cellIs" dxfId="29" priority="46" stopIfTrue="1" operator="equal">
      <formula>$O$3</formula>
    </cfRule>
    <cfRule type="cellIs" dxfId="28" priority="47" stopIfTrue="1" operator="equal">
      <formula>$O$4</formula>
    </cfRule>
    <cfRule type="cellIs" dxfId="27" priority="48" stopIfTrue="1" operator="equal">
      <formula>$O$5</formula>
    </cfRule>
  </conditionalFormatting>
  <conditionalFormatting sqref="P37">
    <cfRule type="expression" dxfId="26" priority="25" stopIfTrue="1">
      <formula>(($F$5-WEEKDAY($F$5,1)+1)+7*$O$2)=$F$6</formula>
    </cfRule>
    <cfRule type="expression" dxfId="25" priority="26" stopIfTrue="1">
      <formula>AND(((($F$5-WEEKDAY($F$5,1)+1)+7*$O$2)&gt;=$G37),((($F$5-WEEKDAY($F$5,1)+1)+7*$O$2)&lt;($G37+($J37*$N37))))</formula>
    </cfRule>
    <cfRule type="expression" dxfId="24" priority="27" stopIfTrue="1">
      <formula>AND(((($F$5-WEEKDAY($F$5,1)+1)+7*$O$2)&gt;=$G37),((($F$5-WEEKDAY($F$5,1)+1)+7*$O$2)&lt;=$H37))</formula>
    </cfRule>
  </conditionalFormatting>
  <conditionalFormatting sqref="Q37:IS37">
    <cfRule type="expression" dxfId="23" priority="22" stopIfTrue="1">
      <formula>(P$6+1)=$F$6</formula>
    </cfRule>
    <cfRule type="expression" dxfId="22" priority="23" stopIfTrue="1">
      <formula>AND(((P$6+1)&gt;=$G37),((P$6+1)&lt;($G37+($J37*$N37))))</formula>
    </cfRule>
    <cfRule type="expression" dxfId="21" priority="24" stopIfTrue="1">
      <formula>AND(((P$6+1)&gt;=$G37),((P$6+1)&lt;=$H37))</formula>
    </cfRule>
  </conditionalFormatting>
  <conditionalFormatting sqref="B37">
    <cfRule type="cellIs" dxfId="20" priority="19" stopIfTrue="1" operator="equal">
      <formula>$O$3</formula>
    </cfRule>
    <cfRule type="cellIs" dxfId="19" priority="20" stopIfTrue="1" operator="equal">
      <formula>$O$4</formula>
    </cfRule>
    <cfRule type="cellIs" dxfId="18" priority="21" stopIfTrue="1" operator="equal">
      <formula>$O$5</formula>
    </cfRule>
  </conditionalFormatting>
  <conditionalFormatting sqref="P38">
    <cfRule type="expression" dxfId="17" priority="16" stopIfTrue="1">
      <formula>(($F$5-WEEKDAY($F$5,1)+1)+7*$O$2)=$F$6</formula>
    </cfRule>
    <cfRule type="expression" dxfId="16" priority="17" stopIfTrue="1">
      <formula>AND(((($F$5-WEEKDAY($F$5,1)+1)+7*$O$2)&gt;=$G38),((($F$5-WEEKDAY($F$5,1)+1)+7*$O$2)&lt;($G38+($J38*$N38))))</formula>
    </cfRule>
    <cfRule type="expression" dxfId="15" priority="18" stopIfTrue="1">
      <formula>AND(((($F$5-WEEKDAY($F$5,1)+1)+7*$O$2)&gt;=$G38),((($F$5-WEEKDAY($F$5,1)+1)+7*$O$2)&lt;=$H38))</formula>
    </cfRule>
  </conditionalFormatting>
  <conditionalFormatting sqref="Q38:IS38">
    <cfRule type="expression" dxfId="14" priority="13" stopIfTrue="1">
      <formula>(P$6+1)=$F$6</formula>
    </cfRule>
    <cfRule type="expression" dxfId="13" priority="14" stopIfTrue="1">
      <formula>AND(((P$6+1)&gt;=$G38),((P$6+1)&lt;($G38+($J38*$N38))))</formula>
    </cfRule>
    <cfRule type="expression" dxfId="12" priority="15" stopIfTrue="1">
      <formula>AND(((P$6+1)&gt;=$G38),((P$6+1)&lt;=$H38))</formula>
    </cfRule>
  </conditionalFormatting>
  <conditionalFormatting sqref="B38">
    <cfRule type="cellIs" dxfId="11" priority="10" stopIfTrue="1" operator="equal">
      <formula>$O$3</formula>
    </cfRule>
    <cfRule type="cellIs" dxfId="10" priority="11" stopIfTrue="1" operator="equal">
      <formula>$O$4</formula>
    </cfRule>
    <cfRule type="cellIs" dxfId="9" priority="12" stopIfTrue="1" operator="equal">
      <formula>$O$5</formula>
    </cfRule>
  </conditionalFormatting>
  <conditionalFormatting sqref="P49">
    <cfRule type="expression" dxfId="8" priority="7" stopIfTrue="1">
      <formula>(($F$5-WEEKDAY($F$5,1)+1)+7*$O$2)=$F$6</formula>
    </cfRule>
    <cfRule type="expression" dxfId="7" priority="8" stopIfTrue="1">
      <formula>AND(((($F$5-WEEKDAY($F$5,1)+1)+7*$O$2)&gt;=$G49),((($F$5-WEEKDAY($F$5,1)+1)+7*$O$2)&lt;($G49+($J49*$N49))))</formula>
    </cfRule>
    <cfRule type="expression" dxfId="6" priority="9" stopIfTrue="1">
      <formula>AND(((($F$5-WEEKDAY($F$5,1)+1)+7*$O$2)&gt;=$G49),((($F$5-WEEKDAY($F$5,1)+1)+7*$O$2)&lt;=$H49))</formula>
    </cfRule>
  </conditionalFormatting>
  <conditionalFormatting sqref="Q49:IS49">
    <cfRule type="expression" dxfId="5" priority="4" stopIfTrue="1">
      <formula>(P$6+1)=$F$6</formula>
    </cfRule>
    <cfRule type="expression" dxfId="4" priority="5" stopIfTrue="1">
      <formula>AND(((P$6+1)&gt;=$G49),((P$6+1)&lt;($G49+($J49*$N49))))</formula>
    </cfRule>
    <cfRule type="expression" dxfId="3" priority="6" stopIfTrue="1">
      <formula>AND(((P$6+1)&gt;=$G49),((P$6+1)&lt;=$H49))</formula>
    </cfRule>
  </conditionalFormatting>
  <conditionalFormatting sqref="B49">
    <cfRule type="cellIs" dxfId="2" priority="1" stopIfTrue="1" operator="equal">
      <formula>$O$3</formula>
    </cfRule>
    <cfRule type="cellIs" dxfId="1" priority="2" stopIfTrue="1" operator="equal">
      <formula>$O$4</formula>
    </cfRule>
    <cfRule type="cellIs" dxfId="0" priority="3" stopIfTrue="1" operator="equal">
      <formula>$O$5</formula>
    </cfRule>
  </conditionalFormatting>
  <dataValidations count="4">
    <dataValidation type="date" allowBlank="1" showInputMessage="1" showErrorMessage="1" sqref="F5:G6 G12:H54">
      <formula1>32874</formula1>
      <formula2>55153</formula2>
    </dataValidation>
    <dataValidation type="decimal" allowBlank="1" showInputMessage="1" showErrorMessage="1" sqref="N12:N54">
      <formula1>0</formula1>
      <formula2>100</formula2>
    </dataValidation>
    <dataValidation type="decimal" allowBlank="1" showInputMessage="1" showErrorMessage="1" sqref="J12:J54">
      <formula1>1</formula1>
      <formula2>999</formula2>
    </dataValidation>
    <dataValidation type="list" allowBlank="1" showInputMessage="1" showErrorMessage="1" sqref="B12:B54">
      <formula1>$O$3:$O$6</formula1>
    </dataValidation>
  </dataValidations>
  <pageMargins left="0.7" right="0.7" top="0.75" bottom="0.75" header="0.3" footer="0.3"/>
  <pageSetup paperSize="9" scale="6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38" r:id="rId4" name="Scroll Bar 3314">
              <controlPr defaultSize="0" autoPict="0">
                <anchor moveWithCells="1">
                  <from>
                    <xdr:col>15</xdr:col>
                    <xdr:colOff>0</xdr:colOff>
                    <xdr:row>5</xdr:row>
                    <xdr:rowOff>152400</xdr:rowOff>
                  </from>
                  <to>
                    <xdr:col>137</xdr:col>
                    <xdr:colOff>9525</xdr:colOff>
                    <xdr:row>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Das</dc:creator>
  <cp:lastModifiedBy>Sandipan</cp:lastModifiedBy>
  <cp:lastPrinted>2016-02-15T09:30:14Z</cp:lastPrinted>
  <dcterms:created xsi:type="dcterms:W3CDTF">2011-06-30T07:27:57Z</dcterms:created>
  <dcterms:modified xsi:type="dcterms:W3CDTF">2016-02-17T22:39:06Z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577639805</vt:i4>
  </property>
  <property fmtid="{D5CDD505-2E9C-101B-9397-08002B2CF9AE}" pid="3" name="_NewReviewCycle">
    <vt:lpwstr/>
  </property>
  <property fmtid="{D5CDD505-2E9C-101B-9397-08002B2CF9AE}" pid="4" name="_EmailSubject">
    <vt:lpwstr>Gantt Excel Template</vt:lpwstr>
  </property>
  <property fmtid="{D5CDD505-2E9C-101B-9397-08002B2CF9AE}" pid="5" name="_AuthorEmail">
    <vt:lpwstr>wei.hu@mediatek.com</vt:lpwstr>
  </property>
  <property fmtid="{D5CDD505-2E9C-101B-9397-08002B2CF9AE}" pid="6" name="_AuthorEmailDisplayName">
    <vt:lpwstr>Wei Hu (胡岳偉)</vt:lpwstr>
  </property>
  <property fmtid="{D5CDD505-2E9C-101B-9397-08002B2CF9AE}" pid="7" name="_ReviewingToolsShownOnce">
    <vt:lpwstr/>
  </property>
</Properties>
</file>