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nrodriguez/Desktop/"/>
    </mc:Choice>
  </mc:AlternateContent>
  <xr:revisionPtr revIDLastSave="0" documentId="8_{3FBD9F69-0AAD-1F47-8D8A-57BD5D912AD7}" xr6:coauthVersionLast="47" xr6:coauthVersionMax="47" xr10:uidLastSave="{00000000-0000-0000-0000-000000000000}"/>
  <bookViews>
    <workbookView xWindow="4420" yWindow="500" windowWidth="27640" windowHeight="16020" xr2:uid="{4938949C-8EB9-9C4A-96F4-BF4231C5A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5" i="1" l="1"/>
  <c r="C82" i="1"/>
  <c r="E95" i="1"/>
  <c r="F80" i="1"/>
  <c r="H85" i="1"/>
  <c r="H78" i="1"/>
  <c r="J62" i="1"/>
  <c r="T29" i="1"/>
  <c r="T30" i="1"/>
  <c r="T31" i="1"/>
  <c r="T32" i="1"/>
  <c r="T28" i="1"/>
  <c r="R32" i="1"/>
  <c r="R31" i="1"/>
  <c r="R30" i="1"/>
  <c r="R29" i="1"/>
  <c r="R28" i="1"/>
  <c r="Q32" i="1"/>
  <c r="Q31" i="1"/>
  <c r="Q30" i="1"/>
  <c r="Q29" i="1"/>
  <c r="Q28" i="1"/>
  <c r="P32" i="1"/>
  <c r="P31" i="1"/>
  <c r="P30" i="1"/>
  <c r="P29" i="1"/>
  <c r="P28" i="1"/>
  <c r="M23" i="1"/>
  <c r="N23" i="1"/>
  <c r="L23" i="1"/>
  <c r="K23" i="1"/>
  <c r="P19" i="1"/>
  <c r="P20" i="1"/>
  <c r="P21" i="1"/>
  <c r="P22" i="1"/>
  <c r="P18" i="1"/>
  <c r="O19" i="1"/>
  <c r="O20" i="1"/>
  <c r="O21" i="1"/>
  <c r="J40" i="1" s="1"/>
  <c r="O22" i="1"/>
  <c r="O18" i="1"/>
  <c r="J39" i="1"/>
  <c r="J38" i="1"/>
  <c r="J32" i="1"/>
  <c r="J31" i="1"/>
  <c r="J30" i="1"/>
  <c r="J29" i="1"/>
  <c r="J28" i="1"/>
  <c r="J41" i="1" l="1"/>
  <c r="J37" i="1"/>
</calcChain>
</file>

<file path=xl/sharedStrings.xml><?xml version="1.0" encoding="utf-8"?>
<sst xmlns="http://schemas.openxmlformats.org/spreadsheetml/2006/main" count="85" uniqueCount="67">
  <si>
    <t>Pitcher</t>
  </si>
  <si>
    <t>Physical Condition</t>
  </si>
  <si>
    <t>No injuries</t>
  </si>
  <si>
    <t>Normal</t>
  </si>
  <si>
    <t>Excessive injuries</t>
  </si>
  <si>
    <t>Jose Diaz</t>
  </si>
  <si>
    <t>Jerry Damon</t>
  </si>
  <si>
    <t>Frank Thompson</t>
  </si>
  <si>
    <t>Derek Rodriguez</t>
  </si>
  <si>
    <t>Ken Griffin</t>
  </si>
  <si>
    <t>weight</t>
  </si>
  <si>
    <t>Diaz</t>
  </si>
  <si>
    <t>Damon</t>
  </si>
  <si>
    <t>Thompson</t>
  </si>
  <si>
    <t>Griffin</t>
  </si>
  <si>
    <t>Rodriguez</t>
  </si>
  <si>
    <t>Max</t>
  </si>
  <si>
    <t>Min</t>
  </si>
  <si>
    <t>alpha</t>
  </si>
  <si>
    <t>1- alpha</t>
  </si>
  <si>
    <t>Test Market cost</t>
  </si>
  <si>
    <t>must wait 6 months</t>
  </si>
  <si>
    <t>positive test=</t>
  </si>
  <si>
    <t>Do not test</t>
  </si>
  <si>
    <t>save $150,000</t>
  </si>
  <si>
    <t>Success annual profit</t>
  </si>
  <si>
    <t>$1.6 million</t>
  </si>
  <si>
    <t>Dressing fail</t>
  </si>
  <si>
    <t>probability of success</t>
  </si>
  <si>
    <t>w/o test market</t>
  </si>
  <si>
    <t>negative test market</t>
  </si>
  <si>
    <t>positive test market</t>
  </si>
  <si>
    <t>Test</t>
  </si>
  <si>
    <t>Not Test</t>
  </si>
  <si>
    <t>e. Minimax regret</t>
  </si>
  <si>
    <t>Regret table</t>
  </si>
  <si>
    <t>No Injury</t>
  </si>
  <si>
    <t>Excessive Injuries</t>
  </si>
  <si>
    <r>
      <rPr>
        <sz val="12"/>
        <color rgb="FFFF0000"/>
        <rFont val="Calibri (Body)"/>
      </rPr>
      <t xml:space="preserve">e. </t>
    </r>
    <r>
      <rPr>
        <sz val="12"/>
        <color theme="1"/>
        <rFont val="Calibri"/>
        <family val="2"/>
        <scheme val="minor"/>
      </rPr>
      <t>Minimax regret</t>
    </r>
  </si>
  <si>
    <r>
      <rPr>
        <sz val="12"/>
        <color rgb="FFFF0000"/>
        <rFont val="Calibri (Body)"/>
      </rPr>
      <t>c.</t>
    </r>
    <r>
      <rPr>
        <sz val="12"/>
        <color theme="1"/>
        <rFont val="Calibri"/>
        <family val="2"/>
        <scheme val="minor"/>
      </rPr>
      <t xml:space="preserve"> Equal Likelihood</t>
    </r>
  </si>
  <si>
    <r>
      <rPr>
        <sz val="12"/>
        <color rgb="FFFF0000"/>
        <rFont val="Calibri (Body)"/>
      </rPr>
      <t>d.</t>
    </r>
    <r>
      <rPr>
        <sz val="12"/>
        <color theme="1"/>
        <rFont val="Calibri"/>
        <family val="2"/>
        <scheme val="minor"/>
      </rPr>
      <t>Hurwicz (a=.35)</t>
    </r>
  </si>
  <si>
    <r>
      <rPr>
        <sz val="12"/>
        <color rgb="FFFF0000"/>
        <rFont val="Calibri (Body)"/>
      </rPr>
      <t xml:space="preserve">b. </t>
    </r>
    <r>
      <rPr>
        <sz val="12"/>
        <color theme="1"/>
        <rFont val="Calibri"/>
        <family val="2"/>
        <scheme val="minor"/>
      </rPr>
      <t>Maximin=  Derek Rodriguez</t>
    </r>
  </si>
  <si>
    <r>
      <rPr>
        <sz val="12"/>
        <color rgb="FFFF0000"/>
        <rFont val="Calibri (Body)"/>
      </rPr>
      <t>a.</t>
    </r>
    <r>
      <rPr>
        <sz val="12"/>
        <color theme="1"/>
        <rFont val="Calibri"/>
        <family val="2"/>
        <scheme val="minor"/>
      </rPr>
      <t xml:space="preserve"> Maximax= Jerry Damon</t>
    </r>
  </si>
  <si>
    <t>Minimax regret</t>
  </si>
  <si>
    <t>Who is the decision maker? Kroft Foods</t>
  </si>
  <si>
    <t>What are the uncertainties? Whether or not the market will be positive or negative</t>
  </si>
  <si>
    <t>What are the decisions? To do a test market or not; intro salad dressing or not</t>
  </si>
  <si>
    <t>What to use as payoff? Given in the text</t>
  </si>
  <si>
    <t>What is the decision-making sequence? Test the market then decide to intro new salad dressing</t>
  </si>
  <si>
    <t>test results being +(0.6) or -(.4); 2. new salad being success or failure</t>
  </si>
  <si>
    <t>Payoff</t>
  </si>
  <si>
    <t>Test mkt and then intro with success</t>
  </si>
  <si>
    <t>1.6m</t>
  </si>
  <si>
    <t>expected value</t>
  </si>
  <si>
    <t>Not Intro</t>
  </si>
  <si>
    <t>Intro</t>
  </si>
  <si>
    <t>Success (.5)</t>
  </si>
  <si>
    <t>Faliure (.5)</t>
  </si>
  <si>
    <t>$1.6M</t>
  </si>
  <si>
    <t>Positive (.6)</t>
  </si>
  <si>
    <t>Negative (.4)</t>
  </si>
  <si>
    <t>Introduce</t>
  </si>
  <si>
    <t>Not Introduce</t>
  </si>
  <si>
    <t>Success (.8)</t>
  </si>
  <si>
    <t>Failure (.2)</t>
  </si>
  <si>
    <t>Success(.3)</t>
  </si>
  <si>
    <t>Failure (.7)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</si>
</sst>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6" xfId="0" applyBorder="1"/>
    <xf numFmtId="0" fontId="0" fillId="2" borderId="2" xfId="0" applyFill="1" applyBorder="1"/>
    <xf numFmtId="6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165100</xdr:colOff>
      <xdr:row>16</xdr:row>
      <xdr:rowOff>171450</xdr:rowOff>
    </xdr:to>
    <xdr:pic>
      <xdr:nvPicPr>
        <xdr:cNvPr id="2" name="Picture 1" descr="A close-up of a text&#10;&#10;Description automatically generated">
          <a:extLst>
            <a:ext uri="{FF2B5EF4-FFF2-40B4-BE49-F238E27FC236}">
              <a16:creationId xmlns:a16="http://schemas.microsoft.com/office/drawing/2014/main" id="{8B17DCE8-4F92-9A46-DF9D-86487D149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"/>
          <a:ext cx="5943600" cy="282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7</xdr:col>
      <xdr:colOff>165100</xdr:colOff>
      <xdr:row>41</xdr:row>
      <xdr:rowOff>147320</xdr:rowOff>
    </xdr:to>
    <xdr:pic>
      <xdr:nvPicPr>
        <xdr:cNvPr id="3" name="Picture 2" descr="A screenshot of a score&#10;&#10;Description automatically generated">
          <a:extLst>
            <a:ext uri="{FF2B5EF4-FFF2-40B4-BE49-F238E27FC236}">
              <a16:creationId xmlns:a16="http://schemas.microsoft.com/office/drawing/2014/main" id="{82BD6D1C-108A-7772-A3BA-2E830B897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54400"/>
          <a:ext cx="5943600" cy="51384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177800</xdr:rowOff>
    </xdr:from>
    <xdr:to>
      <xdr:col>7</xdr:col>
      <xdr:colOff>165100</xdr:colOff>
      <xdr:row>69</xdr:row>
      <xdr:rowOff>158750</xdr:rowOff>
    </xdr:to>
    <xdr:pic>
      <xdr:nvPicPr>
        <xdr:cNvPr id="4" name="Picture 3" descr="A close-up of a text&#10;&#10;Description automatically generated">
          <a:extLst>
            <a:ext uri="{FF2B5EF4-FFF2-40B4-BE49-F238E27FC236}">
              <a16:creationId xmlns:a16="http://schemas.microsoft.com/office/drawing/2014/main" id="{187A1BEF-3100-1DAD-1F2F-4F3566355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39300"/>
          <a:ext cx="5943600" cy="4654550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85</xdr:row>
      <xdr:rowOff>0</xdr:rowOff>
    </xdr:from>
    <xdr:to>
      <xdr:col>0</xdr:col>
      <xdr:colOff>635000</xdr:colOff>
      <xdr:row>87</xdr:row>
      <xdr:rowOff>50800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22E7711-779D-AB05-DE03-F640B21B052A}"/>
            </a:ext>
          </a:extLst>
        </xdr:cNvPr>
        <xdr:cNvSpPr/>
      </xdr:nvSpPr>
      <xdr:spPr>
        <a:xfrm>
          <a:off x="177800" y="17411700"/>
          <a:ext cx="457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0</xdr:col>
      <xdr:colOff>660400</xdr:colOff>
      <xdr:row>86</xdr:row>
      <xdr:rowOff>12700</xdr:rowOff>
    </xdr:from>
    <xdr:to>
      <xdr:col>2</xdr:col>
      <xdr:colOff>139700</xdr:colOff>
      <xdr:row>90</xdr:row>
      <xdr:rowOff>63500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17F658E-7FA3-B6CB-9480-99A78116DF1E}"/>
            </a:ext>
          </a:extLst>
        </xdr:cNvPr>
        <xdr:cNvCxnSpPr/>
      </xdr:nvCxnSpPr>
      <xdr:spPr>
        <a:xfrm>
          <a:off x="660400" y="17627600"/>
          <a:ext cx="1130300" cy="86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635000</xdr:colOff>
      <xdr:row>83</xdr:row>
      <xdr:rowOff>12700</xdr:rowOff>
    </xdr:from>
    <xdr:to>
      <xdr:col>2</xdr:col>
      <xdr:colOff>533400</xdr:colOff>
      <xdr:row>85</xdr:row>
      <xdr:rowOff>190500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D84B7FE-214F-7DCC-2481-E3F8B31750FB}"/>
            </a:ext>
          </a:extLst>
        </xdr:cNvPr>
        <xdr:cNvCxnSpPr/>
      </xdr:nvCxnSpPr>
      <xdr:spPr>
        <a:xfrm flipV="1">
          <a:off x="635000" y="17018000"/>
          <a:ext cx="1549400" cy="584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81</xdr:row>
      <xdr:rowOff>139700</xdr:rowOff>
    </xdr:from>
    <xdr:to>
      <xdr:col>3</xdr:col>
      <xdr:colOff>203200</xdr:colOff>
      <xdr:row>83</xdr:row>
      <xdr:rowOff>190500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D2793D18-98AF-9FAF-660D-8967E69E557E}"/>
            </a:ext>
          </a:extLst>
        </xdr:cNvPr>
        <xdr:cNvSpPr/>
      </xdr:nvSpPr>
      <xdr:spPr>
        <a:xfrm>
          <a:off x="2222500" y="16738600"/>
          <a:ext cx="4572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82</xdr:row>
      <xdr:rowOff>139700</xdr:rowOff>
    </xdr:from>
    <xdr:to>
      <xdr:col>4</xdr:col>
      <xdr:colOff>584200</xdr:colOff>
      <xdr:row>86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E938253-F70D-5EBF-7DD2-6CDF7E461B96}"/>
            </a:ext>
          </a:extLst>
        </xdr:cNvPr>
        <xdr:cNvCxnSpPr/>
      </xdr:nvCxnSpPr>
      <xdr:spPr>
        <a:xfrm>
          <a:off x="2667000" y="16941800"/>
          <a:ext cx="1219200" cy="67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80</xdr:row>
      <xdr:rowOff>127000</xdr:rowOff>
    </xdr:from>
    <xdr:to>
      <xdr:col>4</xdr:col>
      <xdr:colOff>698500</xdr:colOff>
      <xdr:row>82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F80C9FC-01BA-470C-07E2-CFE44A9AB96E}"/>
            </a:ext>
          </a:extLst>
        </xdr:cNvPr>
        <xdr:cNvCxnSpPr/>
      </xdr:nvCxnSpPr>
      <xdr:spPr>
        <a:xfrm flipV="1">
          <a:off x="2654300" y="16522700"/>
          <a:ext cx="1346200" cy="39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91</xdr:row>
      <xdr:rowOff>38100</xdr:rowOff>
    </xdr:from>
    <xdr:to>
      <xdr:col>2</xdr:col>
      <xdr:colOff>482600</xdr:colOff>
      <xdr:row>93</xdr:row>
      <xdr:rowOff>88900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0398B41-DD0B-D7CA-FE85-DEFCCE5D1BE4}"/>
            </a:ext>
          </a:extLst>
        </xdr:cNvPr>
        <xdr:cNvSpPr/>
      </xdr:nvSpPr>
      <xdr:spPr>
        <a:xfrm>
          <a:off x="1676400" y="18669000"/>
          <a:ext cx="457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431800</xdr:colOff>
      <xdr:row>92</xdr:row>
      <xdr:rowOff>0</xdr:rowOff>
    </xdr:from>
    <xdr:to>
      <xdr:col>3</xdr:col>
      <xdr:colOff>698500</xdr:colOff>
      <xdr:row>95</xdr:row>
      <xdr:rowOff>152400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A933E1B-3B2C-CD05-7375-9C1BBAE0D1C8}"/>
            </a:ext>
          </a:extLst>
        </xdr:cNvPr>
        <xdr:cNvCxnSpPr/>
      </xdr:nvCxnSpPr>
      <xdr:spPr>
        <a:xfrm>
          <a:off x="2082800" y="18834100"/>
          <a:ext cx="10922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89</xdr:row>
      <xdr:rowOff>101600</xdr:rowOff>
    </xdr:from>
    <xdr:to>
      <xdr:col>3</xdr:col>
      <xdr:colOff>698500</xdr:colOff>
      <xdr:row>92</xdr:row>
      <xdr:rowOff>25400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74E37D6-22E9-D128-F7D0-63A2B603949E}"/>
            </a:ext>
          </a:extLst>
        </xdr:cNvPr>
        <xdr:cNvCxnSpPr/>
      </xdr:nvCxnSpPr>
      <xdr:spPr>
        <a:xfrm flipV="1">
          <a:off x="2082800" y="18326100"/>
          <a:ext cx="109220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749300</xdr:colOff>
      <xdr:row>95</xdr:row>
      <xdr:rowOff>0</xdr:rowOff>
    </xdr:from>
    <xdr:to>
      <xdr:col>4</xdr:col>
      <xdr:colOff>381000</xdr:colOff>
      <xdr:row>97</xdr:row>
      <xdr:rowOff>38100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D8415B0-BF8B-7D1D-6DF9-FB31A8FE7B66}"/>
            </a:ext>
          </a:extLst>
        </xdr:cNvPr>
        <xdr:cNvSpPr/>
      </xdr:nvSpPr>
      <xdr:spPr>
        <a:xfrm>
          <a:off x="3225800" y="19558000"/>
          <a:ext cx="457200" cy="444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292100</xdr:colOff>
      <xdr:row>95</xdr:row>
      <xdr:rowOff>177800</xdr:rowOff>
    </xdr:from>
    <xdr:to>
      <xdr:col>5</xdr:col>
      <xdr:colOff>469900</xdr:colOff>
      <xdr:row>97</xdr:row>
      <xdr:rowOff>190500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A8EA315-648A-B8A5-B221-6CF742CFBBC6}"/>
            </a:ext>
          </a:extLst>
        </xdr:cNvPr>
        <xdr:cNvCxnSpPr/>
      </xdr:nvCxnSpPr>
      <xdr:spPr>
        <a:xfrm>
          <a:off x="3594100" y="19621500"/>
          <a:ext cx="10033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93</xdr:row>
      <xdr:rowOff>152400</xdr:rowOff>
    </xdr:from>
    <xdr:to>
      <xdr:col>5</xdr:col>
      <xdr:colOff>533400</xdr:colOff>
      <xdr:row>95</xdr:row>
      <xdr:rowOff>165100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BA2996A-C7FD-2A74-DCE7-BF56E4E43FFF}"/>
            </a:ext>
          </a:extLst>
        </xdr:cNvPr>
        <xdr:cNvCxnSpPr/>
      </xdr:nvCxnSpPr>
      <xdr:spPr>
        <a:xfrm flipV="1">
          <a:off x="3670300" y="19189700"/>
          <a:ext cx="9906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79</xdr:row>
      <xdr:rowOff>190500</xdr:rowOff>
    </xdr:from>
    <xdr:to>
      <xdr:col>5</xdr:col>
      <xdr:colOff>571500</xdr:colOff>
      <xdr:row>82</xdr:row>
      <xdr:rowOff>38100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B3373A4-77F7-0F4A-BD9C-58AE932446D2}"/>
            </a:ext>
          </a:extLst>
        </xdr:cNvPr>
        <xdr:cNvSpPr/>
      </xdr:nvSpPr>
      <xdr:spPr>
        <a:xfrm>
          <a:off x="4241800" y="16383000"/>
          <a:ext cx="457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88900</xdr:colOff>
      <xdr:row>86</xdr:row>
      <xdr:rowOff>12700</xdr:rowOff>
    </xdr:from>
    <xdr:to>
      <xdr:col>5</xdr:col>
      <xdr:colOff>546100</xdr:colOff>
      <xdr:row>88</xdr:row>
      <xdr:rowOff>63500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A8D548D-9F35-804E-ABF4-809EDE6C1763}"/>
            </a:ext>
          </a:extLst>
        </xdr:cNvPr>
        <xdr:cNvSpPr/>
      </xdr:nvSpPr>
      <xdr:spPr>
        <a:xfrm>
          <a:off x="4216400" y="17627600"/>
          <a:ext cx="457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596900</xdr:colOff>
      <xdr:row>77</xdr:row>
      <xdr:rowOff>190500</xdr:rowOff>
    </xdr:from>
    <xdr:to>
      <xdr:col>7</xdr:col>
      <xdr:colOff>38100</xdr:colOff>
      <xdr:row>80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BCA31C4B-4C92-4342-99FB-308AADA5B89D}"/>
            </a:ext>
          </a:extLst>
        </xdr:cNvPr>
        <xdr:cNvCxnSpPr/>
      </xdr:nvCxnSpPr>
      <xdr:spPr>
        <a:xfrm flipV="1">
          <a:off x="4724400" y="15976600"/>
          <a:ext cx="109220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85</xdr:row>
      <xdr:rowOff>66955</xdr:rowOff>
    </xdr:from>
    <xdr:to>
      <xdr:col>7</xdr:col>
      <xdr:colOff>66955</xdr:colOff>
      <xdr:row>87</xdr:row>
      <xdr:rowOff>76200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E3A00A1-7903-564F-9552-B5147475B782}"/>
            </a:ext>
          </a:extLst>
        </xdr:cNvPr>
        <xdr:cNvCxnSpPr>
          <a:endCxn id="52" idx="1"/>
        </xdr:cNvCxnSpPr>
      </xdr:nvCxnSpPr>
      <xdr:spPr>
        <a:xfrm flipV="1">
          <a:off x="4648200" y="17478655"/>
          <a:ext cx="1197255" cy="4156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558800</xdr:colOff>
      <xdr:row>80</xdr:row>
      <xdr:rowOff>101600</xdr:rowOff>
    </xdr:from>
    <xdr:to>
      <xdr:col>6</xdr:col>
      <xdr:colOff>800100</xdr:colOff>
      <xdr:row>82</xdr:row>
      <xdr:rowOff>190500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4A7412C-7D8D-AD47-A565-89F911AD9318}"/>
            </a:ext>
          </a:extLst>
        </xdr:cNvPr>
        <xdr:cNvCxnSpPr/>
      </xdr:nvCxnSpPr>
      <xdr:spPr>
        <a:xfrm>
          <a:off x="4686300" y="16497300"/>
          <a:ext cx="106680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87</xdr:row>
      <xdr:rowOff>88900</xdr:rowOff>
    </xdr:from>
    <xdr:to>
      <xdr:col>6</xdr:col>
      <xdr:colOff>685800</xdr:colOff>
      <xdr:row>89</xdr:row>
      <xdr:rowOff>101600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613CAC8-3B7C-6440-BDE9-485DCA913420}"/>
            </a:ext>
          </a:extLst>
        </xdr:cNvPr>
        <xdr:cNvCxnSpPr/>
      </xdr:nvCxnSpPr>
      <xdr:spPr>
        <a:xfrm>
          <a:off x="4648200" y="17907000"/>
          <a:ext cx="9906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78</xdr:row>
      <xdr:rowOff>25400</xdr:rowOff>
    </xdr:from>
    <xdr:to>
      <xdr:col>7</xdr:col>
      <xdr:colOff>508000</xdr:colOff>
      <xdr:row>80</xdr:row>
      <xdr:rowOff>76200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96C6EA80-79FB-BC4B-BBCB-03DD8DEE742D}"/>
            </a:ext>
          </a:extLst>
        </xdr:cNvPr>
        <xdr:cNvSpPr/>
      </xdr:nvSpPr>
      <xdr:spPr>
        <a:xfrm>
          <a:off x="5829300" y="16014700"/>
          <a:ext cx="4572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85</xdr:row>
      <xdr:rowOff>0</xdr:rowOff>
    </xdr:from>
    <xdr:to>
      <xdr:col>7</xdr:col>
      <xdr:colOff>457200</xdr:colOff>
      <xdr:row>87</xdr:row>
      <xdr:rowOff>50800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36CDC32-3FF7-6643-8FE9-2BF32FD0C4CE}"/>
            </a:ext>
          </a:extLst>
        </xdr:cNvPr>
        <xdr:cNvSpPr/>
      </xdr:nvSpPr>
      <xdr:spPr>
        <a:xfrm>
          <a:off x="5778500" y="17411700"/>
          <a:ext cx="4572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469900</xdr:colOff>
      <xdr:row>77</xdr:row>
      <xdr:rowOff>63500</xdr:rowOff>
    </xdr:from>
    <xdr:to>
      <xdr:col>8</xdr:col>
      <xdr:colOff>635000</xdr:colOff>
      <xdr:row>79</xdr:row>
      <xdr:rowOff>76200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AB4D8DB-76C2-5D42-8776-E70D31E37243}"/>
            </a:ext>
          </a:extLst>
        </xdr:cNvPr>
        <xdr:cNvCxnSpPr/>
      </xdr:nvCxnSpPr>
      <xdr:spPr>
        <a:xfrm flipV="1">
          <a:off x="6248400" y="15849600"/>
          <a:ext cx="9906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469900</xdr:colOff>
      <xdr:row>83</xdr:row>
      <xdr:rowOff>114300</xdr:rowOff>
    </xdr:from>
    <xdr:to>
      <xdr:col>8</xdr:col>
      <xdr:colOff>635000</xdr:colOff>
      <xdr:row>85</xdr:row>
      <xdr:rowOff>127000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CE95C37-AE2B-FC40-94C7-02583B9BBECB}"/>
            </a:ext>
          </a:extLst>
        </xdr:cNvPr>
        <xdr:cNvCxnSpPr/>
      </xdr:nvCxnSpPr>
      <xdr:spPr>
        <a:xfrm flipV="1">
          <a:off x="6248400" y="17119600"/>
          <a:ext cx="9906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469900</xdr:colOff>
      <xdr:row>79</xdr:row>
      <xdr:rowOff>101600</xdr:rowOff>
    </xdr:from>
    <xdr:to>
      <xdr:col>8</xdr:col>
      <xdr:colOff>647700</xdr:colOff>
      <xdr:row>81</xdr:row>
      <xdr:rowOff>114300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68D7512-DCA2-9F40-9E2C-A5E812E8A479}"/>
            </a:ext>
          </a:extLst>
        </xdr:cNvPr>
        <xdr:cNvCxnSpPr/>
      </xdr:nvCxnSpPr>
      <xdr:spPr>
        <a:xfrm>
          <a:off x="6248400" y="16294100"/>
          <a:ext cx="10033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85</xdr:row>
      <xdr:rowOff>177800</xdr:rowOff>
    </xdr:from>
    <xdr:to>
      <xdr:col>8</xdr:col>
      <xdr:colOff>584200</xdr:colOff>
      <xdr:row>87</xdr:row>
      <xdr:rowOff>190500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6EA896E7-A285-5344-9AA0-C0196FB0F86A}"/>
            </a:ext>
          </a:extLst>
        </xdr:cNvPr>
        <xdr:cNvCxnSpPr/>
      </xdr:nvCxnSpPr>
      <xdr:spPr>
        <a:xfrm>
          <a:off x="6184900" y="17589500"/>
          <a:ext cx="10033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9063-4FC7-7D43-AA24-22CF9D18F228}">
  <dimension ref="A16:T99"/>
  <sheetViews>
    <sheetView tabSelected="1" workbookViewId="0">
      <selection activeCell="K85" sqref="K85"/>
    </sheetView>
  </sheetViews>
  <sheetFormatPr baseColWidth="10" defaultRowHeight="16" x14ac:dyDescent="0.2"/>
  <cols>
    <col min="9" max="9" width="19.1640625" customWidth="1"/>
  </cols>
  <sheetData>
    <row r="16" spans="9:14" ht="17" thickBot="1" x14ac:dyDescent="0.25">
      <c r="I16" s="2" t="s">
        <v>0</v>
      </c>
      <c r="J16" s="3"/>
      <c r="K16" s="3"/>
      <c r="L16" s="4" t="s">
        <v>1</v>
      </c>
      <c r="M16" s="4"/>
      <c r="N16" s="3"/>
    </row>
    <row r="17" spans="9:20" ht="17" thickBot="1" x14ac:dyDescent="0.25">
      <c r="K17" s="1" t="s">
        <v>2</v>
      </c>
      <c r="L17" s="1" t="s">
        <v>3</v>
      </c>
      <c r="M17" s="1" t="s">
        <v>4</v>
      </c>
      <c r="O17" s="1" t="s">
        <v>16</v>
      </c>
      <c r="P17" s="1" t="s">
        <v>17</v>
      </c>
    </row>
    <row r="18" spans="9:20" ht="17" thickBot="1" x14ac:dyDescent="0.25">
      <c r="I18" s="6" t="s">
        <v>5</v>
      </c>
      <c r="J18" s="6"/>
      <c r="K18" s="6">
        <v>153</v>
      </c>
      <c r="L18" s="6">
        <v>122</v>
      </c>
      <c r="M18" s="7">
        <v>76</v>
      </c>
      <c r="N18" s="8"/>
      <c r="O18">
        <f>MAX(K18:N18)</f>
        <v>153</v>
      </c>
      <c r="P18">
        <f>MIN(K18:N18)</f>
        <v>76</v>
      </c>
    </row>
    <row r="19" spans="9:20" ht="17" thickBot="1" x14ac:dyDescent="0.25">
      <c r="I19" s="6" t="s">
        <v>6</v>
      </c>
      <c r="J19" s="6"/>
      <c r="K19" s="6">
        <v>173</v>
      </c>
      <c r="L19" s="6">
        <v>135</v>
      </c>
      <c r="M19" s="7">
        <v>46</v>
      </c>
      <c r="N19" s="8"/>
      <c r="O19" s="9">
        <f t="shared" ref="O19:O22" si="0">MAX(K19:N19)</f>
        <v>173</v>
      </c>
      <c r="P19">
        <f t="shared" ref="P19:P22" si="1">MIN(K19:N19)</f>
        <v>46</v>
      </c>
    </row>
    <row r="20" spans="9:20" ht="17" thickBot="1" x14ac:dyDescent="0.25">
      <c r="I20" s="6" t="s">
        <v>7</v>
      </c>
      <c r="J20" s="6"/>
      <c r="K20" s="6">
        <v>133</v>
      </c>
      <c r="L20" s="6">
        <v>115</v>
      </c>
      <c r="M20" s="7">
        <v>88</v>
      </c>
      <c r="N20" s="8"/>
      <c r="O20">
        <f t="shared" si="0"/>
        <v>133</v>
      </c>
      <c r="P20">
        <f t="shared" si="1"/>
        <v>88</v>
      </c>
    </row>
    <row r="21" spans="9:20" ht="17" thickBot="1" x14ac:dyDescent="0.25">
      <c r="I21" s="6" t="s">
        <v>8</v>
      </c>
      <c r="J21" s="6"/>
      <c r="K21" s="6">
        <v>105</v>
      </c>
      <c r="L21" s="6">
        <v>101</v>
      </c>
      <c r="M21" s="7">
        <v>95</v>
      </c>
      <c r="N21" s="8"/>
      <c r="O21">
        <f t="shared" si="0"/>
        <v>105</v>
      </c>
      <c r="P21" s="9">
        <f t="shared" si="1"/>
        <v>95</v>
      </c>
    </row>
    <row r="22" spans="9:20" ht="17" thickBot="1" x14ac:dyDescent="0.25">
      <c r="I22" s="6" t="s">
        <v>9</v>
      </c>
      <c r="J22" s="6"/>
      <c r="K22" s="6">
        <v>127</v>
      </c>
      <c r="L22" s="6">
        <v>98</v>
      </c>
      <c r="M22" s="7">
        <v>75</v>
      </c>
      <c r="N22" s="8"/>
      <c r="O22">
        <f t="shared" si="0"/>
        <v>127</v>
      </c>
      <c r="P22">
        <f t="shared" si="1"/>
        <v>75</v>
      </c>
    </row>
    <row r="23" spans="9:20" x14ac:dyDescent="0.2">
      <c r="K23">
        <f>MAX(K18:K22)</f>
        <v>173</v>
      </c>
      <c r="L23">
        <f>MAX(L18:L22)</f>
        <v>135</v>
      </c>
      <c r="M23">
        <f>MAX(M18:M22)</f>
        <v>95</v>
      </c>
      <c r="N23">
        <f>MAX(N18:N22)</f>
        <v>0</v>
      </c>
    </row>
    <row r="24" spans="9:20" x14ac:dyDescent="0.2">
      <c r="I24" s="9" t="s">
        <v>42</v>
      </c>
      <c r="J24" s="9"/>
      <c r="N24" t="s">
        <v>38</v>
      </c>
    </row>
    <row r="25" spans="9:20" x14ac:dyDescent="0.2">
      <c r="I25" s="9" t="s">
        <v>41</v>
      </c>
      <c r="J25" s="9"/>
      <c r="N25" t="s">
        <v>35</v>
      </c>
    </row>
    <row r="26" spans="9:20" ht="17" thickBot="1" x14ac:dyDescent="0.25">
      <c r="I26" t="s">
        <v>39</v>
      </c>
      <c r="M26" s="15"/>
      <c r="N26" s="15"/>
      <c r="O26" s="15"/>
      <c r="P26" s="16" t="s">
        <v>1</v>
      </c>
      <c r="Q26" s="16"/>
      <c r="R26" s="16"/>
      <c r="S26" s="15"/>
      <c r="T26" t="s">
        <v>43</v>
      </c>
    </row>
    <row r="27" spans="9:20" ht="17" thickBot="1" x14ac:dyDescent="0.25">
      <c r="I27" s="3" t="s">
        <v>10</v>
      </c>
      <c r="J27" s="3">
        <v>0.33</v>
      </c>
      <c r="M27" s="17" t="s">
        <v>0</v>
      </c>
      <c r="N27" s="17"/>
      <c r="O27" s="17"/>
      <c r="P27" s="17" t="s">
        <v>36</v>
      </c>
      <c r="Q27" s="17" t="s">
        <v>3</v>
      </c>
      <c r="R27" s="17" t="s">
        <v>37</v>
      </c>
      <c r="S27" s="17"/>
    </row>
    <row r="28" spans="9:20" x14ac:dyDescent="0.2">
      <c r="I28" s="10" t="s">
        <v>11</v>
      </c>
      <c r="J28">
        <f>SUM(K18*J27+L18*J27+M18*J27)</f>
        <v>115.83</v>
      </c>
      <c r="M28" s="14" t="s">
        <v>5</v>
      </c>
      <c r="N28" s="14"/>
      <c r="P28">
        <f>K23-K18</f>
        <v>20</v>
      </c>
      <c r="Q28">
        <f>L23-L18</f>
        <v>13</v>
      </c>
      <c r="R28">
        <f>M23-M18</f>
        <v>19</v>
      </c>
      <c r="T28" s="9">
        <f>MAX(P28:R28)</f>
        <v>20</v>
      </c>
    </row>
    <row r="29" spans="9:20" x14ac:dyDescent="0.2">
      <c r="I29" s="11" t="s">
        <v>12</v>
      </c>
      <c r="J29" s="9">
        <f>SUM(K19*J27+L19*J27+M19*J27)</f>
        <v>116.82000000000002</v>
      </c>
      <c r="M29" s="13" t="s">
        <v>6</v>
      </c>
      <c r="N29" s="13"/>
      <c r="P29">
        <f>K23-K19</f>
        <v>0</v>
      </c>
      <c r="Q29">
        <f>L23-L19</f>
        <v>0</v>
      </c>
      <c r="R29">
        <f>M23-M19</f>
        <v>49</v>
      </c>
      <c r="T29">
        <f t="shared" ref="T29:T32" si="2">MAX(P29:R29)</f>
        <v>49</v>
      </c>
    </row>
    <row r="30" spans="9:20" x14ac:dyDescent="0.2">
      <c r="I30" s="5" t="s">
        <v>13</v>
      </c>
      <c r="J30">
        <f>SUM(K20*J27+L20*J27+M20*J27)</f>
        <v>110.88000000000001</v>
      </c>
      <c r="M30" t="s">
        <v>7</v>
      </c>
      <c r="P30">
        <f>K23-K20</f>
        <v>40</v>
      </c>
      <c r="Q30">
        <f>L23-L20</f>
        <v>20</v>
      </c>
      <c r="R30">
        <f>M23-M20</f>
        <v>7</v>
      </c>
      <c r="T30">
        <f t="shared" si="2"/>
        <v>40</v>
      </c>
    </row>
    <row r="31" spans="9:20" x14ac:dyDescent="0.2">
      <c r="I31" s="5" t="s">
        <v>15</v>
      </c>
      <c r="J31">
        <f>SUM(K21*J27+L21*J27+M21*J27)</f>
        <v>99.329999999999984</v>
      </c>
      <c r="M31" s="18" t="s">
        <v>8</v>
      </c>
      <c r="N31" s="18"/>
      <c r="O31" s="18"/>
      <c r="P31" s="18">
        <f>K23-K21</f>
        <v>68</v>
      </c>
      <c r="Q31" s="18">
        <f>L23-L21</f>
        <v>34</v>
      </c>
      <c r="R31" s="18">
        <f>M23-M21</f>
        <v>0</v>
      </c>
      <c r="S31" s="18"/>
      <c r="T31">
        <f t="shared" si="2"/>
        <v>68</v>
      </c>
    </row>
    <row r="32" spans="9:20" ht="17" thickBot="1" x14ac:dyDescent="0.25">
      <c r="I32" s="5" t="s">
        <v>14</v>
      </c>
      <c r="J32">
        <f>SUM(K22*J27+L22*J27+M22*J27)</f>
        <v>99</v>
      </c>
      <c r="M32" s="19" t="s">
        <v>9</v>
      </c>
      <c r="N32" s="19"/>
      <c r="O32" s="3"/>
      <c r="P32" s="3">
        <f>K23-K22</f>
        <v>46</v>
      </c>
      <c r="Q32" s="3">
        <f>L23-L22</f>
        <v>37</v>
      </c>
      <c r="R32" s="3">
        <f>M23-M22</f>
        <v>20</v>
      </c>
      <c r="S32" s="3"/>
      <c r="T32">
        <f t="shared" si="2"/>
        <v>46</v>
      </c>
    </row>
    <row r="34" spans="1:10" x14ac:dyDescent="0.2">
      <c r="I34" t="s">
        <v>40</v>
      </c>
    </row>
    <row r="35" spans="1:10" x14ac:dyDescent="0.2">
      <c r="I35" t="s">
        <v>18</v>
      </c>
      <c r="J35">
        <v>0.35</v>
      </c>
    </row>
    <row r="36" spans="1:10" ht="17" thickBot="1" x14ac:dyDescent="0.25">
      <c r="I36" s="3" t="s">
        <v>19</v>
      </c>
      <c r="J36" s="3">
        <v>0.65</v>
      </c>
    </row>
    <row r="37" spans="1:10" x14ac:dyDescent="0.2">
      <c r="I37" s="10" t="s">
        <v>11</v>
      </c>
      <c r="J37">
        <f>SUM(O18*J35+P18*J36)</f>
        <v>102.94999999999999</v>
      </c>
    </row>
    <row r="38" spans="1:10" x14ac:dyDescent="0.2">
      <c r="I38" s="5" t="s">
        <v>12</v>
      </c>
      <c r="J38">
        <f>SUM(O19*J35+P19*J36)</f>
        <v>90.45</v>
      </c>
    </row>
    <row r="39" spans="1:10" x14ac:dyDescent="0.2">
      <c r="I39" s="11" t="s">
        <v>13</v>
      </c>
      <c r="J39" s="9">
        <f>SUM(O20*J35+P20*J36)</f>
        <v>103.75</v>
      </c>
    </row>
    <row r="40" spans="1:10" x14ac:dyDescent="0.2">
      <c r="I40" s="5" t="s">
        <v>15</v>
      </c>
      <c r="J40">
        <f>SUM(O21*J35+P21*J36)</f>
        <v>98.5</v>
      </c>
    </row>
    <row r="41" spans="1:10" x14ac:dyDescent="0.2">
      <c r="I41" s="5" t="s">
        <v>14</v>
      </c>
      <c r="J41">
        <f>SUM(O22*J35+P22*J36)</f>
        <v>93.199999999999989</v>
      </c>
    </row>
    <row r="43" spans="1:10" x14ac:dyDescent="0.2">
      <c r="A43" t="s">
        <v>34</v>
      </c>
    </row>
    <row r="50" spans="9:10" x14ac:dyDescent="0.2">
      <c r="I50" t="s">
        <v>20</v>
      </c>
      <c r="J50" s="12">
        <v>150000</v>
      </c>
    </row>
    <row r="51" spans="9:10" x14ac:dyDescent="0.2">
      <c r="I51" t="s">
        <v>21</v>
      </c>
    </row>
    <row r="52" spans="9:10" x14ac:dyDescent="0.2">
      <c r="I52" t="s">
        <v>22</v>
      </c>
      <c r="J52">
        <v>0.6</v>
      </c>
    </row>
    <row r="54" spans="9:10" x14ac:dyDescent="0.2">
      <c r="I54" t="s">
        <v>23</v>
      </c>
      <c r="J54" t="s">
        <v>24</v>
      </c>
    </row>
    <row r="55" spans="9:10" x14ac:dyDescent="0.2">
      <c r="I55" t="s">
        <v>25</v>
      </c>
      <c r="J55" t="s">
        <v>26</v>
      </c>
    </row>
    <row r="56" spans="9:10" x14ac:dyDescent="0.2">
      <c r="I56" t="s">
        <v>27</v>
      </c>
      <c r="J56" s="12">
        <v>-700000</v>
      </c>
    </row>
    <row r="57" spans="9:10" x14ac:dyDescent="0.2">
      <c r="I57" t="s">
        <v>28</v>
      </c>
    </row>
    <row r="58" spans="9:10" x14ac:dyDescent="0.2">
      <c r="I58" t="s">
        <v>29</v>
      </c>
      <c r="J58">
        <v>0.5</v>
      </c>
    </row>
    <row r="59" spans="9:10" x14ac:dyDescent="0.2">
      <c r="I59" t="s">
        <v>31</v>
      </c>
      <c r="J59">
        <v>0.8</v>
      </c>
    </row>
    <row r="60" spans="9:10" x14ac:dyDescent="0.2">
      <c r="I60" t="s">
        <v>30</v>
      </c>
      <c r="J60">
        <v>0.3</v>
      </c>
    </row>
    <row r="62" spans="9:10" x14ac:dyDescent="0.2">
      <c r="I62" t="s">
        <v>53</v>
      </c>
      <c r="J62">
        <f>1600000*0.6+700000*0.4</f>
        <v>1240000</v>
      </c>
    </row>
    <row r="68" spans="1:14" x14ac:dyDescent="0.2">
      <c r="J68" t="s">
        <v>32</v>
      </c>
      <c r="M68" t="s">
        <v>50</v>
      </c>
    </row>
    <row r="69" spans="1:14" x14ac:dyDescent="0.2">
      <c r="J69" s="12">
        <v>-150000</v>
      </c>
      <c r="M69" t="s">
        <v>52</v>
      </c>
      <c r="N69" t="s">
        <v>51</v>
      </c>
    </row>
    <row r="73" spans="1:14" x14ac:dyDescent="0.2">
      <c r="A73" t="s">
        <v>44</v>
      </c>
    </row>
    <row r="74" spans="1:14" x14ac:dyDescent="0.2">
      <c r="A74" t="s">
        <v>46</v>
      </c>
      <c r="J74" s="12"/>
    </row>
    <row r="75" spans="1:14" x14ac:dyDescent="0.2">
      <c r="A75" t="s">
        <v>45</v>
      </c>
    </row>
    <row r="76" spans="1:14" x14ac:dyDescent="0.2">
      <c r="A76" t="s">
        <v>47</v>
      </c>
      <c r="I76" t="s">
        <v>58</v>
      </c>
      <c r="L76" s="20"/>
    </row>
    <row r="77" spans="1:14" ht="17" thickBot="1" x14ac:dyDescent="0.25">
      <c r="A77" t="s">
        <v>48</v>
      </c>
      <c r="I77" t="s">
        <v>63</v>
      </c>
    </row>
    <row r="78" spans="1:14" ht="17" thickBot="1" x14ac:dyDescent="0.25">
      <c r="H78" s="6">
        <f>1600000*0.8-700000*0.2</f>
        <v>1140000</v>
      </c>
    </row>
    <row r="79" spans="1:14" ht="17" thickBot="1" x14ac:dyDescent="0.25">
      <c r="A79" t="s">
        <v>49</v>
      </c>
    </row>
    <row r="80" spans="1:14" ht="17" thickBot="1" x14ac:dyDescent="0.25">
      <c r="F80" s="6">
        <f>1600000*0.8-700000*0.2</f>
        <v>1140000</v>
      </c>
      <c r="G80" t="s">
        <v>61</v>
      </c>
      <c r="I80" s="12">
        <v>-700000</v>
      </c>
    </row>
    <row r="81" spans="1:9" ht="17" thickBot="1" x14ac:dyDescent="0.25">
      <c r="I81" t="s">
        <v>64</v>
      </c>
    </row>
    <row r="82" spans="1:9" ht="17" thickBot="1" x14ac:dyDescent="0.25">
      <c r="C82" s="6">
        <f>1140000*0.6+0*0.4</f>
        <v>684000</v>
      </c>
      <c r="E82" t="s">
        <v>59</v>
      </c>
    </row>
    <row r="83" spans="1:9" x14ac:dyDescent="0.2">
      <c r="G83" t="s">
        <v>62</v>
      </c>
    </row>
    <row r="84" spans="1:9" ht="17" thickBot="1" x14ac:dyDescent="0.25">
      <c r="G84" s="12">
        <v>0</v>
      </c>
      <c r="I84" t="s">
        <v>58</v>
      </c>
    </row>
    <row r="85" spans="1:9" ht="17" thickBot="1" x14ac:dyDescent="0.25">
      <c r="A85" s="6">
        <f>684000-150000</f>
        <v>534000</v>
      </c>
      <c r="B85" t="s">
        <v>32</v>
      </c>
      <c r="H85" s="6">
        <f>1600000*0.3-700000*0.7</f>
        <v>-9999.9999999999418</v>
      </c>
      <c r="I85" t="s">
        <v>65</v>
      </c>
    </row>
    <row r="86" spans="1:9" ht="17" thickBot="1" x14ac:dyDescent="0.25">
      <c r="B86" s="20">
        <v>-150000</v>
      </c>
      <c r="E86" t="s">
        <v>60</v>
      </c>
      <c r="F86" s="6">
        <v>0</v>
      </c>
    </row>
    <row r="87" spans="1:9" x14ac:dyDescent="0.2">
      <c r="G87" t="s">
        <v>61</v>
      </c>
    </row>
    <row r="88" spans="1:9" x14ac:dyDescent="0.2">
      <c r="I88" s="12">
        <v>-700000</v>
      </c>
    </row>
    <row r="89" spans="1:9" x14ac:dyDescent="0.2">
      <c r="I89" t="s">
        <v>66</v>
      </c>
    </row>
    <row r="90" spans="1:9" ht="17" thickBot="1" x14ac:dyDescent="0.25">
      <c r="B90" t="s">
        <v>33</v>
      </c>
      <c r="D90" s="12">
        <v>0</v>
      </c>
      <c r="G90" t="s">
        <v>62</v>
      </c>
    </row>
    <row r="91" spans="1:9" ht="17" thickBot="1" x14ac:dyDescent="0.25">
      <c r="C91" s="6">
        <v>450000</v>
      </c>
      <c r="G91" s="12">
        <v>0</v>
      </c>
    </row>
    <row r="92" spans="1:9" x14ac:dyDescent="0.2">
      <c r="D92" t="s">
        <v>54</v>
      </c>
    </row>
    <row r="94" spans="1:9" ht="17" thickBot="1" x14ac:dyDescent="0.25">
      <c r="G94" t="s">
        <v>58</v>
      </c>
    </row>
    <row r="95" spans="1:9" ht="17" thickBot="1" x14ac:dyDescent="0.25">
      <c r="E95" s="6">
        <f>1600000*0.5-700000*0.5</f>
        <v>450000</v>
      </c>
      <c r="F95" t="s">
        <v>56</v>
      </c>
    </row>
    <row r="96" spans="1:9" x14ac:dyDescent="0.2">
      <c r="D96" t="s">
        <v>55</v>
      </c>
    </row>
    <row r="99" spans="6:7" x14ac:dyDescent="0.2">
      <c r="F99" t="s">
        <v>57</v>
      </c>
      <c r="G99" s="12">
        <v>-700000</v>
      </c>
    </row>
  </sheetData>
  <mergeCells count="10">
    <mergeCell ref="M28:N28"/>
    <mergeCell ref="M29:N29"/>
    <mergeCell ref="M32:N32"/>
    <mergeCell ref="P26:R26"/>
    <mergeCell ref="L16:M16"/>
    <mergeCell ref="M18:N18"/>
    <mergeCell ref="M19:N19"/>
    <mergeCell ref="M20:N20"/>
    <mergeCell ref="M21:N21"/>
    <mergeCell ref="M22:N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doublerbros18@gmail.com</dc:creator>
  <cp:lastModifiedBy>doublerbros18@gmail.com</cp:lastModifiedBy>
  <dcterms:created xsi:type="dcterms:W3CDTF">2023-08-31T21:40:32Z</dcterms:created>
  <dcterms:modified xsi:type="dcterms:W3CDTF">2023-09-03T04:26:29Z</dcterms:modified>
</cp:coreProperties>
</file>