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nrodriguez/Desktop/"/>
    </mc:Choice>
  </mc:AlternateContent>
  <xr:revisionPtr revIDLastSave="0" documentId="8_{DBDC961E-F82E-AF48-B60D-584B94B3087E}" xr6:coauthVersionLast="47" xr6:coauthVersionMax="47" xr10:uidLastSave="{00000000-0000-0000-0000-000000000000}"/>
  <bookViews>
    <workbookView xWindow="600" yWindow="500" windowWidth="27640" windowHeight="16020" xr2:uid="{3C7A2CE9-57D7-0A4E-A4C9-FC7783E62A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C43" i="1"/>
  <c r="F30" i="1"/>
  <c r="F33" i="1"/>
  <c r="F37" i="1"/>
  <c r="F25" i="1"/>
  <c r="P65" i="1"/>
  <c r="N62" i="1" s="1"/>
  <c r="P53" i="1"/>
  <c r="N56" i="1" s="1"/>
  <c r="B43" i="1"/>
  <c r="D42" i="1"/>
  <c r="D41" i="1"/>
  <c r="N57" i="1" l="1"/>
  <c r="N63" i="1"/>
  <c r="P66" i="1" s="1"/>
  <c r="P67" i="1" s="1"/>
  <c r="N54" i="1"/>
  <c r="N58" i="1"/>
  <c r="N55" i="1"/>
  <c r="P54" i="1" l="1"/>
  <c r="P55" i="1" s="1"/>
</calcChain>
</file>

<file path=xl/sharedStrings.xml><?xml version="1.0" encoding="utf-8"?>
<sst xmlns="http://schemas.openxmlformats.org/spreadsheetml/2006/main" count="67" uniqueCount="60">
  <si>
    <t>Uncertainty:</t>
  </si>
  <si>
    <t>A random customer suit</t>
  </si>
  <si>
    <t>Events:</t>
  </si>
  <si>
    <t>Events on win/lose</t>
  </si>
  <si>
    <t>Win</t>
  </si>
  <si>
    <t>Lose</t>
  </si>
  <si>
    <t>P(W|A)=.7</t>
  </si>
  <si>
    <t>P(L|A)=.3</t>
  </si>
  <si>
    <t>P(W|O)=.6</t>
  </si>
  <si>
    <t>P(L|O)=.4</t>
  </si>
  <si>
    <t>a.</t>
  </si>
  <si>
    <t>b.</t>
  </si>
  <si>
    <t>Outcome</t>
  </si>
  <si>
    <t>Firm</t>
  </si>
  <si>
    <t>W</t>
  </si>
  <si>
    <t>L</t>
  </si>
  <si>
    <t>Marginal Probabilities</t>
  </si>
  <si>
    <t>A</t>
  </si>
  <si>
    <t>O</t>
  </si>
  <si>
    <t>P(W)</t>
  </si>
  <si>
    <t>P(L)</t>
  </si>
  <si>
    <t>Handled by A:.4</t>
  </si>
  <si>
    <t>Handled by O:.6</t>
  </si>
  <si>
    <t>c.</t>
  </si>
  <si>
    <t>P(O|W)=?</t>
  </si>
  <si>
    <t>P(O|W)=P(OW)/P(W)</t>
  </si>
  <si>
    <t>Joint probability</t>
  </si>
  <si>
    <t>win</t>
  </si>
  <si>
    <t>P(A)</t>
  </si>
  <si>
    <t>P(O)</t>
  </si>
  <si>
    <t>Return</t>
  </si>
  <si>
    <t>Probability</t>
  </si>
  <si>
    <t>Expected Value</t>
  </si>
  <si>
    <t>Variance</t>
  </si>
  <si>
    <t>Standard dev</t>
  </si>
  <si>
    <t>Office Building</t>
  </si>
  <si>
    <t>Returns</t>
  </si>
  <si>
    <t>Expected value</t>
  </si>
  <si>
    <t>Standard dev.</t>
  </si>
  <si>
    <t>Deviation^2</t>
  </si>
  <si>
    <t>pure ave.=</t>
  </si>
  <si>
    <t>Bonds</t>
  </si>
  <si>
    <t>Marginal Probability</t>
  </si>
  <si>
    <t>Conditional Probability</t>
  </si>
  <si>
    <t>Results A</t>
  </si>
  <si>
    <t>P(W|A)=.70</t>
  </si>
  <si>
    <t>P(WA)=.28</t>
  </si>
  <si>
    <t>Law Suits/Firm</t>
  </si>
  <si>
    <t>Abercrombie</t>
  </si>
  <si>
    <t>S(A)=.40</t>
  </si>
  <si>
    <t>P(LO)=.24</t>
  </si>
  <si>
    <t>P(RT)=.36</t>
  </si>
  <si>
    <t>P(LA)=.12</t>
  </si>
  <si>
    <t>P(L|A)=.30</t>
  </si>
  <si>
    <t>P(W|O)=.60</t>
  </si>
  <si>
    <t>P(L|))=.40</t>
  </si>
  <si>
    <t>Results O</t>
  </si>
  <si>
    <t>Olsen</t>
  </si>
  <si>
    <t>S(O)=.60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</si>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</sst>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/>
    <xf numFmtId="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177800</xdr:rowOff>
    </xdr:from>
    <xdr:to>
      <xdr:col>7</xdr:col>
      <xdr:colOff>508000</xdr:colOff>
      <xdr:row>16</xdr:row>
      <xdr:rowOff>74897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08AC5-505D-4841-202C-FB17350CF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81000"/>
          <a:ext cx="7772400" cy="29450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127000</xdr:rowOff>
    </xdr:from>
    <xdr:to>
      <xdr:col>7</xdr:col>
      <xdr:colOff>431800</xdr:colOff>
      <xdr:row>78</xdr:row>
      <xdr:rowOff>119168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50921F-D965-C2B9-414E-6FC99B47D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00"/>
          <a:ext cx="7772400" cy="5884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7</xdr:col>
      <xdr:colOff>431800</xdr:colOff>
      <xdr:row>82</xdr:row>
      <xdr:rowOff>76921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7CB86A-062C-C975-A62B-E173FAF3C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94000"/>
          <a:ext cx="7772400" cy="686521"/>
        </a:xfrm>
        <a:prstGeom prst="rect">
          <a:avLst/>
        </a:prstGeom>
      </xdr:spPr>
    </xdr:pic>
    <xdr:clientData/>
  </xdr:twoCellAnchor>
  <xdr:twoCellAnchor>
    <xdr:from>
      <xdr:col>0</xdr:col>
      <xdr:colOff>977900</xdr:colOff>
      <xdr:row>26</xdr:row>
      <xdr:rowOff>88900</xdr:rowOff>
    </xdr:from>
    <xdr:to>
      <xdr:col>2</xdr:col>
      <xdr:colOff>76200</xdr:colOff>
      <xdr:row>29</xdr:row>
      <xdr:rowOff>88900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E17E36E-AF7B-37BA-23E9-A77AB8E0B6E8}"/>
            </a:ext>
          </a:extLst>
        </xdr:cNvPr>
        <xdr:cNvCxnSpPr/>
      </xdr:nvCxnSpPr>
      <xdr:spPr>
        <a:xfrm flipV="1">
          <a:off x="977900" y="5372100"/>
          <a:ext cx="1638300" cy="609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23</xdr:row>
      <xdr:rowOff>114300</xdr:rowOff>
    </xdr:from>
    <xdr:to>
      <xdr:col>4</xdr:col>
      <xdr:colOff>0</xdr:colOff>
      <xdr:row>26</xdr:row>
      <xdr:rowOff>101600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07B2CD8-357E-8BA6-7DC3-AEBD4D9486D2}"/>
            </a:ext>
          </a:extLst>
        </xdr:cNvPr>
        <xdr:cNvCxnSpPr/>
      </xdr:nvCxnSpPr>
      <xdr:spPr>
        <a:xfrm flipV="1">
          <a:off x="3225800" y="4787900"/>
          <a:ext cx="1638300" cy="596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673100</xdr:colOff>
      <xdr:row>26</xdr:row>
      <xdr:rowOff>114300</xdr:rowOff>
    </xdr:from>
    <xdr:to>
      <xdr:col>3</xdr:col>
      <xdr:colOff>1447800</xdr:colOff>
      <xdr:row>28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CC9791F-364B-E43E-CAF5-80877461865C}"/>
            </a:ext>
          </a:extLst>
        </xdr:cNvPr>
        <xdr:cNvCxnSpPr/>
      </xdr:nvCxnSpPr>
      <xdr:spPr>
        <a:xfrm>
          <a:off x="3213100" y="5397500"/>
          <a:ext cx="1600200" cy="292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965200</xdr:colOff>
      <xdr:row>29</xdr:row>
      <xdr:rowOff>114300</xdr:rowOff>
    </xdr:from>
    <xdr:to>
      <xdr:col>2</xdr:col>
      <xdr:colOff>50800</xdr:colOff>
      <xdr:row>32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840E80B8-EBDD-3D7F-DE76-87B0275DDE48}"/>
            </a:ext>
          </a:extLst>
        </xdr:cNvPr>
        <xdr:cNvCxnSpPr/>
      </xdr:nvCxnSpPr>
      <xdr:spPr>
        <a:xfrm>
          <a:off x="965200" y="6007100"/>
          <a:ext cx="1625600" cy="647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31</xdr:row>
      <xdr:rowOff>12700</xdr:rowOff>
    </xdr:from>
    <xdr:to>
      <xdr:col>4</xdr:col>
      <xdr:colOff>63500</xdr:colOff>
      <xdr:row>32</xdr:row>
      <xdr:rowOff>152400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84AB058-D9B5-A84B-781D-9B1E99D36906}"/>
            </a:ext>
          </a:extLst>
        </xdr:cNvPr>
        <xdr:cNvCxnSpPr/>
      </xdr:nvCxnSpPr>
      <xdr:spPr>
        <a:xfrm flipV="1">
          <a:off x="3187700" y="6311900"/>
          <a:ext cx="173990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660400</xdr:colOff>
      <xdr:row>32</xdr:row>
      <xdr:rowOff>139700</xdr:rowOff>
    </xdr:from>
    <xdr:to>
      <xdr:col>3</xdr:col>
      <xdr:colOff>1422400</xdr:colOff>
      <xdr:row>35</xdr:row>
      <xdr:rowOff>139700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F4FBF5E-A995-3F87-6D37-D866CE783EBE}"/>
            </a:ext>
          </a:extLst>
        </xdr:cNvPr>
        <xdr:cNvCxnSpPr/>
      </xdr:nvCxnSpPr>
      <xdr:spPr>
        <a:xfrm>
          <a:off x="3200400" y="6642100"/>
          <a:ext cx="1587500" cy="609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12700</xdr:colOff>
      <xdr:row>68</xdr:row>
      <xdr:rowOff>177800</xdr:rowOff>
    </xdr:from>
    <xdr:to>
      <xdr:col>14</xdr:col>
      <xdr:colOff>711200</xdr:colOff>
      <xdr:row>76</xdr:row>
      <xdr:rowOff>88900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FA4162-FA9A-5C32-D91B-FA6360000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78800" y="14465300"/>
          <a:ext cx="7772400" cy="153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33F8-207E-6A40-AFBF-7677DB3F5CE2}">
  <dimension ref="A5:P68"/>
  <sheetViews>
    <sheetView tabSelected="1" workbookViewId="0">
      <selection activeCell="I68" sqref="I68"/>
    </sheetView>
  </sheetViews>
  <sheetFormatPr baseColWidth="10" defaultRowHeight="16" x14ac:dyDescent="0.2"/>
  <cols>
    <col min="1" max="1" width="15.83203125" customWidth="1"/>
    <col min="2" max="2" width="17.5" customWidth="1"/>
    <col min="4" max="4" width="19.6640625" customWidth="1"/>
    <col min="11" max="11" width="16.33203125" customWidth="1"/>
    <col min="12" max="12" width="20.1640625" customWidth="1"/>
    <col min="13" max="13" width="23.5" customWidth="1"/>
    <col min="14" max="14" width="11.1640625" bestFit="1" customWidth="1"/>
    <col min="15" max="15" width="14.1640625" customWidth="1"/>
  </cols>
  <sheetData>
    <row r="5" spans="11:13" x14ac:dyDescent="0.2">
      <c r="K5" t="s">
        <v>0</v>
      </c>
      <c r="L5" t="s">
        <v>1</v>
      </c>
    </row>
    <row r="6" spans="11:13" x14ac:dyDescent="0.2">
      <c r="K6" t="s">
        <v>2</v>
      </c>
      <c r="L6" s="4" t="s">
        <v>21</v>
      </c>
      <c r="M6" s="1" t="s">
        <v>22</v>
      </c>
    </row>
    <row r="7" spans="11:13" x14ac:dyDescent="0.2">
      <c r="K7" t="s">
        <v>3</v>
      </c>
      <c r="L7" s="3" t="s">
        <v>4</v>
      </c>
      <c r="M7" s="2" t="s">
        <v>5</v>
      </c>
    </row>
    <row r="8" spans="11:13" x14ac:dyDescent="0.2">
      <c r="L8" t="s">
        <v>6</v>
      </c>
      <c r="M8" t="s">
        <v>8</v>
      </c>
    </row>
    <row r="9" spans="11:13" x14ac:dyDescent="0.2">
      <c r="L9" t="s">
        <v>7</v>
      </c>
      <c r="M9" t="s">
        <v>9</v>
      </c>
    </row>
    <row r="22" spans="1:6" x14ac:dyDescent="0.2">
      <c r="A22" s="5" t="s">
        <v>10</v>
      </c>
      <c r="B22" s="7" t="s">
        <v>42</v>
      </c>
      <c r="D22" s="7" t="s">
        <v>43</v>
      </c>
      <c r="F22" s="7" t="s">
        <v>26</v>
      </c>
    </row>
    <row r="23" spans="1:6" x14ac:dyDescent="0.2">
      <c r="A23" s="5"/>
    </row>
    <row r="24" spans="1:6" x14ac:dyDescent="0.2">
      <c r="E24" t="s">
        <v>27</v>
      </c>
      <c r="F24" t="s">
        <v>46</v>
      </c>
    </row>
    <row r="25" spans="1:6" x14ac:dyDescent="0.2">
      <c r="D25" t="s">
        <v>45</v>
      </c>
      <c r="E25" s="8">
        <v>0.7</v>
      </c>
      <c r="F25">
        <f>0.4*0.7</f>
        <v>0.27999999999999997</v>
      </c>
    </row>
    <row r="26" spans="1:6" x14ac:dyDescent="0.2">
      <c r="E26" s="8"/>
    </row>
    <row r="27" spans="1:6" x14ac:dyDescent="0.2">
      <c r="B27" s="7" t="s">
        <v>48</v>
      </c>
      <c r="C27" s="7" t="s">
        <v>44</v>
      </c>
    </row>
    <row r="28" spans="1:6" x14ac:dyDescent="0.2">
      <c r="B28" t="s">
        <v>49</v>
      </c>
    </row>
    <row r="29" spans="1:6" x14ac:dyDescent="0.2">
      <c r="D29" t="s">
        <v>53</v>
      </c>
      <c r="E29" t="s">
        <v>5</v>
      </c>
      <c r="F29" t="s">
        <v>52</v>
      </c>
    </row>
    <row r="30" spans="1:6" x14ac:dyDescent="0.2">
      <c r="A30" s="7" t="s">
        <v>47</v>
      </c>
      <c r="E30" s="8">
        <v>0.3</v>
      </c>
      <c r="F30">
        <f>0.4*0.3</f>
        <v>0.12</v>
      </c>
    </row>
    <row r="32" spans="1:6" x14ac:dyDescent="0.2">
      <c r="D32" t="s">
        <v>54</v>
      </c>
      <c r="E32" t="s">
        <v>4</v>
      </c>
      <c r="F32" t="s">
        <v>51</v>
      </c>
    </row>
    <row r="33" spans="1:6" x14ac:dyDescent="0.2">
      <c r="B33" s="7" t="s">
        <v>57</v>
      </c>
      <c r="C33" s="7" t="s">
        <v>56</v>
      </c>
      <c r="E33" s="8">
        <v>0.6</v>
      </c>
      <c r="F33">
        <f>0.6*0.6</f>
        <v>0.36</v>
      </c>
    </row>
    <row r="34" spans="1:6" x14ac:dyDescent="0.2">
      <c r="B34" t="s">
        <v>58</v>
      </c>
    </row>
    <row r="36" spans="1:6" x14ac:dyDescent="0.2">
      <c r="D36" t="s">
        <v>55</v>
      </c>
      <c r="E36" t="s">
        <v>5</v>
      </c>
      <c r="F36" t="s">
        <v>50</v>
      </c>
    </row>
    <row r="37" spans="1:6" x14ac:dyDescent="0.2">
      <c r="E37" s="8">
        <v>0.4</v>
      </c>
      <c r="F37">
        <f>0.6*0.4</f>
        <v>0.24</v>
      </c>
    </row>
    <row r="38" spans="1:6" x14ac:dyDescent="0.2">
      <c r="A38" s="5" t="s">
        <v>11</v>
      </c>
    </row>
    <row r="39" spans="1:6" x14ac:dyDescent="0.2">
      <c r="C39" t="s">
        <v>12</v>
      </c>
    </row>
    <row r="40" spans="1:6" ht="34" customHeight="1" thickBot="1" x14ac:dyDescent="0.25">
      <c r="A40" s="9" t="s">
        <v>13</v>
      </c>
      <c r="B40" s="9" t="s">
        <v>14</v>
      </c>
      <c r="C40" s="9" t="s">
        <v>15</v>
      </c>
      <c r="D40" s="9" t="s">
        <v>16</v>
      </c>
    </row>
    <row r="41" spans="1:6" x14ac:dyDescent="0.2">
      <c r="A41" t="s">
        <v>17</v>
      </c>
      <c r="B41" s="2">
        <v>0.28000000000000003</v>
      </c>
      <c r="C41" s="2">
        <v>0.12</v>
      </c>
      <c r="D41">
        <f>SUM(B41,C41)</f>
        <v>0.4</v>
      </c>
      <c r="E41" t="s">
        <v>28</v>
      </c>
    </row>
    <row r="42" spans="1:6" ht="17" thickBot="1" x14ac:dyDescent="0.25">
      <c r="A42" s="9" t="s">
        <v>18</v>
      </c>
      <c r="B42" s="10">
        <v>0.36</v>
      </c>
      <c r="C42" s="10">
        <v>0.24</v>
      </c>
      <c r="D42" s="9">
        <f>SUM(B42,C42)</f>
        <v>0.6</v>
      </c>
      <c r="E42" t="s">
        <v>29</v>
      </c>
    </row>
    <row r="43" spans="1:6" ht="34" customHeight="1" thickBot="1" x14ac:dyDescent="0.25">
      <c r="A43" s="11" t="s">
        <v>16</v>
      </c>
      <c r="B43" s="11">
        <f>SUM(B41,B42)</f>
        <v>0.64</v>
      </c>
      <c r="C43" s="11">
        <f>SUM(C41:C42)</f>
        <v>0.36</v>
      </c>
      <c r="D43" s="11"/>
    </row>
    <row r="44" spans="1:6" x14ac:dyDescent="0.2">
      <c r="B44" t="s">
        <v>19</v>
      </c>
      <c r="C44" t="s">
        <v>20</v>
      </c>
    </row>
    <row r="46" spans="1:6" x14ac:dyDescent="0.2">
      <c r="A46" s="5" t="s">
        <v>23</v>
      </c>
      <c r="B46" t="s">
        <v>24</v>
      </c>
    </row>
    <row r="47" spans="1:6" x14ac:dyDescent="0.2">
      <c r="B47" t="s">
        <v>25</v>
      </c>
      <c r="D47" s="2">
        <f>0.36/0.64</f>
        <v>0.5625</v>
      </c>
    </row>
    <row r="51" spans="11:16" x14ac:dyDescent="0.2">
      <c r="L51" s="7" t="s">
        <v>35</v>
      </c>
    </row>
    <row r="53" spans="11:16" x14ac:dyDescent="0.2">
      <c r="L53" t="s">
        <v>30</v>
      </c>
      <c r="M53" t="s">
        <v>31</v>
      </c>
      <c r="N53" t="s">
        <v>39</v>
      </c>
      <c r="O53" t="s">
        <v>32</v>
      </c>
      <c r="P53">
        <f>SUMPRODUCT(L54:L58,M54:M58)</f>
        <v>38000</v>
      </c>
    </row>
    <row r="54" spans="11:16" x14ac:dyDescent="0.2">
      <c r="L54">
        <v>50000</v>
      </c>
      <c r="M54">
        <v>0.3</v>
      </c>
      <c r="N54">
        <f>(L54-P53)^2</f>
        <v>144000000</v>
      </c>
      <c r="O54" t="s">
        <v>33</v>
      </c>
      <c r="P54">
        <f>SUMPRODUCT(N54:N58,M54:M58)</f>
        <v>696000000</v>
      </c>
    </row>
    <row r="55" spans="11:16" x14ac:dyDescent="0.2">
      <c r="L55">
        <v>60000</v>
      </c>
      <c r="M55">
        <v>0.2</v>
      </c>
      <c r="N55">
        <f>(L55-P53)^2</f>
        <v>484000000</v>
      </c>
      <c r="O55" t="s">
        <v>34</v>
      </c>
      <c r="P55">
        <f>SQRT(P54)</f>
        <v>26381.811916545837</v>
      </c>
    </row>
    <row r="56" spans="11:16" x14ac:dyDescent="0.2">
      <c r="L56">
        <v>80000</v>
      </c>
      <c r="M56">
        <v>0.1</v>
      </c>
      <c r="N56">
        <f>(L56-P53)^2</f>
        <v>1764000000</v>
      </c>
    </row>
    <row r="57" spans="11:16" x14ac:dyDescent="0.2">
      <c r="L57">
        <v>10000</v>
      </c>
      <c r="M57">
        <v>0.3</v>
      </c>
      <c r="N57">
        <f>(L57-P53)^2</f>
        <v>784000000</v>
      </c>
    </row>
    <row r="58" spans="11:16" x14ac:dyDescent="0.2">
      <c r="L58">
        <v>0</v>
      </c>
      <c r="M58">
        <v>0.1</v>
      </c>
      <c r="N58">
        <f>(L58-P53)^2</f>
        <v>1444000000</v>
      </c>
    </row>
    <row r="59" spans="11:16" x14ac:dyDescent="0.2">
      <c r="K59" s="6" t="s">
        <v>40</v>
      </c>
      <c r="L59" s="5">
        <v>40000</v>
      </c>
    </row>
    <row r="60" spans="11:16" x14ac:dyDescent="0.2">
      <c r="L60" s="7" t="s">
        <v>41</v>
      </c>
    </row>
    <row r="61" spans="11:16" x14ac:dyDescent="0.2">
      <c r="L61" t="s">
        <v>36</v>
      </c>
      <c r="M61" t="s">
        <v>31</v>
      </c>
      <c r="N61" t="s">
        <v>39</v>
      </c>
    </row>
    <row r="62" spans="11:16" x14ac:dyDescent="0.2">
      <c r="L62">
        <v>30000</v>
      </c>
      <c r="M62">
        <v>0.6</v>
      </c>
      <c r="N62">
        <f>(L62-P65)^2</f>
        <v>16000000</v>
      </c>
    </row>
    <row r="63" spans="11:16" x14ac:dyDescent="0.2">
      <c r="L63">
        <v>40000</v>
      </c>
      <c r="M63">
        <v>0.4</v>
      </c>
      <c r="N63">
        <f>(L63-P65)^2</f>
        <v>36000000</v>
      </c>
    </row>
    <row r="65" spans="9:16" x14ac:dyDescent="0.2">
      <c r="O65" t="s">
        <v>37</v>
      </c>
      <c r="P65">
        <f>SUMPRODUCT(L62:L63,M62:M63)</f>
        <v>34000</v>
      </c>
    </row>
    <row r="66" spans="9:16" x14ac:dyDescent="0.2">
      <c r="O66" t="s">
        <v>33</v>
      </c>
      <c r="P66">
        <f>SUMPRODUCT(N62:N63,M62:M63)</f>
        <v>24000000</v>
      </c>
    </row>
    <row r="67" spans="9:16" x14ac:dyDescent="0.2">
      <c r="O67" t="s">
        <v>38</v>
      </c>
      <c r="P67">
        <f>SQRT(P66)</f>
        <v>4898.9794855663558</v>
      </c>
    </row>
    <row r="68" spans="9:16" x14ac:dyDescent="0.2">
      <c r="I68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doublerbros18@gmail.com</dc:creator>
  <cp:lastModifiedBy>doublerbros18@gmail.com</cp:lastModifiedBy>
  <dcterms:created xsi:type="dcterms:W3CDTF">2023-08-24T22:33:28Z</dcterms:created>
  <dcterms:modified xsi:type="dcterms:W3CDTF">2023-08-27T23:50:27Z</dcterms:modified>
</cp:coreProperties>
</file>