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Brian Posalski\Documents\"/>
    </mc:Choice>
  </mc:AlternateContent>
  <xr:revisionPtr revIDLastSave="0" documentId="8_{EEB2313F-BCC8-4AE4-A6C1-EAC42E571161}" xr6:coauthVersionLast="32" xr6:coauthVersionMax="32" xr10:uidLastSave="{00000000-0000-0000-0000-000000000000}"/>
  <bookViews>
    <workbookView xWindow="0" yWindow="0" windowWidth="28800" windowHeight="12225" firstSheet="1" activeTab="1" xr2:uid="{00000000-000D-0000-FFFF-FFFF00000000}"/>
  </bookViews>
  <sheets>
    <sheet name="Sheet1" sheetId="1" state="hidden" r:id="rId1"/>
    <sheet name="HealthQuestions_bp" sheetId="2" r:id="rId2"/>
    <sheet name="Sheet4" sheetId="4" r:id="rId3"/>
    <sheet name="Ref's" sheetId="3"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2" l="1"/>
  <c r="J49" i="2"/>
  <c r="F46" i="2"/>
  <c r="J64" i="2" l="1"/>
  <c r="J65" i="2"/>
  <c r="J66" i="2"/>
  <c r="J67" i="2"/>
  <c r="J68" i="2"/>
  <c r="J69" i="2"/>
  <c r="J70" i="2"/>
  <c r="J71" i="2"/>
  <c r="J72" i="2"/>
  <c r="J73" i="2"/>
  <c r="J74" i="2"/>
  <c r="J75" i="2"/>
  <c r="J76" i="2"/>
  <c r="J77" i="2"/>
  <c r="J63" i="2"/>
  <c r="J54" i="2"/>
  <c r="J53" i="2"/>
  <c r="J52" i="2"/>
  <c r="J51" i="2"/>
  <c r="J50" i="2"/>
  <c r="J42" i="2"/>
  <c r="J41" i="2"/>
  <c r="J40" i="2"/>
  <c r="J39" i="2"/>
  <c r="J38" i="2"/>
  <c r="J37" i="2"/>
  <c r="H54" i="2" l="1"/>
  <c r="H53" i="2"/>
  <c r="H52" i="2"/>
  <c r="H51" i="2"/>
  <c r="H50" i="2"/>
  <c r="H42" i="2"/>
  <c r="H41" i="2"/>
  <c r="H40" i="2"/>
  <c r="H39" i="2"/>
  <c r="H38" i="2"/>
  <c r="H37" i="2"/>
  <c r="H30" i="2"/>
  <c r="H29" i="2"/>
  <c r="H28" i="2"/>
  <c r="H27" i="2"/>
  <c r="H26" i="2"/>
  <c r="H25" i="2"/>
  <c r="H14" i="2"/>
  <c r="H15" i="2"/>
  <c r="H16" i="2"/>
  <c r="H17" i="2"/>
  <c r="H18" i="2"/>
  <c r="H13" i="2"/>
  <c r="F57" i="2"/>
  <c r="F56" i="2"/>
  <c r="F58" i="2" s="1"/>
  <c r="F59" i="2" s="1"/>
  <c r="F45" i="2"/>
  <c r="F44" i="2"/>
  <c r="F33" i="2"/>
  <c r="F32" i="2"/>
  <c r="F34" i="2" s="1"/>
  <c r="F21" i="2"/>
  <c r="F20" i="2"/>
  <c r="F22" i="2" s="1"/>
  <c r="J30" i="2"/>
  <c r="J29" i="2"/>
  <c r="J28" i="2"/>
  <c r="J27" i="2"/>
  <c r="J26" i="2"/>
  <c r="J25" i="2"/>
  <c r="J13" i="2"/>
  <c r="J14" i="2"/>
  <c r="J15" i="2"/>
  <c r="J16" i="2"/>
  <c r="J17" i="2"/>
  <c r="J18" i="2"/>
  <c r="F55" i="2"/>
  <c r="F31" i="2"/>
  <c r="F43" i="2"/>
  <c r="F19" i="2"/>
  <c r="F23" i="2" l="1"/>
  <c r="F47" i="2"/>
  <c r="F35" i="2"/>
  <c r="H19" i="1"/>
  <c r="F19" i="1"/>
  <c r="H11" i="1"/>
  <c r="F11" i="1"/>
</calcChain>
</file>

<file path=xl/sharedStrings.xml><?xml version="1.0" encoding="utf-8"?>
<sst xmlns="http://schemas.openxmlformats.org/spreadsheetml/2006/main" count="258" uniqueCount="179">
  <si>
    <t>Hard Tissue</t>
  </si>
  <si>
    <t>1. Flexibility and movement.</t>
  </si>
  <si>
    <t>2. Joint health.</t>
  </si>
  <si>
    <t>3. Healthy gums and teeth.</t>
  </si>
  <si>
    <t>4. Knees and walking.</t>
  </si>
  <si>
    <t>5. Shoulders and lifting.</t>
  </si>
  <si>
    <t>6. Back and back pain or flexibility.</t>
  </si>
  <si>
    <t>Do you worry about?</t>
  </si>
  <si>
    <t>0= Never, 1 = Rarely, 2= Occasionally, 3= Often, 4= Almost Always, 5= Always</t>
  </si>
  <si>
    <t>Soft Tissue</t>
  </si>
  <si>
    <t>1. Vision health.</t>
  </si>
  <si>
    <t>2. Healthy heart &amp; blood pressure.</t>
  </si>
  <si>
    <t>3. Wrinkles and fine lines.</t>
  </si>
  <si>
    <t>4. Healthy skin.</t>
  </si>
  <si>
    <t>5. Lung health and breathing.</t>
  </si>
  <si>
    <t>6. Kidney &amp; liver health.</t>
  </si>
  <si>
    <t>Metabolism &amp; Energy</t>
  </si>
  <si>
    <t>1. Cravings for sweets.</t>
  </si>
  <si>
    <t>2. Falling and staying asleep.</t>
  </si>
  <si>
    <t>3. Trouble losing weight.</t>
  </si>
  <si>
    <t>4. Sleepiness or tiredness during the day.</t>
  </si>
  <si>
    <t>5. Waking up feeling refreshed.</t>
  </si>
  <si>
    <t>6. Supporting healthy blood sugar levels.</t>
  </si>
  <si>
    <t>Score</t>
  </si>
  <si>
    <t>Digestion &amp; Immune Health</t>
  </si>
  <si>
    <t>1. Constipation and regularity.</t>
  </si>
  <si>
    <t>2. Diarrhea or upset stomach.</t>
  </si>
  <si>
    <t>3. Bloating or gas.</t>
  </si>
  <si>
    <t>4. Stress, pollution and impact on your body.</t>
  </si>
  <si>
    <t>5. Cold hands or feet.</t>
  </si>
  <si>
    <t>6.  Cellular health and natural energy.</t>
  </si>
  <si>
    <t>Your total score is</t>
  </si>
  <si>
    <t>1. Lose weight.</t>
  </si>
  <si>
    <t>2. Build Lean muscle.</t>
  </si>
  <si>
    <t>3. Exercise and Performance.</t>
  </si>
  <si>
    <t>4. Anti-Aging needs.</t>
  </si>
  <si>
    <t>5. Energy.</t>
  </si>
  <si>
    <t>6. Getting enough vitamins and minerals.</t>
  </si>
  <si>
    <t>7. Fruit, vegetable nutrients for health.</t>
  </si>
  <si>
    <t>8. Men's Health</t>
  </si>
  <si>
    <t>9. Women's Health</t>
  </si>
  <si>
    <t>10. Stress and sleep.</t>
  </si>
  <si>
    <t xml:space="preserve">11. Building a better immune system, naturally. </t>
  </si>
  <si>
    <t>12. Better mental focus, memory both short and long term</t>
  </si>
  <si>
    <t>13. Eye health, eye discomfort and irritation.</t>
  </si>
  <si>
    <t xml:space="preserve">14. Circulation, blood flow and healthy blood vessels. </t>
  </si>
  <si>
    <t>15. Joints, cartilage, mobility and joint comfort.</t>
  </si>
  <si>
    <t>BHN Challenge paks (rev 90, keto 90).</t>
  </si>
  <si>
    <t xml:space="preserve">Immortalium. </t>
  </si>
  <si>
    <t>Projoba Pollen Burst.</t>
  </si>
  <si>
    <t>Prumeric.</t>
  </si>
  <si>
    <t>Snynaptiv</t>
  </si>
  <si>
    <t>Ocutiv</t>
  </si>
  <si>
    <t>ProCardio FX</t>
  </si>
  <si>
    <t>ProJoint FX</t>
  </si>
  <si>
    <t>in metabolism and energy</t>
  </si>
  <si>
    <t>so the kit recommended will be</t>
  </si>
  <si>
    <t>HBSP 2.0</t>
  </si>
  <si>
    <t>So here you can see the highest score is 22</t>
  </si>
  <si>
    <t>and score 3 or higher gets the recommended product</t>
  </si>
  <si>
    <t>User Score</t>
  </si>
  <si>
    <t>Verbal Rating Scale</t>
  </si>
  <si>
    <t>Rate your health concerns</t>
  </si>
  <si>
    <t>https://www.surveymonkey.com/mp/likert-scale/</t>
  </si>
  <si>
    <t>https://www.uc.edu/content/dam/uc/sas/docs/Assessment/likert-type%20response%20anchors.pdf</t>
  </si>
  <si>
    <t>not at all concerned</t>
  </si>
  <si>
    <t>slightly concerned</t>
  </si>
  <si>
    <t>somewhat concerned</t>
  </si>
  <si>
    <t>moderately concerend</t>
  </si>
  <si>
    <t>extremely concerned</t>
  </si>
  <si>
    <t>Content Opportunity</t>
  </si>
  <si>
    <t>1-2 lines about what tends to cause issues with</t>
  </si>
  <si>
    <t>Lowest possible score</t>
  </si>
  <si>
    <t>Highest potential score</t>
  </si>
  <si>
    <t xml:space="preserve">Score as percentage of total </t>
  </si>
  <si>
    <t>Flexibility and movement.</t>
  </si>
  <si>
    <t>Joint health.</t>
  </si>
  <si>
    <t>Healthy gums and teeth.</t>
  </si>
  <si>
    <t>Knees and walking.</t>
  </si>
  <si>
    <t>Shoulders and lifting.</t>
  </si>
  <si>
    <t>Back and back pain or flexibility.</t>
  </si>
  <si>
    <t>Cravings for sweets.</t>
  </si>
  <si>
    <t>Falling and staying asleep.</t>
  </si>
  <si>
    <t>Trouble losing weight.</t>
  </si>
  <si>
    <t>Sleepiness or tiredness during the day.</t>
  </si>
  <si>
    <t>Waking up feeling refreshed.</t>
  </si>
  <si>
    <t>Supporting healthy blood sugar levels.</t>
  </si>
  <si>
    <t>Vision health.</t>
  </si>
  <si>
    <t>Healthy heart &amp; blood pressure.</t>
  </si>
  <si>
    <t>Wrinkles and fine lines.</t>
  </si>
  <si>
    <t>Healthy skin.</t>
  </si>
  <si>
    <t>Lung health and breathing.</t>
  </si>
  <si>
    <t>Kidney &amp; liver health.</t>
  </si>
  <si>
    <t>Constipation and regularity.</t>
  </si>
  <si>
    <t>Diarrhea or upset stomach.</t>
  </si>
  <si>
    <t>Bloating or gas.</t>
  </si>
  <si>
    <t>Stress, pollution and impact on your body.</t>
  </si>
  <si>
    <t>Cold hands or feet.</t>
  </si>
  <si>
    <t>Cellular health and natural energy.</t>
  </si>
  <si>
    <t>User will land on page with 4-5 short paragraphs tailored to his/her answers.  Each paragraph will be paired with a product recommendation ranging from something like "slightly recommended at this time, given your concerns" to "strongly recommended, given your concerns."</t>
  </si>
  <si>
    <t>Based on this total score, and the relevant points that could be made regarding each, we can develop a short paragraph highlighting where it seems the person's key needs are in this area, using the Likert rating scale words like "extremely concerned" or "only slightly concerned with," and we'll be able to hone in on what might be causing the issues</t>
  </si>
  <si>
    <t>Product Recommendation(s)</t>
  </si>
  <si>
    <t>HBSP Bone &amp; Joint pack - 10256 Healthy Body Bone &amp; Joint Pak 2.0</t>
  </si>
  <si>
    <t>10258 Healthy Body Brain and Heart Pak 2.0</t>
  </si>
  <si>
    <t>10257 Healthy Body Digestion Pak™ 2.0</t>
  </si>
  <si>
    <t>Score 3 or higher gets the recommended product</t>
  </si>
  <si>
    <t>Exercise and Performance.</t>
  </si>
  <si>
    <t>Anti-Aging needs.</t>
  </si>
  <si>
    <t>Energy.</t>
  </si>
  <si>
    <t>Getting enough vitamins and minerals.</t>
  </si>
  <si>
    <t>Fruit, vegetable nutrients for health.</t>
  </si>
  <si>
    <t>Men's Health</t>
  </si>
  <si>
    <t>Women's Health</t>
  </si>
  <si>
    <t>Stress and sleep.</t>
  </si>
  <si>
    <t xml:space="preserve">Building a better immune system, naturally. </t>
  </si>
  <si>
    <t>Better mental focus, memory both short and long term</t>
  </si>
  <si>
    <t>Eye health, eye discomfort and irritation.</t>
  </si>
  <si>
    <t xml:space="preserve">Circulation, blood flow and healthy blood vessels. </t>
  </si>
  <si>
    <t>Joints, cartilage, mobility and joint comfort.</t>
  </si>
  <si>
    <t>Weight Loss</t>
  </si>
  <si>
    <t>Building lean muscle</t>
  </si>
  <si>
    <t xml:space="preserve">content to support why product reccos will help with </t>
  </si>
  <si>
    <t>BHN Challenge paks (rev 90, keto 90).= 10285, 10283</t>
  </si>
  <si>
    <t>Fit Shake SKU : USYG300002 (do we include StaNatural TMR?)</t>
  </si>
  <si>
    <t>Proline Ultimate Daily Classic- USYG100084,  Rebound FX 13223 or liquid USYGY100005. Do we include FitShake or StaNatural TMR?</t>
  </si>
  <si>
    <t xml:space="preserve">Immortalium = USYGY100080. </t>
  </si>
  <si>
    <t>Projoba Pollen Burst. = PJ330 and PJ500</t>
  </si>
  <si>
    <t>Plant Derived Minerals 13203</t>
  </si>
  <si>
    <t xml:space="preserve">Super Greens USYGY300001 Brochure here for ref: http://mura.youngevity.com/default/assets/resources/YGY-Super-Greens-product-sheet-0317-4review.pdf </t>
  </si>
  <si>
    <t xml:space="preserve">Prostat. PJ102 </t>
  </si>
  <si>
    <t>Xerafem. USYGY100082</t>
  </si>
  <si>
    <t>Ultimate D Stress 82123, Z Radical 3030. Do we include Sleep Eze which supports healthy sleep &amp; relaxation? Supp facts here: https://ygy1.com/media/supplement-facts/pdf/YGY-USYG102067-Sleep-EZE-SuppFacts-0314.pdf</t>
  </si>
  <si>
    <t xml:space="preserve">Prumeric USYGY100088, Zradical 3030; (z-radical, trifold found here for ref: https://youngevityrc.com/wp-content/uploads/ZRadical_trifold-brochure3-0516-4review.pdf) </t>
  </si>
  <si>
    <t>Synaptiv USYGY100083</t>
  </si>
  <si>
    <t>Ocutiv USYGY100086</t>
  </si>
  <si>
    <t>ProCardio FX USYGY100093</t>
  </si>
  <si>
    <t>ProJoint FX USYGY100092</t>
  </si>
  <si>
    <t>Utilize Likert-Type Rating Scale with bottom, middle, and top to enable logical decisions. Recco either 5-pt or 7-pt scale</t>
  </si>
  <si>
    <t>RATING SCALE</t>
  </si>
  <si>
    <t>Range of motion can be impacted by many things. Aging, over stretching, inflammation, auto immune issues, and even doing too exercise can impact our range of motion and flexibility.</t>
  </si>
  <si>
    <t>A joint is the connection between two bones - like you knees, elbows, fingers, back, hips and more. The best way to care for your joints is to keep them and your muscles, ligaments, and bones strong and stable. Here are some tips for good joint health. Maintainng  a healthy weight, keeping active, and a healthy diet with nutrients like calcium, vitamin D, omegas' can all help support healthy joints.</t>
  </si>
  <si>
    <t>Healthy gums do more than protect your teeth and bones - they also play a key role in defending your body from disease including heart disease. Taking good care of your gums is taking good care of your health.</t>
  </si>
  <si>
    <t>Walking is a great way to build muscle, and take pressure off stiff or aching knees. Walking can help your body rebuild joints. Cartilage acts like a cushion for the knees. Cartilage is like a sponge, and it gets nutrients from the compression and decompression of your body weight as you walk.</t>
  </si>
  <si>
    <t>The shoulder joint is the most complex joint in the human body, as it helps give you  both  mobility to move your arm 360 degrees, as well as the stability that allows all the bones, muscles, tendons, and ligaments that make up the shoulder to work together so that you can lift, move things, and perform daily life activities.</t>
  </si>
  <si>
    <t>A lack of flexibility in the back can actually be caused by too much sitting, andA lack of flexibility in the lower body, particularly in the hamstrings, buttocks and hip. Stretches and exercises for the hips, glutes and legs can improve back flexibiity and relieve pressure.</t>
  </si>
  <si>
    <t>A healthy mood can help you fight cravings, and keep on track. Seratonin can be boosted with exercise, and eating a healthy diet including fiber and pre and probiotic support.</t>
  </si>
  <si>
    <t>keeping glued to our smart phones, tv's and computers can impact our ability to sleep. Eating a healthy diet, and stopping the use of cell phones/computers for at least half an hour before bedtime can contribute to better sleep.</t>
  </si>
  <si>
    <t>Eating a diet with protein and fiber can help you support health y blood sugar levels, and prevent those mid day dips in energy. Starting your day with protein (Shakes, eggs) instead of bagels or muffins can help you maintain a better blood sugar, and better focus and energy.</t>
  </si>
  <si>
    <t>There are many reasons you may have trouble losing weight. Eating breakfast (don't skip it) can help rev up your metabolism, as can exercies. A simple 10 minute walk, 3 times a day can help you boost metabolism and mood. Also a diet with protein shakes have been found to be beneficial to helping get good nutrition, without spending a lot of money.</t>
  </si>
  <si>
    <t>Watch the caffeine intake  after noon if you wake up groggy, and be sure to have a good mattress, and a good bedtime routine. Exercise in the morning, and sunlight can add to feeling refreshed and energized.</t>
  </si>
  <si>
    <t>Good eye health starts with the a good diet, nutrients like omega-3 fatty acids, lutein, zinc, and vitamins C and E might help ward off age-related vision problems.i Geen leafy vegetables like kale, spinach, oily fish like salmon and tuna, eggs, nuts, and citrus fruits can all help support healthy vision.</t>
  </si>
  <si>
    <t xml:space="preserve">Losing weight, and a healthy diet can help you support a healthy heart and blood pressure. Fiber is a key way to feel full, and help the body fight or lower cholesterol. </t>
  </si>
  <si>
    <t>Foods and supplments rich in polyphenols and phytochemicsals can help you have beautiful skin from within. Berries, dark leafy greens, fish are more than good for your heart - they are good for skin too.</t>
  </si>
  <si>
    <t>Did you know water is essential for healthy lungs? Dry lungs are prone to irritation so be sure to stay hydrated and drink plenty of water. Nutrients found in apples, omegas  from fish, broccoli, walnuts, berries - all have nutrients that can support good lung health and good breathing.</t>
  </si>
  <si>
    <t xml:space="preserve">Our kidneys and liver provide many functions in the body. They filter waste, help support hormone production, help regulate blood pressure and more.  Cauliflower, blueberries, omega's from fish, flavanoids found in grapes - these and more are good for your body, and good for your kidney and iver  health too. </t>
  </si>
  <si>
    <t>Healthy fats help support healthy skin. Omega oils, avocado's, walnuts, butter, sunflower seeds - all can help support healthy fats in the diet that help support beautiful skin.</t>
  </si>
  <si>
    <t>Stress, travel, poor diet, and even spicy foods can all lead to an upset stomach or other issues. Enzymes in foods and supplements can help. Foods like pineapple, papaya contain enzymes that can help break down food for easier digestion.</t>
  </si>
  <si>
    <t>It is common to have gas, burping after eating or drinking. Drinking fluids 30 miinutes before a meal can help prepare the stomach and help reduce gas. Smoking, chewing gum, and drinking through a straw can also cause bloating or gas.</t>
  </si>
  <si>
    <t>Q46:AB48L52Q46:W47Q46:AI49L52Q46:W47Q46:AK49L52Q46:W47Q46:AM49L52Q46:W47Q46:AO4Q46:W47</t>
  </si>
  <si>
    <t>Pollution and stress can take a toll on your body - including brain and memory, digestion, upset stomach, sleep and more. Antioxidants can help protect and defend at the cellular level, while supporting a good digestive system - where 95% of our seratonin resides can be crucial to good health.</t>
  </si>
  <si>
    <t>Cold hands and feet can be an indication of poor circulation.  Vitamin e (found in pumpkin, nuts), niacin (found in eggs, mushrooms, milk), spices can help heat you up and help you feel warmer and help support healthy circulation.</t>
  </si>
  <si>
    <t>Stress, pollution, diet - all can impact our cells and our health. Our cells are where ATP or 'energy' is made and created. Defend and support those cells with good digestion is key - that is where most of our immune system lives, and where our nutrition is absorbed.</t>
  </si>
  <si>
    <t>Youngevity has the Better Health Now Challenge to help you lose weight and stay on track. With 3 programs to choose from, we have the menu's, recipes, and support to help you achieve your goals.</t>
  </si>
  <si>
    <t>Did you know that consuming protein within 30 minutes of a workout can help you build and support lean muscle? The right type and right amount of protein is key. Youngevity offers our Fit Shake - perfect for pre, or post workout nutrition.</t>
  </si>
  <si>
    <t>Youngevity's Pro Line offers professionals and every day workouts the ultimate in nutrition to support an active lifestyle. From our shakes, to our omegas, joint and flexibilty, energy and more - see why athletes choose products made by Youngevity.</t>
  </si>
  <si>
    <t>mortalium combines the most effective anti-aging nutrients in a bi-layered tablet that supports anti-aging by improving telomere health</t>
  </si>
  <si>
    <t>The world's first energy drink powered by flower pollen. Featuring vitamin D and the powerful antioxidant SOD this great-tasting natural orange-flavored drink helps the body fight damage by free radicals toxins and other environmental stresses.</t>
  </si>
  <si>
    <t>Our bodies need a steady stream of minerals many in trace amounts to function properly. Plant Derived Minerals are liquid concentrates containing up to 77 minerals from prehistoric plants in their unaltered colloidal form.</t>
  </si>
  <si>
    <t>Super Greens™ is a nutrient dense, easy-to-mix powder made from the world's most powerful superfoods with real, organic whole fruits, vegetables, and herbs. This delicious shake is flavored with refreshing organic peppermint and spearmint!</t>
  </si>
  <si>
    <t>ROSTAT is a naturopathic product containing two scientifically proven hypoallergenic flower pollen extracts. Formulated especially for men PROSTAT helps the body improve urine flow naturally. PROSTAT supports vitality and endurance and helps the body achieve and maintain a normal and healthy prostate.</t>
  </si>
  <si>
    <t>XeraFem tablets supply high-quality all-natural vitamin mineral and botanicals that provide hormonal support for women</t>
  </si>
  <si>
    <t>Help your body combat chronic stress and support a healthy lifestyle with Ultimate D-Stress .</t>
  </si>
  <si>
    <t>Pürmeric™ is a cutting-edge herbal supplement that delivers superior antioxidant activity using certified organic turmeric.</t>
  </si>
  <si>
    <t>A ground-breaking brain-support supplement that supplies immediate and extended release nutrients to promote optimal brain function.</t>
  </si>
  <si>
    <t>Optimize your eye health with Ocutiv , a comprehensive nutritional supplement from the Youngevity ProLine, that provides advanced ocular health support.</t>
  </si>
  <si>
    <t>ProCardio FX™ delivers a broad-spectrum blend of synergizing nutrients that help support the complete vascular system. Each ingredient delivers targeted support to an element within the cardiovascular system for optimal cardiovascular health support</t>
  </si>
  <si>
    <t>ProJoint FX™ is a nutritionally advanced formula that supports the health of the entire joint structure. Through a three step process, the nutrients in the ProJoint FX™ formula may help improve overall joint care. †</t>
  </si>
  <si>
    <t>Potential range of points on scale</t>
  </si>
  <si>
    <t>10254 Healthy Body Blood Sugar Pak™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</si>
</sst>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1"/>
      <color theme="1"/>
      <name val="Calibri"/>
      <family val="2"/>
      <scheme val="minor"/>
    </font>
    <font>
      <b/>
      <sz val="11"/>
      <color rgb="FFFF0000"/>
      <name val="Calibri"/>
      <family val="2"/>
      <scheme val="minor"/>
    </font>
    <font>
      <sz val="11"/>
      <color rgb="FF000000"/>
      <name val="Calibri"/>
      <family val="2"/>
      <scheme val="minor"/>
    </font>
    <font>
      <b/>
      <sz val="16"/>
      <color theme="1"/>
      <name val="Calibri"/>
      <family val="2"/>
      <scheme val="minor"/>
    </font>
    <font>
      <b/>
      <i/>
      <sz val="14"/>
      <color theme="1"/>
      <name val="Calibri"/>
      <family val="2"/>
      <scheme val="minor"/>
    </font>
    <font>
      <sz val="10"/>
      <color rgb="FF000000"/>
      <name val="Oxygen"/>
    </font>
  </fonts>
  <fills count="2">
    <fill>
      <patternFill patternType="none"/>
    </fill>
    <fill>
      <patternFill patternType="gray125"/>
    </fill>
  </fills>
  <borders count="7">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style="double">
        <color auto="1"/>
      </top>
      <bottom style="medium">
        <color auto="1"/>
      </bottom>
      <diagonal/>
    </border>
  </borders>
  <cellStyleXfs count="2">
    <xf numFmtId="0" fontId="0" fillId="0" borderId="0"/>
    <xf numFmtId="9" fontId="5" fillId="0" borderId="0" applyFont="0" applyFill="0" applyBorder="0" applyAlignment="0" applyProtection="0"/>
  </cellStyleXfs>
  <cellXfs count="37">
    <xf numFmtId="0" fontId="0" fillId="0" borderId="0" xfId="0"/>
    <xf numFmtId="0" fontId="2" fillId="0" borderId="1" xfId="0" applyFont="1" applyBorder="1" applyAlignment="1">
      <alignment vertical="center"/>
    </xf>
    <xf numFmtId="0" fontId="0" fillId="0" borderId="3" xfId="0" applyBorder="1" applyAlignment="1">
      <alignment vertical="center"/>
    </xf>
    <xf numFmtId="0" fontId="3" fillId="0" borderId="0" xfId="0" applyFont="1" applyAlignment="1">
      <alignment vertical="center"/>
    </xf>
    <xf numFmtId="0" fontId="0" fillId="0" borderId="0" xfId="0"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2" xfId="0" applyFill="1" applyBorder="1" applyAlignment="1">
      <alignment horizontal="center"/>
    </xf>
    <xf numFmtId="0" fontId="4" fillId="0" borderId="5" xfId="0" applyFont="1" applyBorder="1" applyAlignment="1">
      <alignment vertical="center"/>
    </xf>
    <xf numFmtId="0" fontId="4" fillId="0" borderId="6" xfId="0" applyFont="1" applyBorder="1" applyAlignment="1">
      <alignment horizontal="center"/>
    </xf>
    <xf numFmtId="0" fontId="1" fillId="0" borderId="0" xfId="0" applyFont="1"/>
    <xf numFmtId="0" fontId="2" fillId="0" borderId="0" xfId="0" applyFont="1"/>
    <xf numFmtId="0" fontId="2" fillId="0" borderId="0" xfId="0" applyFont="1" applyAlignment="1">
      <alignment horizontal="left"/>
    </xf>
    <xf numFmtId="0" fontId="2" fillId="0" borderId="0" xfId="0" applyFont="1" applyAlignment="1">
      <alignment horizontal="center"/>
    </xf>
    <xf numFmtId="0" fontId="4" fillId="0" borderId="3" xfId="0" applyFont="1" applyBorder="1" applyAlignment="1">
      <alignment vertical="center"/>
    </xf>
    <xf numFmtId="0" fontId="4" fillId="0" borderId="0"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9" fontId="3" fillId="0" borderId="4" xfId="1" applyFont="1" applyBorder="1" applyAlignment="1">
      <alignment horizontal="center"/>
    </xf>
    <xf numFmtId="0" fontId="0" fillId="0" borderId="0" xfId="0" applyFont="1" applyAlignment="1">
      <alignment horizontal="left" wrapText="1"/>
    </xf>
    <xf numFmtId="0" fontId="6" fillId="0" borderId="0" xfId="0" applyFont="1"/>
    <xf numFmtId="0" fontId="0" fillId="0" borderId="0" xfId="0" applyFont="1"/>
    <xf numFmtId="0" fontId="0" fillId="0" borderId="0" xfId="0" applyFont="1" applyAlignment="1">
      <alignment horizontal="center"/>
    </xf>
    <xf numFmtId="0" fontId="0" fillId="0" borderId="2" xfId="0" applyFont="1" applyBorder="1" applyAlignment="1">
      <alignment horizontal="center"/>
    </xf>
    <xf numFmtId="0" fontId="0" fillId="0" borderId="0" xfId="0" applyFont="1" applyBorder="1" applyAlignment="1">
      <alignment horizontal="center"/>
    </xf>
    <xf numFmtId="0" fontId="0" fillId="0" borderId="3" xfId="0" applyFont="1" applyBorder="1" applyAlignment="1">
      <alignment vertical="center"/>
    </xf>
    <xf numFmtId="0" fontId="0" fillId="0" borderId="4" xfId="0" applyFont="1" applyBorder="1" applyAlignment="1">
      <alignment horizontal="center"/>
    </xf>
    <xf numFmtId="0" fontId="0" fillId="0" borderId="0" xfId="0" applyFont="1" applyAlignment="1">
      <alignment horizontal="left"/>
    </xf>
    <xf numFmtId="0" fontId="0" fillId="0" borderId="2" xfId="0" applyFont="1" applyFill="1" applyBorder="1" applyAlignment="1">
      <alignment horizontal="center"/>
    </xf>
    <xf numFmtId="0" fontId="0" fillId="0" borderId="0" xfId="0" applyFont="1" applyFill="1" applyBorder="1" applyAlignment="1">
      <alignment horizontal="center"/>
    </xf>
    <xf numFmtId="0" fontId="0" fillId="0" borderId="0" xfId="0" applyFont="1" applyAlignment="1">
      <alignment horizontal="right"/>
    </xf>
    <xf numFmtId="0" fontId="7" fillId="0" borderId="0" xfId="0" applyFont="1"/>
    <xf numFmtId="0" fontId="9" fillId="0" borderId="0" xfId="0" applyFont="1" applyAlignment="1">
      <alignment horizontal="center" vertical="center"/>
    </xf>
    <xf numFmtId="0" fontId="10" fillId="0" borderId="0" xfId="0" applyFont="1"/>
    <xf numFmtId="0" fontId="0" fillId="0" borderId="0" xfId="0" applyFont="1" applyAlignment="1">
      <alignment horizontal="left" wrapText="1"/>
    </xf>
    <xf numFmtId="0" fontId="8" fillId="0" borderId="0" xfId="0" applyFont="1" applyAlignment="1">
      <alignment horizontal="center"/>
    </xf>
    <xf numFmtId="0" fontId="2"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1600200</xdr:colOff>
      <xdr:row>8</xdr:row>
      <xdr:rowOff>704850</xdr:rowOff>
    </xdr:from>
    <xdr:to>
      <xdr:col>6</xdr:col>
      <xdr:colOff>190500</xdr:colOff>
      <xdr:row>78</xdr:row>
      <xdr:rowOff>149678</xdr:rowOff>
    </xdr:to>
    <xdr:sp macro="" textlink="">
      <xdr:nvSpPr>
        <xdr:cNvPr id="2" name="Rectangle 1">
          <a:extLst>
            <a:ext uri="{FF2B5EF4-FFF2-40B4-BE49-F238E27FC236}">
              <a16:creationId xmlns:a16="http://schemas.microsoft.com/office/drawing/2014/main" id="{9F759850-2B9C-4A37-B76B-B75EBC1898D0}"/>
            </a:ext>
          </a:extLst>
        </xdr:cNvPr>
        <xdr:cNvSpPr/>
      </xdr:nvSpPr>
      <xdr:spPr>
        <a:xfrm>
          <a:off x="1752600" y="2581275"/>
          <a:ext cx="5562600" cy="16713653"/>
        </a:xfrm>
        <a:prstGeom prst="rect">
          <a:avLst/>
        </a:prstGeom>
        <a:no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33618</xdr:colOff>
      <xdr:row>8</xdr:row>
      <xdr:rowOff>717178</xdr:rowOff>
    </xdr:from>
    <xdr:to>
      <xdr:col>10</xdr:col>
      <xdr:colOff>103909</xdr:colOff>
      <xdr:row>79</xdr:row>
      <xdr:rowOff>553</xdr:rowOff>
    </xdr:to>
    <xdr:sp macro="" textlink="">
      <xdr:nvSpPr>
        <xdr:cNvPr id="25" name="Rectangle 24">
          <a:extLst>
            <a:ext uri="{FF2B5EF4-FFF2-40B4-BE49-F238E27FC236}">
              <a16:creationId xmlns:a16="http://schemas.microsoft.com/office/drawing/2014/main" id="{041A5B8C-526B-464A-94DD-8A6C65D4BF1B}"/>
            </a:ext>
          </a:extLst>
        </xdr:cNvPr>
        <xdr:cNvSpPr/>
      </xdr:nvSpPr>
      <xdr:spPr>
        <a:xfrm>
          <a:off x="8606118" y="2599766"/>
          <a:ext cx="9696144" cy="16753346"/>
        </a:xfrm>
        <a:prstGeom prst="rect">
          <a:avLst/>
        </a:prstGeom>
        <a:no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1579623</xdr:colOff>
      <xdr:row>6</xdr:row>
      <xdr:rowOff>21131</xdr:rowOff>
    </xdr:from>
    <xdr:to>
      <xdr:col>11</xdr:col>
      <xdr:colOff>1839439</xdr:colOff>
      <xdr:row>8</xdr:row>
      <xdr:rowOff>653142</xdr:rowOff>
    </xdr:to>
    <xdr:sp macro="" textlink="">
      <xdr:nvSpPr>
        <xdr:cNvPr id="26" name="TextBox 25">
          <a:extLst>
            <a:ext uri="{FF2B5EF4-FFF2-40B4-BE49-F238E27FC236}">
              <a16:creationId xmlns:a16="http://schemas.microsoft.com/office/drawing/2014/main" id="{0CEA339F-ED01-461D-A18F-0178B5458B59}"/>
            </a:ext>
          </a:extLst>
        </xdr:cNvPr>
        <xdr:cNvSpPr txBox="1"/>
      </xdr:nvSpPr>
      <xdr:spPr>
        <a:xfrm>
          <a:off x="13338668" y="973631"/>
          <a:ext cx="7429544" cy="1013011"/>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lang="en-US" sz="2000" b="1"/>
            <a:t>After all questions are answered, user is taken to content page w/ product recommendations next to each, for</a:t>
          </a:r>
          <a:r>
            <a:rPr lang="en-US" sz="2000" b="1" baseline="0"/>
            <a:t> rationale</a:t>
          </a:r>
          <a:endParaRPr lang="en-US" sz="2000" b="1"/>
        </a:p>
      </xdr:txBody>
    </xdr:sp>
    <xdr:clientData/>
  </xdr:twoCellAnchor>
  <xdr:twoCellAnchor>
    <xdr:from>
      <xdr:col>3</xdr:col>
      <xdr:colOff>247650</xdr:colOff>
      <xdr:row>0</xdr:row>
      <xdr:rowOff>85725</xdr:rowOff>
    </xdr:from>
    <xdr:to>
      <xdr:col>5</xdr:col>
      <xdr:colOff>1809750</xdr:colOff>
      <xdr:row>8</xdr:row>
      <xdr:rowOff>95251</xdr:rowOff>
    </xdr:to>
    <xdr:sp macro="" textlink="">
      <xdr:nvSpPr>
        <xdr:cNvPr id="6" name="Rectangle 5">
          <a:extLst>
            <a:ext uri="{FF2B5EF4-FFF2-40B4-BE49-F238E27FC236}">
              <a16:creationId xmlns:a16="http://schemas.microsoft.com/office/drawing/2014/main" id="{03E50B24-B937-4E8A-9E07-8A36FF4DC0C6}"/>
            </a:ext>
          </a:extLst>
        </xdr:cNvPr>
        <xdr:cNvSpPr/>
      </xdr:nvSpPr>
      <xdr:spPr>
        <a:xfrm>
          <a:off x="2266950" y="85725"/>
          <a:ext cx="5238750" cy="1609726"/>
        </a:xfrm>
        <a:prstGeom prst="rect">
          <a:avLst/>
        </a:prstGeom>
        <a:no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1364876</xdr:colOff>
      <xdr:row>8</xdr:row>
      <xdr:rowOff>339539</xdr:rowOff>
    </xdr:from>
    <xdr:to>
      <xdr:col>4</xdr:col>
      <xdr:colOff>2174421</xdr:colOff>
      <xdr:row>10</xdr:row>
      <xdr:rowOff>83484</xdr:rowOff>
    </xdr:to>
    <xdr:sp macro="" textlink="">
      <xdr:nvSpPr>
        <xdr:cNvPr id="3" name="TextBox 2">
          <a:extLst>
            <a:ext uri="{FF2B5EF4-FFF2-40B4-BE49-F238E27FC236}">
              <a16:creationId xmlns:a16="http://schemas.microsoft.com/office/drawing/2014/main" id="{AFF48598-E183-460A-A038-CD205721452B}"/>
            </a:ext>
          </a:extLst>
        </xdr:cNvPr>
        <xdr:cNvSpPr txBox="1"/>
      </xdr:nvSpPr>
      <xdr:spPr>
        <a:xfrm>
          <a:off x="1517276" y="2215964"/>
          <a:ext cx="2952670" cy="70597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lang="en-US" sz="2000" b="1"/>
            <a:t>User</a:t>
          </a:r>
          <a:r>
            <a:rPr lang="en-US" sz="2000" b="1" baseline="0"/>
            <a:t> Starts...</a:t>
          </a:r>
          <a:endParaRPr lang="en-US" sz="2000" b="1"/>
        </a:p>
      </xdr:txBody>
    </xdr:sp>
    <xdr:clientData/>
  </xdr:twoCellAnchor>
  <xdr:twoCellAnchor>
    <xdr:from>
      <xdr:col>10</xdr:col>
      <xdr:colOff>190499</xdr:colOff>
      <xdr:row>8</xdr:row>
      <xdr:rowOff>744681</xdr:rowOff>
    </xdr:from>
    <xdr:to>
      <xdr:col>30</xdr:col>
      <xdr:colOff>398317</xdr:colOff>
      <xdr:row>79</xdr:row>
      <xdr:rowOff>0</xdr:rowOff>
    </xdr:to>
    <xdr:sp macro="" textlink="">
      <xdr:nvSpPr>
        <xdr:cNvPr id="7" name="Rectangle 6">
          <a:extLst>
            <a:ext uri="{FF2B5EF4-FFF2-40B4-BE49-F238E27FC236}">
              <a16:creationId xmlns:a16="http://schemas.microsoft.com/office/drawing/2014/main" id="{16109645-3198-4949-8FFB-A19AD1100C68}"/>
            </a:ext>
          </a:extLst>
        </xdr:cNvPr>
        <xdr:cNvSpPr/>
      </xdr:nvSpPr>
      <xdr:spPr>
        <a:xfrm>
          <a:off x="18374590" y="2615045"/>
          <a:ext cx="26964409" cy="16798637"/>
        </a:xfrm>
        <a:prstGeom prst="rect">
          <a:avLst/>
        </a:prstGeom>
        <a:no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571499</xdr:colOff>
      <xdr:row>3</xdr:row>
      <xdr:rowOff>152400</xdr:rowOff>
    </xdr:from>
    <xdr:to>
      <xdr:col>13</xdr:col>
      <xdr:colOff>322966</xdr:colOff>
      <xdr:row>48</xdr:row>
      <xdr:rowOff>8471</xdr:rowOff>
    </xdr:to>
    <xdr:pic>
      <xdr:nvPicPr>
        <xdr:cNvPr id="3" name="Picture 2">
          <a:extLst>
            <a:ext uri="{FF2B5EF4-FFF2-40B4-BE49-F238E27FC236}">
              <a16:creationId xmlns:a16="http://schemas.microsoft.com/office/drawing/2014/main" id="{9200E716-B2FA-48B8-B41B-45234D11A542}"/>
            </a:ext>
          </a:extLst>
        </xdr:cNvPr>
        <xdr:cNvPicPr>
          <a:picLocks noChangeAspect="1"/>
        </xdr:cNvPicPr>
      </xdr:nvPicPr>
      <xdr:blipFill>
        <a:blip xmlns:r="http://schemas.openxmlformats.org/officeDocument/2006/relationships" r:embed="rId1"/>
        <a:stretch>
          <a:fillRect/>
        </a:stretch>
      </xdr:blipFill>
      <xdr:spPr>
        <a:xfrm>
          <a:off x="1181099" y="723900"/>
          <a:ext cx="7066667" cy="8428571"/>
        </a:xfrm>
        <a:prstGeom prst="rect">
          <a:avLst/>
        </a:prstGeom>
      </xdr:spPr>
    </xdr:pic>
    <xdr:clientData/>
  </xdr:twoCellAnchor>
  <xdr:twoCellAnchor editAs="oneCell">
    <xdr:from>
      <xdr:col>13</xdr:col>
      <xdr:colOff>409575</xdr:colOff>
      <xdr:row>3</xdr:row>
      <xdr:rowOff>66675</xdr:rowOff>
    </xdr:from>
    <xdr:to>
      <xdr:col>26</xdr:col>
      <xdr:colOff>446680</xdr:colOff>
      <xdr:row>52</xdr:row>
      <xdr:rowOff>46461</xdr:rowOff>
    </xdr:to>
    <xdr:pic>
      <xdr:nvPicPr>
        <xdr:cNvPr id="4" name="Picture 3">
          <a:extLst>
            <a:ext uri="{FF2B5EF4-FFF2-40B4-BE49-F238E27FC236}">
              <a16:creationId xmlns:a16="http://schemas.microsoft.com/office/drawing/2014/main" id="{8A245015-3C2F-41C9-9330-C84357163A25}"/>
            </a:ext>
          </a:extLst>
        </xdr:cNvPr>
        <xdr:cNvPicPr>
          <a:picLocks noChangeAspect="1"/>
        </xdr:cNvPicPr>
      </xdr:nvPicPr>
      <xdr:blipFill>
        <a:blip xmlns:r="http://schemas.openxmlformats.org/officeDocument/2006/relationships" r:embed="rId2"/>
        <a:stretch>
          <a:fillRect/>
        </a:stretch>
      </xdr:blipFill>
      <xdr:spPr>
        <a:xfrm>
          <a:off x="8334375" y="638175"/>
          <a:ext cx="7961905" cy="9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2:M35"/>
  <sheetViews>
    <sheetView workbookViewId="0">
      <selection activeCell="G27" sqref="G27"/>
    </sheetView>
  </sheetViews>
  <sheetFormatPr defaultRowHeight="15"/>
  <cols>
    <col min="5" max="5" width="69.42578125" bestFit="1" customWidth="1"/>
    <col min="6" max="6" width="9.140625" style="4"/>
    <col min="7" max="7" width="41.140625" bestFit="1" customWidth="1"/>
    <col min="8" max="8" width="9.140625" style="4"/>
  </cols>
  <sheetData>
    <row r="2" spans="5:13">
      <c r="E2" s="3" t="s">
        <v>7</v>
      </c>
    </row>
    <row r="3" spans="5:13" ht="15.75" thickBot="1">
      <c r="E3" s="3" t="s">
        <v>8</v>
      </c>
    </row>
    <row r="4" spans="5:13">
      <c r="E4" s="1" t="s">
        <v>0</v>
      </c>
      <c r="F4" s="5" t="s">
        <v>23</v>
      </c>
      <c r="G4" s="1" t="s">
        <v>9</v>
      </c>
      <c r="H4" s="5" t="s">
        <v>23</v>
      </c>
    </row>
    <row r="5" spans="5:13">
      <c r="E5" s="2" t="s">
        <v>1</v>
      </c>
      <c r="F5" s="6">
        <v>5</v>
      </c>
      <c r="G5" s="2" t="s">
        <v>10</v>
      </c>
      <c r="H5" s="6">
        <v>1</v>
      </c>
    </row>
    <row r="6" spans="5:13">
      <c r="E6" s="2" t="s">
        <v>2</v>
      </c>
      <c r="F6" s="6">
        <v>2</v>
      </c>
      <c r="G6" s="2" t="s">
        <v>11</v>
      </c>
      <c r="H6" s="6">
        <v>2</v>
      </c>
    </row>
    <row r="7" spans="5:13">
      <c r="E7" s="2" t="s">
        <v>3</v>
      </c>
      <c r="F7" s="6">
        <v>1</v>
      </c>
      <c r="G7" s="2" t="s">
        <v>12</v>
      </c>
      <c r="H7" s="6">
        <v>5</v>
      </c>
      <c r="J7" s="10" t="s">
        <v>58</v>
      </c>
      <c r="M7" s="10"/>
    </row>
    <row r="8" spans="5:13">
      <c r="E8" s="2" t="s">
        <v>4</v>
      </c>
      <c r="F8" s="6">
        <v>1</v>
      </c>
      <c r="G8" s="2" t="s">
        <v>13</v>
      </c>
      <c r="H8" s="6">
        <v>3</v>
      </c>
      <c r="J8" s="10" t="s">
        <v>55</v>
      </c>
    </row>
    <row r="9" spans="5:13">
      <c r="E9" s="2" t="s">
        <v>5</v>
      </c>
      <c r="F9" s="6">
        <v>2</v>
      </c>
      <c r="G9" s="2" t="s">
        <v>14</v>
      </c>
      <c r="H9" s="6">
        <v>2</v>
      </c>
      <c r="J9" s="10" t="s">
        <v>56</v>
      </c>
    </row>
    <row r="10" spans="5:13" ht="15.75" thickBot="1">
      <c r="E10" s="2" t="s">
        <v>6</v>
      </c>
      <c r="F10" s="6">
        <v>5</v>
      </c>
      <c r="G10" s="2" t="s">
        <v>15</v>
      </c>
      <c r="H10" s="6">
        <v>1</v>
      </c>
      <c r="J10" s="10" t="s">
        <v>57</v>
      </c>
    </row>
    <row r="11" spans="5:13" ht="16.5" thickTop="1" thickBot="1">
      <c r="E11" s="8" t="s">
        <v>31</v>
      </c>
      <c r="F11" s="9">
        <f>+(F5+F6+F7+F8+F9+F10)</f>
        <v>16</v>
      </c>
      <c r="G11" s="8" t="s">
        <v>31</v>
      </c>
      <c r="H11" s="9">
        <f>+(H5+H6+H7+H8+H9+H10)</f>
        <v>14</v>
      </c>
    </row>
    <row r="12" spans="5:13">
      <c r="E12" s="1" t="s">
        <v>16</v>
      </c>
      <c r="F12" s="5" t="s">
        <v>23</v>
      </c>
      <c r="G12" s="1" t="s">
        <v>24</v>
      </c>
      <c r="H12" s="7" t="s">
        <v>23</v>
      </c>
    </row>
    <row r="13" spans="5:13">
      <c r="E13" s="2" t="s">
        <v>17</v>
      </c>
      <c r="F13" s="6">
        <v>4</v>
      </c>
      <c r="G13" s="2" t="s">
        <v>25</v>
      </c>
      <c r="H13" s="6">
        <v>1</v>
      </c>
    </row>
    <row r="14" spans="5:13">
      <c r="E14" s="2" t="s">
        <v>18</v>
      </c>
      <c r="F14" s="6">
        <v>4</v>
      </c>
      <c r="G14" s="2" t="s">
        <v>26</v>
      </c>
      <c r="H14" s="6">
        <v>2</v>
      </c>
    </row>
    <row r="15" spans="5:13">
      <c r="E15" s="2" t="s">
        <v>19</v>
      </c>
      <c r="F15" s="6">
        <v>4</v>
      </c>
      <c r="G15" s="2" t="s">
        <v>27</v>
      </c>
      <c r="H15" s="6">
        <v>2</v>
      </c>
    </row>
    <row r="16" spans="5:13">
      <c r="E16" s="2" t="s">
        <v>20</v>
      </c>
      <c r="F16" s="6">
        <v>4</v>
      </c>
      <c r="G16" s="2" t="s">
        <v>28</v>
      </c>
      <c r="H16" s="6">
        <v>2</v>
      </c>
    </row>
    <row r="17" spans="5:9">
      <c r="E17" s="2" t="s">
        <v>21</v>
      </c>
      <c r="F17" s="6">
        <v>4</v>
      </c>
      <c r="G17" s="2" t="s">
        <v>29</v>
      </c>
      <c r="H17" s="6">
        <v>2</v>
      </c>
    </row>
    <row r="18" spans="5:9" ht="15.75" thickBot="1">
      <c r="E18" s="2" t="s">
        <v>22</v>
      </c>
      <c r="F18" s="6">
        <v>4</v>
      </c>
      <c r="G18" s="2" t="s">
        <v>30</v>
      </c>
      <c r="H18" s="6">
        <v>2</v>
      </c>
    </row>
    <row r="19" spans="5:9" ht="16.5" thickTop="1" thickBot="1">
      <c r="E19" s="8" t="s">
        <v>31</v>
      </c>
      <c r="F19" s="9">
        <f>+(F13+F14+F15+F16+F17+F18)</f>
        <v>24</v>
      </c>
      <c r="G19" s="8" t="s">
        <v>31</v>
      </c>
      <c r="H19" s="9">
        <f>+(H13+H14+H15+H16+H17+H18)</f>
        <v>11</v>
      </c>
    </row>
    <row r="21" spans="5:9">
      <c r="E21" t="s">
        <v>32</v>
      </c>
      <c r="F21" s="4">
        <v>4</v>
      </c>
      <c r="G21" t="s">
        <v>47</v>
      </c>
      <c r="I21" s="10" t="s">
        <v>59</v>
      </c>
    </row>
    <row r="22" spans="5:9">
      <c r="E22" t="s">
        <v>33</v>
      </c>
      <c r="F22" s="4">
        <v>2</v>
      </c>
    </row>
    <row r="23" spans="5:9">
      <c r="E23" t="s">
        <v>34</v>
      </c>
      <c r="F23" s="4">
        <v>2</v>
      </c>
    </row>
    <row r="24" spans="5:9">
      <c r="E24" t="s">
        <v>35</v>
      </c>
      <c r="F24" s="4">
        <v>5</v>
      </c>
      <c r="G24" t="s">
        <v>48</v>
      </c>
    </row>
    <row r="25" spans="5:9">
      <c r="E25" t="s">
        <v>36</v>
      </c>
      <c r="F25" s="4">
        <v>5</v>
      </c>
      <c r="G25" t="s">
        <v>49</v>
      </c>
    </row>
    <row r="26" spans="5:9">
      <c r="E26" t="s">
        <v>37</v>
      </c>
      <c r="F26" s="4">
        <v>2</v>
      </c>
    </row>
    <row r="27" spans="5:9">
      <c r="E27" t="s">
        <v>38</v>
      </c>
      <c r="F27" s="4">
        <v>2</v>
      </c>
    </row>
    <row r="28" spans="5:9">
      <c r="E28" t="s">
        <v>39</v>
      </c>
      <c r="F28" s="4">
        <v>0</v>
      </c>
    </row>
    <row r="29" spans="5:9">
      <c r="E29" t="s">
        <v>40</v>
      </c>
      <c r="F29" s="4">
        <v>1</v>
      </c>
    </row>
    <row r="30" spans="5:9">
      <c r="E30" t="s">
        <v>41</v>
      </c>
      <c r="F30" s="4">
        <v>2</v>
      </c>
    </row>
    <row r="31" spans="5:9">
      <c r="E31" t="s">
        <v>42</v>
      </c>
      <c r="F31" s="4">
        <v>3</v>
      </c>
      <c r="G31" t="s">
        <v>50</v>
      </c>
    </row>
    <row r="32" spans="5:9">
      <c r="E32" t="s">
        <v>43</v>
      </c>
      <c r="F32" s="4">
        <v>3</v>
      </c>
      <c r="G32" t="s">
        <v>51</v>
      </c>
    </row>
    <row r="33" spans="5:7">
      <c r="E33" t="s">
        <v>44</v>
      </c>
      <c r="F33" s="4">
        <v>3</v>
      </c>
      <c r="G33" t="s">
        <v>52</v>
      </c>
    </row>
    <row r="34" spans="5:7">
      <c r="E34" t="s">
        <v>45</v>
      </c>
      <c r="F34" s="4">
        <v>5</v>
      </c>
      <c r="G34" t="s">
        <v>53</v>
      </c>
    </row>
    <row r="35" spans="5:7">
      <c r="E35" t="s">
        <v>46</v>
      </c>
      <c r="F35" s="4">
        <v>3</v>
      </c>
      <c r="G35"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77"/>
  <sheetViews>
    <sheetView tabSelected="1" zoomScale="85" zoomScaleNormal="85" workbookViewId="0">
      <selection activeCell="E13" sqref="E13:E18"/>
    </sheetView>
  </sheetViews>
  <sheetFormatPr defaultRowHeight="15" outlineLevelRow="1"/>
  <cols>
    <col min="1" max="1" width="2.28515625" style="21" customWidth="1"/>
    <col min="2" max="2" width="25.7109375" style="21" customWidth="1"/>
    <col min="3" max="3" width="2.28515625" style="21" customWidth="1"/>
    <col min="4" max="4" width="4.140625" style="21" bestFit="1" customWidth="1"/>
    <col min="5" max="5" width="50.5703125" style="21" bestFit="1" customWidth="1"/>
    <col min="6" max="6" width="21.85546875" style="22" bestFit="1" customWidth="1"/>
    <col min="7" max="7" width="21.42578125" style="22" customWidth="1"/>
    <col min="8" max="8" width="41.140625" style="21" bestFit="1" customWidth="1"/>
    <col min="9" max="9" width="50.7109375" style="22" bestFit="1" customWidth="1"/>
    <col min="10" max="10" width="52.42578125" style="21" bestFit="1" customWidth="1"/>
    <col min="11" max="11" width="4.28515625" style="21" customWidth="1"/>
    <col min="12" max="12" width="152.28515625" style="21" customWidth="1"/>
    <col min="13" max="13" width="90" style="21" customWidth="1"/>
    <col min="14" max="16384" width="9.140625" style="21"/>
  </cols>
  <sheetData>
    <row r="2" spans="1:14" ht="21">
      <c r="E2" s="35" t="s">
        <v>138</v>
      </c>
      <c r="F2" s="35"/>
    </row>
    <row r="3" spans="1:14" ht="36.75" customHeight="1">
      <c r="E3" s="34" t="s">
        <v>137</v>
      </c>
      <c r="F3" s="34"/>
    </row>
    <row r="4" spans="1:14">
      <c r="E4" s="3">
        <v>1</v>
      </c>
      <c r="F4" s="12" t="s">
        <v>65</v>
      </c>
      <c r="G4" s="12"/>
    </row>
    <row r="5" spans="1:14">
      <c r="E5" s="11">
        <v>2</v>
      </c>
      <c r="F5" s="12" t="s">
        <v>66</v>
      </c>
      <c r="G5" s="12"/>
    </row>
    <row r="6" spans="1:14">
      <c r="E6" s="11">
        <v>3</v>
      </c>
      <c r="F6" s="12" t="s">
        <v>67</v>
      </c>
      <c r="G6" s="12"/>
    </row>
    <row r="7" spans="1:14">
      <c r="E7" s="11">
        <v>4</v>
      </c>
      <c r="F7" s="12" t="s">
        <v>68</v>
      </c>
      <c r="G7" s="12"/>
    </row>
    <row r="8" spans="1:14">
      <c r="E8" s="11">
        <v>5</v>
      </c>
      <c r="F8" s="12" t="s">
        <v>69</v>
      </c>
      <c r="G8" s="12"/>
    </row>
    <row r="9" spans="1:14" ht="60.75" customHeight="1"/>
    <row r="10" spans="1:14">
      <c r="I10" s="36" t="s">
        <v>70</v>
      </c>
      <c r="J10" s="36"/>
      <c r="L10" s="13" t="s">
        <v>101</v>
      </c>
      <c r="M10" s="13"/>
    </row>
    <row r="11" spans="1:14" ht="54" customHeight="1" thickBot="1">
      <c r="A11" s="11"/>
      <c r="B11" s="11"/>
      <c r="C11" s="11"/>
      <c r="D11" s="11"/>
      <c r="E11" s="32" t="s">
        <v>62</v>
      </c>
      <c r="F11" s="32" t="s">
        <v>60</v>
      </c>
      <c r="G11" s="13"/>
      <c r="H11" s="13" t="s">
        <v>61</v>
      </c>
      <c r="I11" s="34" t="s">
        <v>99</v>
      </c>
      <c r="J11" s="34"/>
    </row>
    <row r="12" spans="1:14">
      <c r="E12" s="1" t="s">
        <v>0</v>
      </c>
      <c r="F12" s="23" t="s">
        <v>23</v>
      </c>
      <c r="G12" s="24"/>
    </row>
    <row r="13" spans="1:14">
      <c r="D13" s="21">
        <v>1</v>
      </c>
      <c r="E13" s="25" t="s">
        <v>75</v>
      </c>
      <c r="F13" s="26">
        <v>5</v>
      </c>
      <c r="G13" s="24"/>
      <c r="H13" s="22" t="str">
        <f>VLOOKUP(F13,Sheet4!A:B,2,FALSE)</f>
        <v>extremely concerned</v>
      </c>
      <c r="I13" s="27" t="s">
        <v>71</v>
      </c>
      <c r="J13" s="21" t="str">
        <f>E13</f>
        <v>Flexibility and movement.</v>
      </c>
      <c r="L13" s="21" t="s">
        <v>139</v>
      </c>
    </row>
    <row r="14" spans="1:14">
      <c r="D14" s="21">
        <v>2</v>
      </c>
      <c r="E14" s="25" t="s">
        <v>76</v>
      </c>
      <c r="F14" s="26">
        <v>3</v>
      </c>
      <c r="G14" s="24"/>
      <c r="H14" s="22" t="str">
        <f>VLOOKUP(F14,Sheet4!A:B,2,FALSE)</f>
        <v>somewhat concerned</v>
      </c>
      <c r="I14" s="27" t="s">
        <v>71</v>
      </c>
      <c r="J14" s="21" t="str">
        <f t="shared" ref="J14:J18" si="0">E14</f>
        <v>Joint health.</v>
      </c>
      <c r="L14" s="21" t="s">
        <v>140</v>
      </c>
    </row>
    <row r="15" spans="1:14">
      <c r="D15" s="21">
        <v>3</v>
      </c>
      <c r="E15" s="25" t="s">
        <v>77</v>
      </c>
      <c r="F15" s="26">
        <v>1</v>
      </c>
      <c r="G15" s="24"/>
      <c r="H15" s="22" t="str">
        <f>VLOOKUP(F15,Sheet4!A:B,2,FALSE)</f>
        <v>not at all concerned</v>
      </c>
      <c r="I15" s="27" t="s">
        <v>71</v>
      </c>
      <c r="J15" s="21" t="str">
        <f t="shared" si="0"/>
        <v>Healthy gums and teeth.</v>
      </c>
      <c r="L15" s="21" t="s">
        <v>141</v>
      </c>
      <c r="N15" s="10"/>
    </row>
    <row r="16" spans="1:14">
      <c r="D16" s="21">
        <v>4</v>
      </c>
      <c r="E16" s="25" t="s">
        <v>78</v>
      </c>
      <c r="F16" s="26">
        <v>2</v>
      </c>
      <c r="G16" s="24"/>
      <c r="H16" s="22" t="str">
        <f>VLOOKUP(F16,Sheet4!A:B,2,FALSE)</f>
        <v>slightly concerned</v>
      </c>
      <c r="I16" s="27" t="s">
        <v>71</v>
      </c>
      <c r="J16" s="21" t="str">
        <f t="shared" si="0"/>
        <v>Knees and walking.</v>
      </c>
      <c r="L16" s="21" t="s">
        <v>142</v>
      </c>
    </row>
    <row r="17" spans="4:12">
      <c r="D17" s="21">
        <v>5</v>
      </c>
      <c r="E17" s="25" t="s">
        <v>79</v>
      </c>
      <c r="F17" s="26">
        <v>2</v>
      </c>
      <c r="G17" s="24"/>
      <c r="H17" s="22" t="str">
        <f>VLOOKUP(F17,Sheet4!A:B,2,FALSE)</f>
        <v>slightly concerned</v>
      </c>
      <c r="I17" s="27" t="s">
        <v>71</v>
      </c>
      <c r="J17" s="21" t="str">
        <f t="shared" si="0"/>
        <v>Shoulders and lifting.</v>
      </c>
      <c r="L17" s="33" t="s">
        <v>143</v>
      </c>
    </row>
    <row r="18" spans="4:12" ht="15.75" thickBot="1">
      <c r="D18" s="21">
        <v>6</v>
      </c>
      <c r="E18" s="25" t="s">
        <v>80</v>
      </c>
      <c r="F18" s="26">
        <v>5</v>
      </c>
      <c r="G18" s="24"/>
      <c r="H18" s="22" t="str">
        <f>VLOOKUP(F18,Sheet4!A:B,2,FALSE)</f>
        <v>extremely concerned</v>
      </c>
      <c r="I18" s="27" t="s">
        <v>71</v>
      </c>
      <c r="J18" s="21" t="str">
        <f t="shared" si="0"/>
        <v>Back and back pain or flexibility.</v>
      </c>
      <c r="L18" s="21" t="s">
        <v>144</v>
      </c>
    </row>
    <row r="19" spans="4:12" ht="65.25" customHeight="1" thickTop="1" thickBot="1">
      <c r="E19" s="8" t="s">
        <v>31</v>
      </c>
      <c r="F19" s="9">
        <f>+(F13+F14+F15+F16+F17+F18)</f>
        <v>18</v>
      </c>
      <c r="G19" s="15"/>
      <c r="I19" s="34" t="s">
        <v>100</v>
      </c>
      <c r="J19" s="34"/>
      <c r="L19" s="11" t="s">
        <v>102</v>
      </c>
    </row>
    <row r="20" spans="4:12" ht="15" customHeight="1">
      <c r="E20" s="14" t="s">
        <v>73</v>
      </c>
      <c r="F20" s="16">
        <f>(COUNT(D13:D18))*5</f>
        <v>30</v>
      </c>
      <c r="G20" s="15"/>
    </row>
    <row r="21" spans="4:12">
      <c r="E21" s="14" t="s">
        <v>72</v>
      </c>
      <c r="F21" s="16">
        <f>(COUNT(D13:D18))*1</f>
        <v>6</v>
      </c>
      <c r="G21" s="15"/>
    </row>
    <row r="22" spans="4:12">
      <c r="E22" s="14" t="s">
        <v>177</v>
      </c>
      <c r="F22" s="16">
        <f>F20-F21</f>
        <v>24</v>
      </c>
      <c r="G22" s="15"/>
    </row>
    <row r="23" spans="4:12" ht="15.75" thickBot="1">
      <c r="E23" s="14" t="s">
        <v>74</v>
      </c>
      <c r="F23" s="18">
        <f>F19/F22</f>
        <v>0.75</v>
      </c>
      <c r="G23" s="15"/>
    </row>
    <row r="24" spans="4:12">
      <c r="E24" s="1" t="s">
        <v>16</v>
      </c>
      <c r="F24" s="23" t="s">
        <v>23</v>
      </c>
      <c r="G24" s="24"/>
    </row>
    <row r="25" spans="4:12">
      <c r="D25" s="21">
        <v>1</v>
      </c>
      <c r="E25" s="25" t="s">
        <v>81</v>
      </c>
      <c r="F25" s="26">
        <v>5</v>
      </c>
      <c r="G25" s="24"/>
      <c r="H25" s="22" t="str">
        <f>VLOOKUP(F25,Sheet4!A:B,2,FALSE)</f>
        <v>extremely concerned</v>
      </c>
      <c r="I25" s="27" t="s">
        <v>71</v>
      </c>
      <c r="J25" s="21" t="str">
        <f>E25</f>
        <v>Cravings for sweets.</v>
      </c>
      <c r="L25" s="21" t="s">
        <v>145</v>
      </c>
    </row>
    <row r="26" spans="4:12">
      <c r="D26" s="21">
        <v>2</v>
      </c>
      <c r="E26" s="25" t="s">
        <v>82</v>
      </c>
      <c r="F26" s="26">
        <v>2</v>
      </c>
      <c r="G26" s="24"/>
      <c r="H26" s="22" t="str">
        <f>VLOOKUP(F26,Sheet4!A:B,2,FALSE)</f>
        <v>slightly concerned</v>
      </c>
      <c r="I26" s="27" t="s">
        <v>71</v>
      </c>
      <c r="J26" s="21" t="str">
        <f t="shared" ref="J26:J30" si="1">E26</f>
        <v>Falling and staying asleep.</v>
      </c>
      <c r="L26" s="21" t="s">
        <v>146</v>
      </c>
    </row>
    <row r="27" spans="4:12">
      <c r="D27" s="21">
        <v>3</v>
      </c>
      <c r="E27" s="25" t="s">
        <v>83</v>
      </c>
      <c r="F27" s="26">
        <v>3</v>
      </c>
      <c r="G27" s="24"/>
      <c r="H27" s="22" t="str">
        <f>VLOOKUP(F27,Sheet4!A:B,2,FALSE)</f>
        <v>somewhat concerned</v>
      </c>
      <c r="I27" s="27" t="s">
        <v>71</v>
      </c>
      <c r="J27" s="21" t="str">
        <f t="shared" si="1"/>
        <v>Trouble losing weight.</v>
      </c>
      <c r="L27" s="21" t="s">
        <v>148</v>
      </c>
    </row>
    <row r="28" spans="4:12">
      <c r="D28" s="21">
        <v>4</v>
      </c>
      <c r="E28" s="25" t="s">
        <v>84</v>
      </c>
      <c r="F28" s="26">
        <v>3</v>
      </c>
      <c r="G28" s="24"/>
      <c r="H28" s="22" t="str">
        <f>VLOOKUP(F28,Sheet4!A:B,2,FALSE)</f>
        <v>somewhat concerned</v>
      </c>
      <c r="I28" s="27" t="s">
        <v>71</v>
      </c>
      <c r="J28" s="21" t="str">
        <f t="shared" si="1"/>
        <v>Sleepiness or tiredness during the day.</v>
      </c>
      <c r="L28" s="21" t="s">
        <v>147</v>
      </c>
    </row>
    <row r="29" spans="4:12">
      <c r="D29" s="21">
        <v>5</v>
      </c>
      <c r="E29" s="25" t="s">
        <v>85</v>
      </c>
      <c r="F29" s="26">
        <v>4</v>
      </c>
      <c r="G29" s="24"/>
      <c r="H29" s="22" t="str">
        <f>VLOOKUP(F29,Sheet4!A:B,2,FALSE)</f>
        <v>moderately concerend</v>
      </c>
      <c r="I29" s="27" t="s">
        <v>71</v>
      </c>
      <c r="J29" s="21" t="str">
        <f t="shared" si="1"/>
        <v>Waking up feeling refreshed.</v>
      </c>
      <c r="L29" s="21" t="s">
        <v>149</v>
      </c>
    </row>
    <row r="30" spans="4:12" ht="15.75" thickBot="1">
      <c r="D30" s="21">
        <v>6</v>
      </c>
      <c r="E30" s="25" t="s">
        <v>86</v>
      </c>
      <c r="F30" s="26">
        <v>5</v>
      </c>
      <c r="G30" s="24"/>
      <c r="H30" s="22" t="str">
        <f>VLOOKUP(F30,Sheet4!A:B,2,FALSE)</f>
        <v>extremely concerned</v>
      </c>
      <c r="I30" s="27" t="s">
        <v>71</v>
      </c>
      <c r="J30" s="21" t="str">
        <f t="shared" si="1"/>
        <v>Supporting healthy blood sugar levels.</v>
      </c>
    </row>
    <row r="31" spans="4:12" ht="72" customHeight="1" thickTop="1" thickBot="1">
      <c r="E31" s="8" t="s">
        <v>31</v>
      </c>
      <c r="F31" s="17">
        <f>+(F25+F26+F27+F28+F29+F30)</f>
        <v>22</v>
      </c>
      <c r="G31" s="15"/>
      <c r="I31" s="34" t="s">
        <v>100</v>
      </c>
      <c r="J31" s="34"/>
      <c r="L31" s="11" t="s">
        <v>103</v>
      </c>
    </row>
    <row r="32" spans="4:12">
      <c r="E32" s="14" t="s">
        <v>73</v>
      </c>
      <c r="F32" s="16">
        <f>(COUNT(D25:D30))*5</f>
        <v>30</v>
      </c>
      <c r="G32" s="15"/>
      <c r="I32" s="19"/>
      <c r="J32" s="19"/>
    </row>
    <row r="33" spans="4:17">
      <c r="E33" s="14" t="s">
        <v>72</v>
      </c>
      <c r="F33" s="16">
        <f>(COUNT(D25:D30))*1</f>
        <v>6</v>
      </c>
      <c r="G33" s="15"/>
      <c r="I33" s="19"/>
      <c r="J33" s="19"/>
    </row>
    <row r="34" spans="4:17">
      <c r="E34" s="14" t="s">
        <v>177</v>
      </c>
      <c r="F34" s="16">
        <f>F32-F33</f>
        <v>24</v>
      </c>
      <c r="G34" s="15"/>
      <c r="I34" s="19"/>
      <c r="J34" s="19"/>
    </row>
    <row r="35" spans="4:17" ht="15.75" thickBot="1">
      <c r="E35" s="14" t="s">
        <v>74</v>
      </c>
      <c r="F35" s="18">
        <f>F31/F34</f>
        <v>0.91666666666666663</v>
      </c>
      <c r="G35" s="15"/>
      <c r="I35" s="19"/>
      <c r="J35" s="19"/>
    </row>
    <row r="36" spans="4:17">
      <c r="E36" s="1" t="s">
        <v>9</v>
      </c>
      <c r="F36" s="23" t="s">
        <v>23</v>
      </c>
      <c r="G36" s="24"/>
    </row>
    <row r="37" spans="4:17">
      <c r="D37" s="21">
        <v>1</v>
      </c>
      <c r="E37" s="25" t="s">
        <v>87</v>
      </c>
      <c r="F37" s="26">
        <v>1</v>
      </c>
      <c r="G37" s="24"/>
      <c r="H37" s="22" t="str">
        <f>VLOOKUP(F37,Sheet4!A:B,2,FALSE)</f>
        <v>not at all concerned</v>
      </c>
      <c r="I37" s="27" t="s">
        <v>71</v>
      </c>
      <c r="J37" s="21" t="str">
        <f>E37</f>
        <v>Vision health.</v>
      </c>
      <c r="L37" s="21" t="s">
        <v>150</v>
      </c>
    </row>
    <row r="38" spans="4:17">
      <c r="D38" s="21">
        <v>2</v>
      </c>
      <c r="E38" s="25" t="s">
        <v>88</v>
      </c>
      <c r="F38" s="26">
        <v>2</v>
      </c>
      <c r="G38" s="24"/>
      <c r="H38" s="22" t="str">
        <f>VLOOKUP(F38,Sheet4!A:B,2,FALSE)</f>
        <v>slightly concerned</v>
      </c>
      <c r="I38" s="27" t="s">
        <v>71</v>
      </c>
      <c r="J38" s="21" t="str">
        <f t="shared" ref="J38:J42" si="2">E38</f>
        <v>Healthy heart &amp; blood pressure.</v>
      </c>
      <c r="L38" s="21" t="s">
        <v>151</v>
      </c>
    </row>
    <row r="39" spans="4:17">
      <c r="D39" s="21">
        <v>3</v>
      </c>
      <c r="E39" s="25" t="s">
        <v>89</v>
      </c>
      <c r="F39" s="26">
        <v>5</v>
      </c>
      <c r="G39" s="24"/>
      <c r="H39" s="22" t="str">
        <f>VLOOKUP(F39,Sheet4!A:B,2,FALSE)</f>
        <v>extremely concerned</v>
      </c>
      <c r="I39" s="27" t="s">
        <v>71</v>
      </c>
      <c r="J39" s="21" t="str">
        <f t="shared" si="2"/>
        <v>Wrinkles and fine lines.</v>
      </c>
      <c r="L39" s="21" t="s">
        <v>152</v>
      </c>
    </row>
    <row r="40" spans="4:17">
      <c r="D40" s="21">
        <v>4</v>
      </c>
      <c r="E40" s="25" t="s">
        <v>90</v>
      </c>
      <c r="F40" s="26">
        <v>3</v>
      </c>
      <c r="G40" s="24"/>
      <c r="H40" s="22" t="str">
        <f>VLOOKUP(F40,Sheet4!A:B,2,FALSE)</f>
        <v>somewhat concerned</v>
      </c>
      <c r="I40" s="27" t="s">
        <v>71</v>
      </c>
      <c r="J40" s="21" t="str">
        <f t="shared" si="2"/>
        <v>Healthy skin.</v>
      </c>
      <c r="L40" s="21" t="s">
        <v>155</v>
      </c>
    </row>
    <row r="41" spans="4:17">
      <c r="D41" s="21">
        <v>5</v>
      </c>
      <c r="E41" s="25" t="s">
        <v>91</v>
      </c>
      <c r="F41" s="26">
        <v>2</v>
      </c>
      <c r="G41" s="24"/>
      <c r="H41" s="22" t="str">
        <f>VLOOKUP(F41,Sheet4!A:B,2,FALSE)</f>
        <v>slightly concerned</v>
      </c>
      <c r="I41" s="27" t="s">
        <v>71</v>
      </c>
      <c r="J41" s="21" t="str">
        <f t="shared" si="2"/>
        <v>Lung health and breathing.</v>
      </c>
      <c r="L41" s="21" t="s">
        <v>153</v>
      </c>
    </row>
    <row r="42" spans="4:17" ht="15.75" thickBot="1">
      <c r="D42" s="21">
        <v>6</v>
      </c>
      <c r="E42" s="25" t="s">
        <v>92</v>
      </c>
      <c r="F42" s="26">
        <v>1</v>
      </c>
      <c r="G42" s="24"/>
      <c r="H42" s="22" t="str">
        <f>VLOOKUP(F42,Sheet4!A:B,2,FALSE)</f>
        <v>not at all concerned</v>
      </c>
      <c r="I42" s="27" t="s">
        <v>71</v>
      </c>
      <c r="J42" s="21" t="str">
        <f t="shared" si="2"/>
        <v>Kidney &amp; liver health.</v>
      </c>
      <c r="L42" s="21" t="s">
        <v>154</v>
      </c>
    </row>
    <row r="43" spans="4:17" ht="69" customHeight="1" thickTop="1" thickBot="1">
      <c r="E43" s="8" t="s">
        <v>31</v>
      </c>
      <c r="F43" s="17">
        <f>+(F37+F38+F39+F40+F41+F42)</f>
        <v>14</v>
      </c>
      <c r="G43" s="15"/>
      <c r="I43" s="34" t="s">
        <v>100</v>
      </c>
      <c r="J43" s="34"/>
      <c r="L43" s="11" t="s">
        <v>178</v>
      </c>
    </row>
    <row r="44" spans="4:17">
      <c r="E44" s="14" t="s">
        <v>73</v>
      </c>
      <c r="F44" s="16">
        <f>(COUNT(D37:D42))*5</f>
        <v>30</v>
      </c>
      <c r="G44" s="15"/>
      <c r="I44" s="19"/>
      <c r="J44" s="19"/>
    </row>
    <row r="45" spans="4:17">
      <c r="E45" s="14" t="s">
        <v>72</v>
      </c>
      <c r="F45" s="16">
        <f>(COUNT(D37:D42))*1</f>
        <v>6</v>
      </c>
      <c r="G45" s="15"/>
      <c r="I45" s="19"/>
      <c r="J45" s="19"/>
    </row>
    <row r="46" spans="4:17">
      <c r="E46" s="14" t="s">
        <v>177</v>
      </c>
      <c r="F46" s="16">
        <f>F44-F45</f>
        <v>24</v>
      </c>
      <c r="G46" s="15"/>
      <c r="I46" s="19"/>
      <c r="J46" s="19"/>
      <c r="Q46" s="21" t="s">
        <v>158</v>
      </c>
    </row>
    <row r="47" spans="4:17" ht="15.75" thickBot="1">
      <c r="E47" s="14" t="s">
        <v>74</v>
      </c>
      <c r="F47" s="18">
        <f>F43/F46</f>
        <v>0.58333333333333337</v>
      </c>
      <c r="G47" s="15"/>
      <c r="I47" s="19"/>
      <c r="J47" s="19"/>
    </row>
    <row r="48" spans="4:17">
      <c r="E48" s="1" t="s">
        <v>24</v>
      </c>
      <c r="F48" s="28" t="s">
        <v>23</v>
      </c>
      <c r="G48" s="29"/>
    </row>
    <row r="49" spans="4:15">
      <c r="D49" s="21">
        <v>1</v>
      </c>
      <c r="E49" s="25" t="s">
        <v>93</v>
      </c>
      <c r="F49" s="26">
        <v>1</v>
      </c>
      <c r="G49" s="24"/>
      <c r="H49" s="22" t="str">
        <f>VLOOKUP(F49,Sheet4!A:B,2,FALSE)</f>
        <v>not at all concerned</v>
      </c>
      <c r="I49" s="27" t="s">
        <v>71</v>
      </c>
      <c r="J49" s="21" t="str">
        <f t="shared" ref="J49" si="3">E49</f>
        <v>Constipation and regularity.</v>
      </c>
    </row>
    <row r="50" spans="4:15">
      <c r="D50" s="21">
        <v>2</v>
      </c>
      <c r="E50" s="25" t="s">
        <v>94</v>
      </c>
      <c r="F50" s="26">
        <v>2</v>
      </c>
      <c r="G50" s="24"/>
      <c r="H50" s="22" t="str">
        <f>VLOOKUP(F50,Sheet4!A:B,2,FALSE)</f>
        <v>slightly concerned</v>
      </c>
      <c r="I50" s="27" t="s">
        <v>71</v>
      </c>
      <c r="J50" s="21" t="str">
        <f t="shared" ref="J50:J54" si="4">E50</f>
        <v>Diarrhea or upset stomach.</v>
      </c>
      <c r="L50" s="21" t="s">
        <v>156</v>
      </c>
    </row>
    <row r="51" spans="4:15">
      <c r="D51" s="21">
        <v>3</v>
      </c>
      <c r="E51" s="25" t="s">
        <v>95</v>
      </c>
      <c r="F51" s="26">
        <v>2</v>
      </c>
      <c r="G51" s="24"/>
      <c r="H51" s="22" t="str">
        <f>VLOOKUP(F51,Sheet4!A:B,2,FALSE)</f>
        <v>slightly concerned</v>
      </c>
      <c r="I51" s="27" t="s">
        <v>71</v>
      </c>
      <c r="J51" s="21" t="str">
        <f t="shared" si="4"/>
        <v>Bloating or gas.</v>
      </c>
      <c r="L51" s="21" t="s">
        <v>157</v>
      </c>
    </row>
    <row r="52" spans="4:15">
      <c r="D52" s="21">
        <v>4</v>
      </c>
      <c r="E52" s="25" t="s">
        <v>96</v>
      </c>
      <c r="F52" s="26">
        <v>2</v>
      </c>
      <c r="G52" s="24"/>
      <c r="H52" s="22" t="str">
        <f>VLOOKUP(F52,Sheet4!A:B,2,FALSE)</f>
        <v>slightly concerned</v>
      </c>
      <c r="I52" s="27" t="s">
        <v>71</v>
      </c>
      <c r="J52" s="21" t="str">
        <f t="shared" si="4"/>
        <v>Stress, pollution and impact on your body.</v>
      </c>
      <c r="L52" s="21" t="s">
        <v>159</v>
      </c>
    </row>
    <row r="53" spans="4:15">
      <c r="D53" s="21">
        <v>5</v>
      </c>
      <c r="E53" s="25" t="s">
        <v>97</v>
      </c>
      <c r="F53" s="26">
        <v>2</v>
      </c>
      <c r="G53" s="24"/>
      <c r="H53" s="22" t="str">
        <f>VLOOKUP(F53,Sheet4!A:B,2,FALSE)</f>
        <v>slightly concerned</v>
      </c>
      <c r="I53" s="27" t="s">
        <v>71</v>
      </c>
      <c r="J53" s="21" t="str">
        <f t="shared" si="4"/>
        <v>Cold hands or feet.</v>
      </c>
      <c r="L53" s="21" t="s">
        <v>160</v>
      </c>
      <c r="O53" s="10" t="s">
        <v>58</v>
      </c>
    </row>
    <row r="54" spans="4:15" ht="15.75" thickBot="1">
      <c r="D54" s="21">
        <v>6</v>
      </c>
      <c r="E54" s="25" t="s">
        <v>98</v>
      </c>
      <c r="F54" s="26">
        <v>2</v>
      </c>
      <c r="G54" s="24"/>
      <c r="H54" s="22" t="str">
        <f>VLOOKUP(F54,Sheet4!A:B,2,FALSE)</f>
        <v>slightly concerned</v>
      </c>
      <c r="I54" s="27" t="s">
        <v>71</v>
      </c>
      <c r="J54" s="21" t="str">
        <f t="shared" si="4"/>
        <v>Cellular health and natural energy.</v>
      </c>
      <c r="L54" s="21" t="s">
        <v>161</v>
      </c>
      <c r="O54" s="10" t="s">
        <v>55</v>
      </c>
    </row>
    <row r="55" spans="4:15" ht="73.5" customHeight="1" thickTop="1" thickBot="1">
      <c r="E55" s="8" t="s">
        <v>31</v>
      </c>
      <c r="F55" s="17">
        <f>+(F49+F50+F51+F52+F53+F54)</f>
        <v>11</v>
      </c>
      <c r="G55" s="15"/>
      <c r="H55" s="22"/>
      <c r="I55" s="34" t="s">
        <v>100</v>
      </c>
      <c r="J55" s="34"/>
      <c r="L55" s="11" t="s">
        <v>104</v>
      </c>
      <c r="O55" s="10" t="s">
        <v>56</v>
      </c>
    </row>
    <row r="56" spans="4:15">
      <c r="E56" s="14" t="s">
        <v>73</v>
      </c>
      <c r="F56" s="16">
        <f>(COUNT(D49:D54))*5</f>
        <v>30</v>
      </c>
      <c r="G56" s="15"/>
      <c r="I56" s="19"/>
      <c r="J56" s="19"/>
      <c r="O56" s="10"/>
    </row>
    <row r="57" spans="4:15">
      <c r="E57" s="14" t="s">
        <v>72</v>
      </c>
      <c r="F57" s="16">
        <f>(COUNT(D49:D54))*1</f>
        <v>6</v>
      </c>
      <c r="G57" s="15"/>
      <c r="I57" s="19"/>
      <c r="J57" s="19"/>
      <c r="O57" s="10"/>
    </row>
    <row r="58" spans="4:15">
      <c r="E58" s="14" t="s">
        <v>177</v>
      </c>
      <c r="F58" s="16">
        <f>F56-F57</f>
        <v>24</v>
      </c>
      <c r="G58" s="15"/>
      <c r="I58" s="19"/>
      <c r="J58" s="19"/>
      <c r="O58" s="10"/>
    </row>
    <row r="59" spans="4:15">
      <c r="E59" s="14" t="s">
        <v>74</v>
      </c>
      <c r="F59" s="18">
        <f>F55/F58</f>
        <v>0.45833333333333331</v>
      </c>
      <c r="G59" s="15"/>
      <c r="I59" s="19"/>
      <c r="J59" s="19"/>
      <c r="O59" s="10"/>
    </row>
    <row r="60" spans="4:15">
      <c r="O60" s="10" t="s">
        <v>57</v>
      </c>
    </row>
    <row r="62" spans="4:15">
      <c r="E62" s="20" t="s">
        <v>105</v>
      </c>
    </row>
    <row r="63" spans="4:15" outlineLevel="1">
      <c r="D63" s="21">
        <v>1</v>
      </c>
      <c r="E63" s="21" t="s">
        <v>119</v>
      </c>
      <c r="F63" s="26">
        <v>4</v>
      </c>
      <c r="I63" s="30" t="s">
        <v>121</v>
      </c>
      <c r="J63" s="21" t="str">
        <f>E63</f>
        <v>Weight Loss</v>
      </c>
      <c r="L63" s="31" t="s">
        <v>122</v>
      </c>
      <c r="M63" s="21" t="s">
        <v>162</v>
      </c>
    </row>
    <row r="64" spans="4:15" outlineLevel="1">
      <c r="D64" s="21">
        <v>2</v>
      </c>
      <c r="E64" s="21" t="s">
        <v>120</v>
      </c>
      <c r="F64" s="26">
        <v>2</v>
      </c>
      <c r="I64" s="30" t="s">
        <v>121</v>
      </c>
      <c r="J64" s="21" t="str">
        <f t="shared" ref="J64:J77" si="5">E64</f>
        <v>Building lean muscle</v>
      </c>
      <c r="L64" s="21" t="s">
        <v>123</v>
      </c>
      <c r="M64" s="21" t="s">
        <v>163</v>
      </c>
    </row>
    <row r="65" spans="4:13" outlineLevel="1">
      <c r="D65" s="21">
        <v>3</v>
      </c>
      <c r="E65" s="21" t="s">
        <v>106</v>
      </c>
      <c r="F65" s="26">
        <v>2</v>
      </c>
      <c r="I65" s="30" t="s">
        <v>121</v>
      </c>
      <c r="J65" s="21" t="str">
        <f t="shared" si="5"/>
        <v>Exercise and Performance.</v>
      </c>
      <c r="L65" s="21" t="s">
        <v>124</v>
      </c>
      <c r="M65" s="21" t="s">
        <v>164</v>
      </c>
    </row>
    <row r="66" spans="4:13" outlineLevel="1">
      <c r="D66" s="21">
        <v>4</v>
      </c>
      <c r="E66" s="21" t="s">
        <v>107</v>
      </c>
      <c r="F66" s="26">
        <v>5</v>
      </c>
      <c r="I66" s="30" t="s">
        <v>121</v>
      </c>
      <c r="J66" s="21" t="str">
        <f t="shared" si="5"/>
        <v>Anti-Aging needs.</v>
      </c>
      <c r="L66" s="21" t="s">
        <v>125</v>
      </c>
      <c r="M66" s="21" t="s">
        <v>165</v>
      </c>
    </row>
    <row r="67" spans="4:13" outlineLevel="1">
      <c r="D67" s="21">
        <v>5</v>
      </c>
      <c r="E67" s="21" t="s">
        <v>108</v>
      </c>
      <c r="F67" s="26">
        <v>5</v>
      </c>
      <c r="I67" s="30" t="s">
        <v>121</v>
      </c>
      <c r="J67" s="21" t="str">
        <f t="shared" si="5"/>
        <v>Energy.</v>
      </c>
      <c r="L67" s="21" t="s">
        <v>126</v>
      </c>
      <c r="M67" s="21" t="s">
        <v>166</v>
      </c>
    </row>
    <row r="68" spans="4:13" outlineLevel="1">
      <c r="D68" s="21">
        <v>6</v>
      </c>
      <c r="E68" s="21" t="s">
        <v>109</v>
      </c>
      <c r="F68" s="26">
        <v>2</v>
      </c>
      <c r="I68" s="30" t="s">
        <v>121</v>
      </c>
      <c r="J68" s="21" t="str">
        <f t="shared" si="5"/>
        <v>Getting enough vitamins and minerals.</v>
      </c>
      <c r="L68" s="21" t="s">
        <v>127</v>
      </c>
      <c r="M68" s="21" t="s">
        <v>167</v>
      </c>
    </row>
    <row r="69" spans="4:13" outlineLevel="1">
      <c r="D69" s="21">
        <v>7</v>
      </c>
      <c r="E69" s="21" t="s">
        <v>110</v>
      </c>
      <c r="F69" s="26">
        <v>2</v>
      </c>
      <c r="I69" s="30" t="s">
        <v>121</v>
      </c>
      <c r="J69" s="21" t="str">
        <f t="shared" si="5"/>
        <v>Fruit, vegetable nutrients for health.</v>
      </c>
      <c r="L69" s="21" t="s">
        <v>128</v>
      </c>
      <c r="M69" s="21" t="s">
        <v>168</v>
      </c>
    </row>
    <row r="70" spans="4:13" outlineLevel="1">
      <c r="D70" s="21">
        <v>8</v>
      </c>
      <c r="E70" s="21" t="s">
        <v>111</v>
      </c>
      <c r="F70" s="26">
        <v>0</v>
      </c>
      <c r="I70" s="30" t="s">
        <v>121</v>
      </c>
      <c r="J70" s="21" t="str">
        <f t="shared" si="5"/>
        <v>Men's Health</v>
      </c>
      <c r="L70" s="21" t="s">
        <v>129</v>
      </c>
      <c r="M70" s="21" t="s">
        <v>169</v>
      </c>
    </row>
    <row r="71" spans="4:13" outlineLevel="1">
      <c r="D71" s="21">
        <v>9</v>
      </c>
      <c r="E71" s="21" t="s">
        <v>112</v>
      </c>
      <c r="F71" s="26">
        <v>1</v>
      </c>
      <c r="I71" s="30" t="s">
        <v>121</v>
      </c>
      <c r="J71" s="21" t="str">
        <f t="shared" si="5"/>
        <v>Women's Health</v>
      </c>
      <c r="L71" s="21" t="s">
        <v>130</v>
      </c>
      <c r="M71" s="21" t="s">
        <v>170</v>
      </c>
    </row>
    <row r="72" spans="4:13" outlineLevel="1">
      <c r="D72" s="21">
        <v>10</v>
      </c>
      <c r="E72" s="21" t="s">
        <v>113</v>
      </c>
      <c r="F72" s="26">
        <v>2</v>
      </c>
      <c r="I72" s="30" t="s">
        <v>121</v>
      </c>
      <c r="J72" s="21" t="str">
        <f t="shared" si="5"/>
        <v>Stress and sleep.</v>
      </c>
      <c r="L72" s="21" t="s">
        <v>131</v>
      </c>
      <c r="M72" s="21" t="s">
        <v>171</v>
      </c>
    </row>
    <row r="73" spans="4:13" outlineLevel="1">
      <c r="D73" s="21">
        <v>11</v>
      </c>
      <c r="E73" s="21" t="s">
        <v>114</v>
      </c>
      <c r="F73" s="26">
        <v>3</v>
      </c>
      <c r="I73" s="30" t="s">
        <v>121</v>
      </c>
      <c r="J73" s="21" t="str">
        <f t="shared" si="5"/>
        <v xml:space="preserve">Building a better immune system, naturally. </v>
      </c>
      <c r="L73" s="21" t="s">
        <v>132</v>
      </c>
      <c r="M73" s="21" t="s">
        <v>172</v>
      </c>
    </row>
    <row r="74" spans="4:13" outlineLevel="1">
      <c r="D74" s="21">
        <v>12</v>
      </c>
      <c r="E74" s="21" t="s">
        <v>115</v>
      </c>
      <c r="F74" s="26">
        <v>3</v>
      </c>
      <c r="I74" s="30" t="s">
        <v>121</v>
      </c>
      <c r="J74" s="21" t="str">
        <f t="shared" si="5"/>
        <v>Better mental focus, memory both short and long term</v>
      </c>
      <c r="L74" s="21" t="s">
        <v>133</v>
      </c>
      <c r="M74" s="21" t="s">
        <v>173</v>
      </c>
    </row>
    <row r="75" spans="4:13" outlineLevel="1">
      <c r="D75" s="21">
        <v>13</v>
      </c>
      <c r="E75" s="21" t="s">
        <v>116</v>
      </c>
      <c r="F75" s="26">
        <v>3</v>
      </c>
      <c r="I75" s="30" t="s">
        <v>121</v>
      </c>
      <c r="J75" s="21" t="str">
        <f t="shared" si="5"/>
        <v>Eye health, eye discomfort and irritation.</v>
      </c>
      <c r="L75" s="21" t="s">
        <v>134</v>
      </c>
      <c r="M75" s="21" t="s">
        <v>174</v>
      </c>
    </row>
    <row r="76" spans="4:13" outlineLevel="1">
      <c r="D76" s="21">
        <v>14</v>
      </c>
      <c r="E76" s="21" t="s">
        <v>117</v>
      </c>
      <c r="F76" s="26">
        <v>5</v>
      </c>
      <c r="I76" s="30" t="s">
        <v>121</v>
      </c>
      <c r="J76" s="21" t="str">
        <f t="shared" si="5"/>
        <v xml:space="preserve">Circulation, blood flow and healthy blood vessels. </v>
      </c>
      <c r="L76" s="21" t="s">
        <v>135</v>
      </c>
      <c r="M76" s="21" t="s">
        <v>175</v>
      </c>
    </row>
    <row r="77" spans="4:13" outlineLevel="1">
      <c r="D77" s="21">
        <v>15</v>
      </c>
      <c r="E77" s="21" t="s">
        <v>118</v>
      </c>
      <c r="F77" s="26">
        <v>3</v>
      </c>
      <c r="I77" s="30" t="s">
        <v>121</v>
      </c>
      <c r="J77" s="21" t="str">
        <f t="shared" si="5"/>
        <v>Joints, cartilage, mobility and joint comfort.</v>
      </c>
      <c r="L77" s="21" t="s">
        <v>136</v>
      </c>
      <c r="M77" s="21" t="s">
        <v>176</v>
      </c>
    </row>
  </sheetData>
  <mergeCells count="8">
    <mergeCell ref="I55:J55"/>
    <mergeCell ref="I43:J43"/>
    <mergeCell ref="I11:J11"/>
    <mergeCell ref="E2:F2"/>
    <mergeCell ref="E3:F3"/>
    <mergeCell ref="I10:J10"/>
    <mergeCell ref="I19:J19"/>
    <mergeCell ref="I31:J31"/>
  </mergeCells>
  <conditionalFormatting sqref="F35 F23 F47 F59">
    <cfRule type="dataBar" priority="4">
      <dataBar>
        <cfvo type="min"/>
        <cfvo type="max"/>
        <color rgb="FF63C384"/>
      </dataBar>
      <extLst>
        <ext xmlns:x14="http://schemas.microsoft.com/office/spreadsheetml/2009/9/main" uri="{B025F937-C7B1-47D3-B67F-A62EFF666E3E}">
          <x14:id>{E75CC33C-2F0D-4D9D-A320-3BF69B3B14AF}</x14:id>
        </ext>
      </extLst>
    </cfRule>
  </conditionalFormatting>
  <conditionalFormatting sqref="F13:F18 F25:F30 F37:F42 F49:F54">
    <cfRule type="colorScale" priority="2">
      <colorScale>
        <cfvo type="min"/>
        <cfvo type="max"/>
        <color rgb="FFFCFCFF"/>
        <color rgb="FFF8696B"/>
      </colorScale>
    </cfRule>
  </conditionalFormatting>
  <conditionalFormatting sqref="F63:F77">
    <cfRule type="colorScale" priority="1">
      <colorScale>
        <cfvo type="min"/>
        <cfvo type="max"/>
        <color rgb="FFFCFCFF"/>
        <color rgb="FFF8696B"/>
      </colorScale>
    </cfRule>
  </conditionalFormatting>
  <pageMargins left="0.7" right="0.7" top="0.75" bottom="0.75" header="0.3" footer="0.3"/>
  <pageSetup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E75CC33C-2F0D-4D9D-A320-3BF69B3B14AF}">
            <x14:dataBar minLength="0" maxLength="100" border="1" negativeBarBorderColorSameAsPositive="0">
              <x14:cfvo type="autoMin"/>
              <x14:cfvo type="autoMax"/>
              <x14:borderColor rgb="FF63C384"/>
              <x14:negativeFillColor rgb="FFFF0000"/>
              <x14:negativeBorderColor rgb="FFFF0000"/>
              <x14:axisColor rgb="FF000000"/>
            </x14:dataBar>
          </x14:cfRule>
          <xm:sqref>F35 F23 F47 F59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defaultRowHeight="15"/>
  <sheetData>
    <row r="1" spans="1:2">
      <c r="A1" s="3">
        <v>1</v>
      </c>
      <c r="B1" s="12" t="s">
        <v>65</v>
      </c>
    </row>
    <row r="2" spans="1:2">
      <c r="A2" s="11">
        <v>2</v>
      </c>
      <c r="B2" s="12" t="s">
        <v>66</v>
      </c>
    </row>
    <row r="3" spans="1:2">
      <c r="A3" s="11">
        <v>3</v>
      </c>
      <c r="B3" s="12" t="s">
        <v>67</v>
      </c>
    </row>
    <row r="4" spans="1:2">
      <c r="A4" s="11">
        <v>4</v>
      </c>
      <c r="B4" s="12" t="s">
        <v>68</v>
      </c>
    </row>
    <row r="5" spans="1:2">
      <c r="A5" s="11">
        <v>5</v>
      </c>
      <c r="B5" s="12"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C3"/>
  <sheetViews>
    <sheetView topLeftCell="D1" zoomScale="145" zoomScaleNormal="145" workbookViewId="0">
      <selection activeCell="O5" sqref="O5"/>
    </sheetView>
  </sheetViews>
  <sheetFormatPr defaultRowHeight="15"/>
  <sheetData>
    <row r="2" spans="3:3">
      <c r="C2" t="s">
        <v>63</v>
      </c>
    </row>
    <row r="3" spans="3:3">
      <c r="C3" t="s">
        <v>64</v>
      </c>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HealthQuestions_bp</vt:lpstr>
      <vt:lpstr>Sheet4</vt:lpstr>
      <vt:lpstr>Ref's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Brian Posalski</cp:lastModifiedBy>
  <dcterms:created xsi:type="dcterms:W3CDTF">2018-05-04T21:29:12Z</dcterms:created>
  <dcterms:modified xsi:type="dcterms:W3CDTF">2018-05-30T20:41:54Z</dcterms:modified>
</cp:coreProperties>
</file>