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ules" sheetId="1" r:id="rId3"/>
    <sheet state="visible" name="Pts per Month" sheetId="2" r:id="rId4"/>
    <sheet state="visible" name="Annual %" sheetId="3" r:id="rId5"/>
    <sheet state="visible" name="Floor - Annual %" sheetId="4" r:id="rId6"/>
    <sheet state="visible" name="Pts &amp; %" sheetId="5" r:id="rId7"/>
    <sheet state="visible" name="RUT_n" sheetId="6" r:id="rId8"/>
    <sheet state="visible" name="QQQ" sheetId="7" r:id="rId9"/>
    <sheet state="visible" name="RUT" sheetId="8" r:id="rId10"/>
    <sheet state="visible" name="FA Dtl Anal" sheetId="9" r:id="rId11"/>
    <sheet state="visible" name="Technicals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4">
      <text>
        <t xml:space="preserve">1000</t>
      </text>
    </comment>
    <comment authorId="0" ref="C114">
      <text>
        <t xml:space="preserve">'B106+(MAX($A$81,(B106/10))*C77)</t>
      </text>
    </comment>
    <comment authorId="0" ref="D114">
      <text>
        <t xml:space="preserve">'B106+(($B$106/10)*C77)</t>
      </text>
    </comment>
  </commentList>
</comments>
</file>

<file path=xl/sharedStrings.xml><?xml version="1.0" encoding="utf-8"?>
<sst xmlns="http://schemas.openxmlformats.org/spreadsheetml/2006/main" count="297" uniqueCount="83">
  <si>
    <t>Assumptions</t>
  </si>
  <si>
    <t>Max of 2 trades per month</t>
  </si>
  <si>
    <t>Max monthly loss is 2x trade amount, modeled assuming 1x trade amount for now (need to confirm)</t>
  </si>
  <si>
    <t>Max losing streak is 4 months</t>
  </si>
  <si>
    <t>Max consecutive losing trades is 8 historically, or 8x trade amount</t>
  </si>
  <si>
    <t>YM</t>
  </si>
  <si>
    <t>DOW/DIA</t>
  </si>
  <si>
    <t>Total</t>
  </si>
  <si>
    <t>%</t>
  </si>
  <si>
    <t>NQ</t>
  </si>
  <si>
    <t>NASDAQ/QQQ</t>
  </si>
  <si>
    <t>RUT</t>
  </si>
  <si>
    <t>RUSSELL 2000/IWM</t>
  </si>
  <si>
    <t>ES</t>
  </si>
  <si>
    <t>S&amp;P 500/SPY</t>
  </si>
  <si>
    <t>SPX</t>
  </si>
  <si>
    <t>18 pts</t>
  </si>
  <si>
    <t>1 pt = 2%</t>
  </si>
  <si>
    <t>22pts</t>
  </si>
  <si>
    <t>170k</t>
  </si>
  <si>
    <t>1 pt = 2.5%</t>
  </si>
  <si>
    <t>135pts</t>
  </si>
  <si>
    <t>7pts = 1%</t>
  </si>
  <si>
    <t>J</t>
  </si>
  <si>
    <t>F</t>
  </si>
  <si>
    <t>M</t>
  </si>
  <si>
    <t>A</t>
  </si>
  <si>
    <t>S</t>
  </si>
  <si>
    <t>O</t>
  </si>
  <si>
    <t>N</t>
  </si>
  <si>
    <t>D</t>
  </si>
  <si>
    <t>Calc</t>
  </si>
  <si>
    <t>Month</t>
  </si>
  <si>
    <t>Spread</t>
  </si>
  <si>
    <t>Year of president</t>
  </si>
  <si>
    <t>ANS: Long,Short,No (2, 1, 0)</t>
  </si>
  <si>
    <t>SPX %</t>
  </si>
  <si>
    <t>SPX % w/ floor</t>
  </si>
  <si>
    <t>YM Analysis per year</t>
  </si>
  <si>
    <t>YM Analysis cumulative</t>
  </si>
  <si>
    <t>** Using Options</t>
  </si>
  <si>
    <t>QQQ (lowest return so skipped)</t>
  </si>
  <si>
    <t>Year 10</t>
  </si>
  <si>
    <t>Year 9</t>
  </si>
  <si>
    <t>Year 8</t>
  </si>
  <si>
    <t>Year 7</t>
  </si>
  <si>
    <t>Year 6</t>
  </si>
  <si>
    <t>Year 5</t>
  </si>
  <si>
    <t>Year 4</t>
  </si>
  <si>
    <t>Year 3</t>
  </si>
  <si>
    <t>Year 2</t>
  </si>
  <si>
    <t>Year 1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</si>
  <si>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</si>
  <si>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</si>
  <si>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</si>
  <si>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</si>
  <si>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</si>
  <si>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</si>
  <si>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</si>
  <si>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</si>
  <si>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</si>
  <si>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</si>
  <si>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Account Size</t>
  </si>
  <si>
    <t>QQQ</t>
  </si>
  <si>
    <t>Trade 10k</t>
  </si>
  <si>
    <t>Trade 5k</t>
  </si>
  <si>
    <t>Trade size</t>
  </si>
  <si>
    <t>RUT %</t>
  </si>
  <si>
    <t>RUT % w/ floor</t>
  </si>
  <si>
    <t>Account Min</t>
  </si>
  <si>
    <t>Min Per Trade – RUT Analysis per year</t>
  </si>
  <si>
    <t>RUT Analysis cumulative/exponential</t>
  </si>
  <si>
    <t>Trade Size</t>
  </si>
  <si>
    <t>Position Sizing Methods:</t>
  </si>
  <si>
    <t>Fixed $</t>
  </si>
  <si>
    <t>Exp $</t>
  </si>
  <si>
    <t>Yr start/10</t>
  </si>
  <si>
    <t>Total Gain</t>
  </si>
  <si>
    <t>A/D line</t>
  </si>
  <si>
    <t>Big money indicator</t>
  </si>
  <si>
    <t>The advance-decline line essentially tracks the moves of the 15-most heavily traded stocks by share volume. Based on Suttmeier's chart work, a breakout of the line shows that the most-traded stocks in the market are seeing a large number of buyers.  "The bottom line is this: it's a big money indicator, and last year this big money indicator didn't confirm the rally until it broke out in December of 2017,"</t>
  </si>
  <si>
    <t>Per Trade – RUT Analysis per year</t>
  </si>
  <si>
    <t>RUT Analysis cumulative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</si>
</sst>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-409]#,##0;\-[$$-409]#,##0"/>
    <numFmt numFmtId="165" formatCode="[$$-409]#,##0.00;[RED]\-[$$-409]#,##0.00"/>
    <numFmt numFmtId="166" formatCode="[$$-409]#,##0;[RED]\-[$$-409]#,##0"/>
  </numFmts>
  <fonts count="5">
    <font>
      <sz val="10.0"/>
      <color rgb="FF000000"/>
      <name val="Arial"/>
    </font>
    <font>
      <b/>
      <sz val="10.0"/>
      <name val="Arial"/>
    </font>
    <font>
      <sz val="8.0"/>
      <name val="Arial"/>
    </font>
    <font>
      <sz val="10.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200"/>
        <bgColor rgb="FFFFF200"/>
      </patternFill>
    </fill>
    <fill>
      <patternFill patternType="solid">
        <fgColor rgb="FFC2E0AE"/>
        <bgColor rgb="FFC2E0AE"/>
      </patternFill>
    </fill>
    <fill>
      <patternFill patternType="solid">
        <fgColor rgb="FFF04E4D"/>
        <bgColor rgb="FFF04E4D"/>
      </patternFill>
    </fill>
    <fill>
      <patternFill patternType="solid">
        <fgColor rgb="FFADD58A"/>
        <bgColor rgb="FFADD58A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9" xfId="0" applyAlignment="1" applyFont="1" applyNumberFormat="1">
      <alignment shrinkToFit="0" vertical="bottom" wrapText="0"/>
    </xf>
    <xf borderId="0" fillId="0" fontId="3" numFmtId="10" xfId="0" applyAlignment="1" applyFont="1" applyNumberFormat="1">
      <alignment shrinkToFit="0" vertical="bottom" wrapText="0"/>
    </xf>
    <xf borderId="0" fillId="0" fontId="1" numFmtId="10" xfId="0" applyAlignment="1" applyFont="1" applyNumberForma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6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1" fillId="0" fontId="3" numFmtId="9" xfId="0" applyAlignment="1" applyBorder="1" applyFont="1" applyNumberFormat="1">
      <alignment shrinkToFit="0" vertical="bottom" wrapText="0"/>
    </xf>
    <xf borderId="9" fillId="2" fontId="1" numFmtId="10" xfId="0" applyAlignment="1" applyBorder="1" applyFill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2" numFmtId="3" xfId="0" applyAlignment="1" applyFont="1" applyNumberFormat="1">
      <alignment shrinkToFit="0" vertical="bottom" wrapText="0"/>
    </xf>
    <xf borderId="1" fillId="0" fontId="3" numFmtId="1" xfId="0" applyAlignment="1" applyBorder="1" applyFont="1" applyNumberFormat="1">
      <alignment shrinkToFit="0" vertical="bottom" wrapText="0"/>
    </xf>
    <xf borderId="0" fillId="0" fontId="3" numFmtId="3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1" fillId="0" fontId="1" numFmtId="3" xfId="0" applyAlignment="1" applyBorder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shrinkToFit="0" vertical="bottom" wrapText="0"/>
    </xf>
    <xf borderId="10" fillId="3" fontId="1" numFmtId="0" xfId="0" applyAlignment="1" applyBorder="1" applyFill="1" applyFont="1">
      <alignment shrinkToFit="0" vertical="bottom" wrapText="0"/>
    </xf>
    <xf borderId="9" fillId="4" fontId="3" numFmtId="0" xfId="0" applyAlignment="1" applyBorder="1" applyFill="1" applyFont="1">
      <alignment shrinkToFit="0" vertical="bottom" wrapText="0"/>
    </xf>
    <xf borderId="11" fillId="4" fontId="3" numFmtId="0" xfId="0" applyAlignment="1" applyBorder="1" applyFont="1">
      <alignment shrinkToFit="0" vertical="bottom" wrapText="0"/>
    </xf>
    <xf borderId="11" fillId="5" fontId="3" numFmtId="0" xfId="0" applyAlignment="1" applyBorder="1" applyFill="1" applyFont="1">
      <alignment shrinkToFit="0" vertical="bottom" wrapText="0"/>
    </xf>
    <xf borderId="12" fillId="5" fontId="3" numFmtId="0" xfId="0" applyAlignment="1" applyBorder="1" applyFont="1">
      <alignment shrinkToFit="0" vertical="bottom" wrapText="0"/>
    </xf>
    <xf borderId="12" fillId="4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9" fillId="4" fontId="3" numFmtId="9" xfId="0" applyAlignment="1" applyBorder="1" applyFont="1" applyNumberFormat="1">
      <alignment shrinkToFit="0" vertical="bottom" wrapText="0"/>
    </xf>
    <xf borderId="9" fillId="5" fontId="3" numFmtId="9" xfId="0" applyAlignment="1" applyBorder="1" applyFont="1" applyNumberFormat="1">
      <alignment shrinkToFit="0" vertical="bottom" wrapText="0"/>
    </xf>
    <xf borderId="0" fillId="0" fontId="4" numFmtId="1" xfId="0" applyFont="1" applyNumberFormat="1"/>
  </cellXfs>
  <cellStyles count="1">
    <cellStyle xfId="0" name="Normal" builtinId="0"/>
  </cellStyles>
  <dxfs count="1">
    <dxf>
      <font>
        <name val="Arial"/>
      </font>
      <fill>
        <patternFill patternType="none"/>
      </fill>
      <alignment shrinkToFit="0" vertical="bottom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3.43"/>
    <col customWidth="1" min="2" max="6" width="11.57"/>
    <col customWidth="1" min="7" max="26" width="8.71"/>
  </cols>
  <sheetData>
    <row r="1" ht="12.75" customHeight="1">
      <c r="A1" s="1" t="s">
        <v>0</v>
      </c>
    </row>
    <row r="2" ht="12.75" customHeight="1">
      <c r="A2" t="s">
        <v>1</v>
      </c>
    </row>
    <row r="3" ht="12.75" customHeight="1">
      <c r="A3" t="s">
        <v>2</v>
      </c>
    </row>
    <row r="4" ht="12.75" customHeight="1">
      <c r="A4" t="s">
        <v>3</v>
      </c>
    </row>
    <row r="5" ht="12.75" customHeight="1">
      <c r="A5" t="s">
        <v>4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57"/>
    <col customWidth="1" min="2" max="2" width="138.86"/>
    <col customWidth="1" min="3" max="6" width="11.57"/>
    <col customWidth="1" min="7" max="26" width="8.71"/>
  </cols>
  <sheetData>
    <row r="1" ht="12.75" customHeight="1"/>
    <row r="2" ht="12.75" customHeight="1">
      <c r="A2" t="s">
        <v>78</v>
      </c>
      <c r="B2" t="s">
        <v>79</v>
      </c>
    </row>
    <row r="3" ht="12.75" customHeight="1">
      <c r="B3" s="35" t="s">
        <v>80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57"/>
    <col customWidth="1" min="2" max="2" width="5.14"/>
    <col customWidth="1" min="3" max="3" width="6.57"/>
    <col customWidth="1" min="4" max="4" width="7.0"/>
    <col customWidth="1" min="5" max="6" width="7.57"/>
    <col customWidth="1" min="7" max="7" width="7.0"/>
    <col customWidth="1" min="8" max="10" width="7.57"/>
    <col customWidth="1" min="11" max="11" width="7.0"/>
    <col customWidth="1" min="12" max="12" width="7.57"/>
    <col customWidth="1" min="13" max="14" width="7.0"/>
    <col customWidth="1" min="15" max="15" width="8.0"/>
    <col customWidth="1" hidden="1" min="16" max="16" width="11.57"/>
    <col customWidth="1" min="17" max="17" width="8.71"/>
    <col customWidth="1" min="18" max="18" width="11.57"/>
    <col customWidth="1" min="19" max="26" width="8.71"/>
  </cols>
  <sheetData>
    <row r="1" ht="12.75" customHeight="1"/>
    <row r="2" ht="12.75" customHeight="1">
      <c r="B2" s="1" t="s">
        <v>5</v>
      </c>
      <c r="C2" t="s">
        <v>6</v>
      </c>
      <c r="O2" s="1" t="s">
        <v>7</v>
      </c>
      <c r="Q2" s="2" t="s">
        <v>8</v>
      </c>
    </row>
    <row r="3" ht="12.75" customHeight="1">
      <c r="B3" s="3">
        <v>2016.0</v>
      </c>
      <c r="C3">
        <v>-451.0</v>
      </c>
      <c r="D3">
        <v>1080.0</v>
      </c>
      <c r="E3">
        <v>818.0</v>
      </c>
      <c r="F3">
        <v>-15.0</v>
      </c>
      <c r="G3">
        <v>236.0</v>
      </c>
      <c r="H3">
        <v>906.0</v>
      </c>
      <c r="I3">
        <v>-1054.0</v>
      </c>
      <c r="J3">
        <v>-59.0</v>
      </c>
      <c r="K3">
        <v>499.0</v>
      </c>
      <c r="L3">
        <v>-99.0</v>
      </c>
      <c r="M3">
        <v>369.0</v>
      </c>
      <c r="N3">
        <v>-266.0</v>
      </c>
      <c r="O3">
        <v>1964.0</v>
      </c>
      <c r="P3">
        <v>16466.0</v>
      </c>
      <c r="Q3" s="4">
        <f t="shared" ref="Q3:Q12" si="1">O3/P3</f>
        <v>0.1192760841</v>
      </c>
    </row>
    <row r="4" ht="12.75" customHeight="1">
      <c r="B4" s="3">
        <v>2015.0</v>
      </c>
      <c r="C4">
        <v>-1675.0</v>
      </c>
      <c r="D4">
        <v>782.0</v>
      </c>
      <c r="E4">
        <v>-891.0</v>
      </c>
      <c r="F4">
        <v>253.0</v>
      </c>
      <c r="G4">
        <v>659.0</v>
      </c>
      <c r="H4">
        <v>-270.0</v>
      </c>
      <c r="I4">
        <v>425.0</v>
      </c>
      <c r="J4">
        <v>1813.0</v>
      </c>
      <c r="K4">
        <v>355.0</v>
      </c>
      <c r="L4">
        <v>-1494.0</v>
      </c>
      <c r="M4">
        <v>-184.0</v>
      </c>
      <c r="N4">
        <v>445.0</v>
      </c>
      <c r="O4">
        <v>218.0</v>
      </c>
      <c r="P4">
        <v>17165.0</v>
      </c>
      <c r="Q4" s="4">
        <f t="shared" si="1"/>
        <v>0.01270026216</v>
      </c>
    </row>
    <row r="5" ht="12.75" customHeight="1">
      <c r="B5" s="3">
        <v>2014.0</v>
      </c>
      <c r="C5">
        <v>-365.0</v>
      </c>
      <c r="D5">
        <v>1228.0</v>
      </c>
      <c r="E5">
        <v>225.0</v>
      </c>
      <c r="F5">
        <v>353.0</v>
      </c>
      <c r="G5">
        <v>82.0</v>
      </c>
      <c r="H5">
        <v>-232.0</v>
      </c>
      <c r="I5">
        <v>357.0</v>
      </c>
      <c r="J5">
        <v>-15.0</v>
      </c>
      <c r="K5">
        <v>7.0</v>
      </c>
      <c r="L5">
        <v>1309.0</v>
      </c>
      <c r="M5">
        <v>328.0</v>
      </c>
      <c r="N5">
        <v>1566.0</v>
      </c>
      <c r="O5">
        <v>4843.0</v>
      </c>
      <c r="P5">
        <v>15699.0</v>
      </c>
      <c r="Q5" s="4">
        <f t="shared" si="1"/>
        <v>0.3084909867</v>
      </c>
    </row>
    <row r="6" ht="12.75" customHeight="1">
      <c r="B6" s="3">
        <v>2013.0</v>
      </c>
      <c r="C6">
        <v>166.0</v>
      </c>
      <c r="D6">
        <v>298.0</v>
      </c>
      <c r="E6">
        <v>575.0</v>
      </c>
      <c r="F6">
        <v>896.0</v>
      </c>
      <c r="G6">
        <v>350.0</v>
      </c>
      <c r="H6">
        <v>189.0</v>
      </c>
      <c r="I6">
        <v>-88.0</v>
      </c>
      <c r="J6">
        <v>335.0</v>
      </c>
      <c r="K6">
        <v>1435.0</v>
      </c>
      <c r="L6">
        <v>32.0</v>
      </c>
      <c r="M6">
        <v>664.0</v>
      </c>
      <c r="N6">
        <v>601.0</v>
      </c>
      <c r="O6">
        <v>5453.0</v>
      </c>
      <c r="P6">
        <v>13861.0</v>
      </c>
      <c r="Q6" s="4">
        <f t="shared" si="1"/>
        <v>0.3934059592</v>
      </c>
    </row>
    <row r="7" ht="12.75" customHeight="1">
      <c r="B7" s="3">
        <v>2012.0</v>
      </c>
      <c r="C7">
        <v>-44.0</v>
      </c>
      <c r="D7">
        <v>410.0</v>
      </c>
      <c r="E7">
        <v>352.0</v>
      </c>
      <c r="F7">
        <v>551.0</v>
      </c>
      <c r="G7">
        <v>167.0</v>
      </c>
      <c r="H7">
        <v>452.0</v>
      </c>
      <c r="I7">
        <v>524.0</v>
      </c>
      <c r="J7">
        <v>-264.0</v>
      </c>
      <c r="K7">
        <v>-7.0</v>
      </c>
      <c r="L7">
        <v>-562.0</v>
      </c>
      <c r="M7">
        <v>342.0</v>
      </c>
      <c r="N7">
        <v>29.0</v>
      </c>
      <c r="O7">
        <v>1950.0</v>
      </c>
      <c r="P7">
        <v>12633.0</v>
      </c>
      <c r="Q7" s="4">
        <f t="shared" si="1"/>
        <v>0.1543576348</v>
      </c>
    </row>
    <row r="8" ht="12.75" customHeight="1">
      <c r="B8" s="3">
        <v>2011.0</v>
      </c>
      <c r="C8">
        <v>314.0</v>
      </c>
      <c r="D8">
        <v>-215.0</v>
      </c>
      <c r="E8">
        <v>285.0</v>
      </c>
      <c r="F8">
        <v>89.0</v>
      </c>
      <c r="G8">
        <v>-161.0</v>
      </c>
      <c r="H8">
        <v>1072.0</v>
      </c>
      <c r="I8">
        <v>55.0</v>
      </c>
      <c r="J8">
        <v>-222.0</v>
      </c>
      <c r="K8">
        <v>738.0</v>
      </c>
      <c r="L8">
        <v>-39.0</v>
      </c>
      <c r="M8">
        <v>-765.0</v>
      </c>
      <c r="N8">
        <v>173.0</v>
      </c>
      <c r="O8">
        <v>1324.0</v>
      </c>
      <c r="P8">
        <v>11892.0</v>
      </c>
      <c r="Q8" s="4">
        <f t="shared" si="1"/>
        <v>0.1113353515</v>
      </c>
    </row>
    <row r="9" ht="12.75" customHeight="1">
      <c r="B9" s="3">
        <v>2010.0</v>
      </c>
      <c r="C9">
        <v>-442.0</v>
      </c>
      <c r="D9">
        <v>-107.0</v>
      </c>
      <c r="E9">
        <v>73.0</v>
      </c>
      <c r="F9">
        <v>509.0</v>
      </c>
      <c r="G9">
        <v>395.0</v>
      </c>
      <c r="H9">
        <v>1383.0</v>
      </c>
      <c r="I9">
        <v>-268.0</v>
      </c>
      <c r="J9">
        <v>-128.0</v>
      </c>
      <c r="K9">
        <v>-746.0</v>
      </c>
      <c r="L9">
        <v>204.0</v>
      </c>
      <c r="M9">
        <v>637.0</v>
      </c>
      <c r="N9">
        <v>478.0</v>
      </c>
      <c r="O9">
        <v>1988.0</v>
      </c>
      <c r="P9">
        <v>10067.0</v>
      </c>
      <c r="Q9" s="4">
        <f t="shared" si="1"/>
        <v>0.1974769047</v>
      </c>
    </row>
    <row r="10" ht="12.75" customHeight="1">
      <c r="B10" s="3">
        <v>2009.0</v>
      </c>
      <c r="C10">
        <v>-147.0</v>
      </c>
      <c r="D10">
        <v>268.0</v>
      </c>
      <c r="E10">
        <v>44.0</v>
      </c>
      <c r="F10">
        <v>559.0</v>
      </c>
      <c r="G10">
        <v>182.0</v>
      </c>
      <c r="H10">
        <v>-36.0</v>
      </c>
      <c r="I10">
        <v>-140.0</v>
      </c>
      <c r="J10">
        <v>405.0</v>
      </c>
      <c r="K10">
        <v>55.0</v>
      </c>
      <c r="L10">
        <v>538.0</v>
      </c>
      <c r="M10">
        <v>1017.0</v>
      </c>
      <c r="N10">
        <v>324.0</v>
      </c>
      <c r="O10">
        <v>3069.0</v>
      </c>
      <c r="P10">
        <v>8001.0</v>
      </c>
      <c r="Q10" s="4">
        <f t="shared" si="1"/>
        <v>0.3835770529</v>
      </c>
    </row>
    <row r="11" ht="12.75" customHeight="1">
      <c r="B11" s="3">
        <v>2008.0</v>
      </c>
      <c r="C11">
        <v>-593.0</v>
      </c>
      <c r="D11">
        <v>-323.0</v>
      </c>
      <c r="E11">
        <v>-287.0</v>
      </c>
      <c r="F11">
        <v>-731.0</v>
      </c>
      <c r="G11">
        <v>358.0</v>
      </c>
      <c r="H11">
        <v>134.0</v>
      </c>
      <c r="I11">
        <v>710.0</v>
      </c>
      <c r="J11">
        <v>-270.0</v>
      </c>
      <c r="K11">
        <v>29.0</v>
      </c>
      <c r="L11">
        <v>2378.0</v>
      </c>
      <c r="M11">
        <v>330.0</v>
      </c>
      <c r="N11">
        <v>819.0</v>
      </c>
      <c r="O11">
        <v>2554.0</v>
      </c>
      <c r="P11">
        <v>12650.0</v>
      </c>
      <c r="Q11" s="4">
        <f t="shared" si="1"/>
        <v>0.2018972332</v>
      </c>
    </row>
    <row r="12" ht="12.75" customHeight="1">
      <c r="B12" s="3">
        <v>2007.0</v>
      </c>
      <c r="C12">
        <v>82.0</v>
      </c>
      <c r="D12">
        <v>541.0</v>
      </c>
      <c r="E12">
        <v>611.0</v>
      </c>
      <c r="F12">
        <v>-43.0</v>
      </c>
      <c r="G12">
        <v>629.0</v>
      </c>
      <c r="H12">
        <v>287.0</v>
      </c>
      <c r="I12">
        <v>702.0</v>
      </c>
      <c r="J12">
        <v>-615.0</v>
      </c>
      <c r="K12">
        <v>426.0</v>
      </c>
      <c r="L12">
        <v>-60.0</v>
      </c>
      <c r="M12">
        <v>257.0</v>
      </c>
      <c r="N12">
        <v>377.0</v>
      </c>
      <c r="O12">
        <v>3194.0</v>
      </c>
      <c r="P12">
        <v>12622.0</v>
      </c>
      <c r="Q12" s="4">
        <f t="shared" si="1"/>
        <v>0.2530502298</v>
      </c>
    </row>
    <row r="13" ht="12.75" customHeight="1">
      <c r="C13">
        <f t="shared" ref="C13:N13" si="2">SUM(C3:C12)</f>
        <v>-3155</v>
      </c>
      <c r="D13">
        <f t="shared" si="2"/>
        <v>3962</v>
      </c>
      <c r="E13">
        <f t="shared" si="2"/>
        <v>1805</v>
      </c>
      <c r="F13">
        <f t="shared" si="2"/>
        <v>2421</v>
      </c>
      <c r="G13">
        <f t="shared" si="2"/>
        <v>2897</v>
      </c>
      <c r="H13">
        <f t="shared" si="2"/>
        <v>3885</v>
      </c>
      <c r="I13">
        <f t="shared" si="2"/>
        <v>1223</v>
      </c>
      <c r="J13">
        <f t="shared" si="2"/>
        <v>980</v>
      </c>
      <c r="K13">
        <f t="shared" si="2"/>
        <v>2791</v>
      </c>
      <c r="L13">
        <f t="shared" si="2"/>
        <v>2207</v>
      </c>
      <c r="M13">
        <f t="shared" si="2"/>
        <v>2995</v>
      </c>
      <c r="N13">
        <f t="shared" si="2"/>
        <v>4546</v>
      </c>
      <c r="Q13" s="5">
        <f>SUM(Q3:Q12)</f>
        <v>2.135567699</v>
      </c>
      <c r="R13" s="6">
        <f>Q13/10</f>
        <v>0.2135567699</v>
      </c>
    </row>
    <row r="14" ht="12.75" customHeight="1">
      <c r="Q14" s="5"/>
      <c r="R14" s="6"/>
    </row>
    <row r="15" ht="12.75" customHeight="1">
      <c r="B15" s="1" t="s">
        <v>9</v>
      </c>
      <c r="C15" t="s">
        <v>10</v>
      </c>
      <c r="O15" s="1" t="s">
        <v>7</v>
      </c>
      <c r="Q15" s="2" t="s">
        <v>8</v>
      </c>
    </row>
    <row r="16" ht="12.75" customHeight="1">
      <c r="B16" s="3">
        <v>2016.0</v>
      </c>
      <c r="C16">
        <v>-165.5</v>
      </c>
      <c r="D16">
        <v>238.25</v>
      </c>
      <c r="E16">
        <v>281.0</v>
      </c>
      <c r="F16">
        <v>-219.25</v>
      </c>
      <c r="G16">
        <v>223.5</v>
      </c>
      <c r="H16">
        <v>174.25</v>
      </c>
      <c r="I16">
        <v>-124.75</v>
      </c>
      <c r="J16">
        <v>84.0</v>
      </c>
      <c r="K16">
        <v>235.5</v>
      </c>
      <c r="L16">
        <v>-47.5</v>
      </c>
      <c r="M16">
        <v>75.25</v>
      </c>
      <c r="N16">
        <v>3.75</v>
      </c>
      <c r="O16">
        <v>758.5</v>
      </c>
      <c r="P16">
        <v>4614.0</v>
      </c>
      <c r="Q16" s="4">
        <f t="shared" ref="Q16:Q25" si="3">O16/P16</f>
        <v>0.164390984</v>
      </c>
    </row>
    <row r="17" ht="12.75" customHeight="1">
      <c r="B17" s="3">
        <v>2015.0</v>
      </c>
      <c r="C17">
        <v>-460.5</v>
      </c>
      <c r="D17">
        <v>129.75</v>
      </c>
      <c r="E17">
        <v>-338.25</v>
      </c>
      <c r="F17">
        <v>-20.0</v>
      </c>
      <c r="G17">
        <v>38.75</v>
      </c>
      <c r="H17">
        <v>-172.25</v>
      </c>
      <c r="I17">
        <v>-71.5</v>
      </c>
      <c r="J17">
        <v>624.0</v>
      </c>
      <c r="K17">
        <v>-22.5</v>
      </c>
      <c r="L17">
        <v>-454.5</v>
      </c>
      <c r="M17">
        <v>-35.75</v>
      </c>
      <c r="N17">
        <v>79.25</v>
      </c>
      <c r="O17">
        <v>-703.5</v>
      </c>
      <c r="P17">
        <v>4635.0</v>
      </c>
      <c r="Q17" s="4">
        <f t="shared" si="3"/>
        <v>-0.1517799353</v>
      </c>
    </row>
    <row r="18" ht="12.75" customHeight="1">
      <c r="B18" s="3">
        <v>2014.0</v>
      </c>
      <c r="C18">
        <v>84.25</v>
      </c>
      <c r="D18">
        <v>307.5</v>
      </c>
      <c r="E18">
        <v>-36.25</v>
      </c>
      <c r="F18">
        <v>130.0</v>
      </c>
      <c r="G18">
        <v>233.0</v>
      </c>
      <c r="H18">
        <v>-125.25</v>
      </c>
      <c r="I18">
        <v>-53.75</v>
      </c>
      <c r="J18">
        <v>10.75</v>
      </c>
      <c r="K18">
        <v>56.5</v>
      </c>
      <c r="L18">
        <v>468.25</v>
      </c>
      <c r="M18">
        <v>96.5</v>
      </c>
      <c r="N18">
        <v>312.75</v>
      </c>
      <c r="O18">
        <v>1484.25</v>
      </c>
      <c r="P18">
        <v>4104.0</v>
      </c>
      <c r="Q18" s="4">
        <f t="shared" si="3"/>
        <v>0.3616593567</v>
      </c>
    </row>
    <row r="19" ht="12.75" customHeight="1">
      <c r="B19" s="3">
        <v>2013.0</v>
      </c>
      <c r="C19">
        <v>-2.0</v>
      </c>
      <c r="D19">
        <v>103.0</v>
      </c>
      <c r="E19">
        <v>126.5</v>
      </c>
      <c r="F19">
        <v>276.75</v>
      </c>
      <c r="G19">
        <v>141.75</v>
      </c>
      <c r="H19">
        <v>60.25</v>
      </c>
      <c r="I19">
        <v>-49.25</v>
      </c>
      <c r="J19">
        <v>64.75</v>
      </c>
      <c r="K19">
        <v>245.75</v>
      </c>
      <c r="L19">
        <v>88.25</v>
      </c>
      <c r="M19">
        <v>101.25</v>
      </c>
      <c r="N19">
        <v>60.5</v>
      </c>
      <c r="O19">
        <v>1217.5</v>
      </c>
      <c r="P19">
        <v>3142.0</v>
      </c>
      <c r="Q19" s="4">
        <f t="shared" si="3"/>
        <v>0.3874920433</v>
      </c>
    </row>
    <row r="20" ht="12.75" customHeight="1">
      <c r="B20" s="3">
        <v>2012.0</v>
      </c>
      <c r="C20">
        <v>14.5</v>
      </c>
      <c r="D20">
        <v>101.25</v>
      </c>
      <c r="E20">
        <v>119.75</v>
      </c>
      <c r="F20">
        <v>-10.75</v>
      </c>
      <c r="G20">
        <v>67.5</v>
      </c>
      <c r="H20">
        <v>37.75</v>
      </c>
      <c r="I20">
        <v>198.25</v>
      </c>
      <c r="J20">
        <v>-18.0</v>
      </c>
      <c r="K20">
        <v>-87.5</v>
      </c>
      <c r="L20">
        <v>-133.25</v>
      </c>
      <c r="M20">
        <v>127.5</v>
      </c>
      <c r="N20">
        <v>59.0</v>
      </c>
      <c r="O20">
        <v>476.0</v>
      </c>
      <c r="P20">
        <v>2814.0</v>
      </c>
      <c r="Q20" s="4">
        <f t="shared" si="3"/>
        <v>0.1691542289</v>
      </c>
    </row>
    <row r="21" ht="12.75" customHeight="1">
      <c r="B21" s="3">
        <v>2011.0</v>
      </c>
      <c r="C21">
        <v>-19.75</v>
      </c>
      <c r="D21">
        <v>-109.0</v>
      </c>
      <c r="E21">
        <v>30.75</v>
      </c>
      <c r="F21">
        <v>76.5</v>
      </c>
      <c r="G21">
        <v>-39.0</v>
      </c>
      <c r="H21">
        <v>259.5</v>
      </c>
      <c r="I21">
        <v>-5.25</v>
      </c>
      <c r="J21">
        <v>57.75</v>
      </c>
      <c r="K21">
        <v>-16.75</v>
      </c>
      <c r="L21">
        <v>-111.5</v>
      </c>
      <c r="M21">
        <v>-73.75</v>
      </c>
      <c r="N21">
        <v>-75.25</v>
      </c>
      <c r="O21">
        <v>-25.75</v>
      </c>
      <c r="P21">
        <v>2700.0</v>
      </c>
      <c r="Q21" s="4">
        <f t="shared" si="3"/>
        <v>-0.009537037037</v>
      </c>
    </row>
    <row r="22" ht="12.75" customHeight="1">
      <c r="B22" s="3">
        <v>2010.0</v>
      </c>
      <c r="C22">
        <v>-51.25</v>
      </c>
      <c r="D22">
        <v>27.25</v>
      </c>
      <c r="E22">
        <v>-10.25</v>
      </c>
      <c r="F22">
        <v>82.25</v>
      </c>
      <c r="G22">
        <v>117.0</v>
      </c>
      <c r="H22">
        <v>270.75</v>
      </c>
      <c r="I22">
        <v>-31.75</v>
      </c>
      <c r="J22">
        <v>-22.25</v>
      </c>
      <c r="K22">
        <v>-169.5</v>
      </c>
      <c r="L22">
        <v>-0.25</v>
      </c>
      <c r="M22">
        <v>164.0</v>
      </c>
      <c r="N22">
        <v>89.0</v>
      </c>
      <c r="O22">
        <v>465.0</v>
      </c>
      <c r="P22">
        <v>2147.0</v>
      </c>
      <c r="Q22" s="4">
        <f t="shared" si="3"/>
        <v>0.2165812762</v>
      </c>
    </row>
    <row r="23" ht="12.75" customHeight="1">
      <c r="B23" s="3">
        <v>2009.0</v>
      </c>
      <c r="C23">
        <v>-59.75</v>
      </c>
      <c r="D23">
        <v>104.25</v>
      </c>
      <c r="E23">
        <v>27.5</v>
      </c>
      <c r="F23">
        <v>147.5</v>
      </c>
      <c r="G23">
        <v>30.5</v>
      </c>
      <c r="H23">
        <v>-2.75</v>
      </c>
      <c r="I23">
        <v>-0.25</v>
      </c>
      <c r="J23">
        <v>110.5</v>
      </c>
      <c r="K23">
        <v>-5.0</v>
      </c>
      <c r="L23">
        <v>91.75</v>
      </c>
      <c r="M23">
        <v>224.25</v>
      </c>
      <c r="N23">
        <v>120.5</v>
      </c>
      <c r="O23">
        <v>789.0</v>
      </c>
      <c r="P23">
        <v>1476.0</v>
      </c>
      <c r="Q23" s="4">
        <f t="shared" si="3"/>
        <v>0.5345528455</v>
      </c>
    </row>
    <row r="24" ht="12.75" customHeight="1">
      <c r="B24" s="3">
        <v>2008.0</v>
      </c>
      <c r="C24">
        <v>-126.0</v>
      </c>
      <c r="D24">
        <v>-62.25</v>
      </c>
      <c r="E24">
        <v>-77.25</v>
      </c>
      <c r="F24">
        <v>-192.75</v>
      </c>
      <c r="G24">
        <v>27.75</v>
      </c>
      <c r="H24">
        <v>67.5</v>
      </c>
      <c r="I24">
        <v>93.0</v>
      </c>
      <c r="J24">
        <v>-203.5</v>
      </c>
      <c r="K24">
        <v>-13.25</v>
      </c>
      <c r="L24">
        <v>325.0</v>
      </c>
      <c r="M24">
        <v>64.75</v>
      </c>
      <c r="N24">
        <v>129.25</v>
      </c>
      <c r="O24">
        <v>32.25</v>
      </c>
      <c r="P24">
        <v>2390.0</v>
      </c>
      <c r="Q24" s="4">
        <f t="shared" si="3"/>
        <v>0.01349372385</v>
      </c>
    </row>
    <row r="25" ht="12.75" customHeight="1">
      <c r="B25" s="3">
        <v>2007.0</v>
      </c>
      <c r="C25">
        <v>-106.5</v>
      </c>
      <c r="D25">
        <v>141.0</v>
      </c>
      <c r="E25">
        <v>126.0</v>
      </c>
      <c r="F25">
        <v>-53.0</v>
      </c>
      <c r="G25">
        <v>73.25</v>
      </c>
      <c r="H25">
        <v>42.0</v>
      </c>
      <c r="I25">
        <v>121.75</v>
      </c>
      <c r="J25">
        <v>-130.25</v>
      </c>
      <c r="K25">
        <v>-4.25</v>
      </c>
      <c r="L25">
        <v>111.25</v>
      </c>
      <c r="M25">
        <v>-95.5</v>
      </c>
      <c r="N25">
        <v>72.75</v>
      </c>
      <c r="O25">
        <v>298.5</v>
      </c>
      <c r="P25">
        <v>2464.0</v>
      </c>
      <c r="Q25" s="4">
        <f t="shared" si="3"/>
        <v>0.1211444805</v>
      </c>
    </row>
    <row r="26" ht="12.75" customHeight="1">
      <c r="C26">
        <f t="shared" ref="C26:N26" si="4">SUM(C16:C25)</f>
        <v>-892.5</v>
      </c>
      <c r="D26">
        <f t="shared" si="4"/>
        <v>981</v>
      </c>
      <c r="E26">
        <f t="shared" si="4"/>
        <v>249.5</v>
      </c>
      <c r="F26">
        <f t="shared" si="4"/>
        <v>217.25</v>
      </c>
      <c r="G26">
        <f t="shared" si="4"/>
        <v>914</v>
      </c>
      <c r="H26">
        <f t="shared" si="4"/>
        <v>611.75</v>
      </c>
      <c r="I26">
        <f t="shared" si="4"/>
        <v>76.5</v>
      </c>
      <c r="J26">
        <f t="shared" si="4"/>
        <v>577.75</v>
      </c>
      <c r="K26">
        <f t="shared" si="4"/>
        <v>219</v>
      </c>
      <c r="L26">
        <f t="shared" si="4"/>
        <v>337.5</v>
      </c>
      <c r="M26">
        <f t="shared" si="4"/>
        <v>648.5</v>
      </c>
      <c r="N26">
        <f t="shared" si="4"/>
        <v>851.5</v>
      </c>
      <c r="Q26" s="5">
        <f>SUM(Q16:Q25)</f>
        <v>1.807151967</v>
      </c>
      <c r="R26" s="6">
        <f>Q26/10</f>
        <v>0.1807151967</v>
      </c>
    </row>
    <row r="27" ht="12.75" customHeight="1"/>
    <row r="28" ht="12.75" customHeight="1">
      <c r="B28" s="1" t="s">
        <v>11</v>
      </c>
      <c r="C28" t="s">
        <v>12</v>
      </c>
      <c r="O28" s="1" t="s">
        <v>7</v>
      </c>
      <c r="Q28" s="2" t="s">
        <v>8</v>
      </c>
    </row>
    <row r="29" ht="12.75" customHeight="1">
      <c r="B29" s="3">
        <v>2016.0</v>
      </c>
      <c r="C29">
        <v>-51.5</v>
      </c>
      <c r="D29">
        <v>85.3</v>
      </c>
      <c r="E29">
        <v>89.3</v>
      </c>
      <c r="F29">
        <v>16.4</v>
      </c>
      <c r="G29">
        <v>64.3</v>
      </c>
      <c r="H29">
        <v>72.1</v>
      </c>
      <c r="I29">
        <v>-80.9</v>
      </c>
      <c r="J29">
        <v>26.2</v>
      </c>
      <c r="K29">
        <v>25.2</v>
      </c>
      <c r="L29">
        <v>-0.4</v>
      </c>
      <c r="M29">
        <v>108.8</v>
      </c>
      <c r="N29">
        <v>-45.8</v>
      </c>
      <c r="O29">
        <v>309.0</v>
      </c>
      <c r="P29">
        <v>1035.0</v>
      </c>
      <c r="Q29" s="4">
        <f t="shared" ref="Q29:Q38" si="5">O29/P29</f>
        <v>0.2985507246</v>
      </c>
    </row>
    <row r="30" ht="12.75" customHeight="1">
      <c r="B30" s="3">
        <v>2015.0</v>
      </c>
      <c r="C30">
        <v>-117.5</v>
      </c>
      <c r="D30">
        <v>44.5</v>
      </c>
      <c r="E30">
        <v>-33.6</v>
      </c>
      <c r="F30">
        <v>0.0</v>
      </c>
      <c r="G30">
        <v>41.3</v>
      </c>
      <c r="H30">
        <v>-16.5</v>
      </c>
      <c r="I30">
        <v>19.8</v>
      </c>
      <c r="J30">
        <v>136.7</v>
      </c>
      <c r="K30">
        <v>-31.1</v>
      </c>
      <c r="L30">
        <v>-88.4</v>
      </c>
      <c r="M30">
        <v>-13.0</v>
      </c>
      <c r="N30">
        <v>28.0</v>
      </c>
      <c r="O30">
        <v>-29.8</v>
      </c>
      <c r="P30">
        <v>1165.0</v>
      </c>
      <c r="Q30" s="4">
        <f t="shared" si="5"/>
        <v>-0.02557939914</v>
      </c>
    </row>
    <row r="31" ht="12.75" customHeight="1">
      <c r="B31" s="3">
        <v>2014.0</v>
      </c>
      <c r="C31">
        <v>3.0</v>
      </c>
      <c r="D31">
        <v>114.5</v>
      </c>
      <c r="E31">
        <v>7.4</v>
      </c>
      <c r="F31">
        <v>20.5</v>
      </c>
      <c r="G31">
        <v>81.4</v>
      </c>
      <c r="H31">
        <v>-28.2</v>
      </c>
      <c r="I31">
        <v>-24.7</v>
      </c>
      <c r="J31">
        <v>-7.8</v>
      </c>
      <c r="K31">
        <v>86.1</v>
      </c>
      <c r="L31">
        <v>-2.5</v>
      </c>
      <c r="M31">
        <v>-2.0</v>
      </c>
      <c r="N31">
        <v>107.3</v>
      </c>
      <c r="O31">
        <v>355.0</v>
      </c>
      <c r="P31">
        <v>1131.0</v>
      </c>
      <c r="Q31" s="4">
        <f t="shared" si="5"/>
        <v>0.3138815208</v>
      </c>
    </row>
    <row r="32" ht="12.75" customHeight="1">
      <c r="B32" s="3">
        <v>2013.0</v>
      </c>
      <c r="C32">
        <v>4.9</v>
      </c>
      <c r="D32">
        <v>17.1</v>
      </c>
      <c r="E32">
        <v>36.9</v>
      </c>
      <c r="F32">
        <v>74.0</v>
      </c>
      <c r="G32">
        <v>41.5</v>
      </c>
      <c r="H32">
        <v>8.1</v>
      </c>
      <c r="I32">
        <v>0.4</v>
      </c>
      <c r="J32">
        <v>29.1</v>
      </c>
      <c r="K32">
        <v>97.2</v>
      </c>
      <c r="L32">
        <v>15.8</v>
      </c>
      <c r="M32">
        <v>51.4</v>
      </c>
      <c r="N32">
        <v>41.8</v>
      </c>
      <c r="O32">
        <v>418.2</v>
      </c>
      <c r="P32">
        <v>902.0</v>
      </c>
      <c r="Q32" s="4">
        <f t="shared" si="5"/>
        <v>0.4636363636</v>
      </c>
    </row>
    <row r="33" ht="12.75" customHeight="1">
      <c r="B33" s="3">
        <v>2012.0</v>
      </c>
      <c r="C33">
        <v>-28.2</v>
      </c>
      <c r="D33">
        <v>40.5</v>
      </c>
      <c r="E33">
        <v>14.0</v>
      </c>
      <c r="F33">
        <v>39.5</v>
      </c>
      <c r="G33">
        <v>27.1</v>
      </c>
      <c r="H33">
        <v>6.8</v>
      </c>
      <c r="I33">
        <v>21.5</v>
      </c>
      <c r="J33">
        <v>-21.4</v>
      </c>
      <c r="K33">
        <v>13.0</v>
      </c>
      <c r="L33">
        <v>-14.7</v>
      </c>
      <c r="M33">
        <v>48.3</v>
      </c>
      <c r="N33">
        <v>25.4</v>
      </c>
      <c r="O33">
        <v>171.8</v>
      </c>
      <c r="P33">
        <v>792.0</v>
      </c>
      <c r="Q33" s="4">
        <f t="shared" si="5"/>
        <v>0.2169191919</v>
      </c>
    </row>
    <row r="34" ht="12.75" customHeight="1">
      <c r="B34" s="3">
        <v>2011.0</v>
      </c>
      <c r="C34">
        <v>-26.4</v>
      </c>
      <c r="D34">
        <v>-33.9</v>
      </c>
      <c r="E34">
        <v>20.0</v>
      </c>
      <c r="F34">
        <v>28.3</v>
      </c>
      <c r="G34">
        <v>-35.0</v>
      </c>
      <c r="H34">
        <v>79.6</v>
      </c>
      <c r="I34">
        <v>26.6</v>
      </c>
      <c r="J34">
        <v>0.0</v>
      </c>
      <c r="K34">
        <v>34.1</v>
      </c>
      <c r="L34">
        <v>17.1</v>
      </c>
      <c r="M34">
        <v>-60.8</v>
      </c>
      <c r="N34">
        <v>-7.6</v>
      </c>
      <c r="O34">
        <v>42.0</v>
      </c>
      <c r="P34">
        <v>781.0</v>
      </c>
      <c r="Q34" s="4">
        <f t="shared" si="5"/>
        <v>0.05377720871</v>
      </c>
    </row>
    <row r="35" ht="12.75" customHeight="1">
      <c r="B35" s="3">
        <v>2010.0</v>
      </c>
      <c r="C35">
        <v>-38.4</v>
      </c>
      <c r="D35">
        <v>5.5</v>
      </c>
      <c r="E35">
        <v>-7.0</v>
      </c>
      <c r="F35">
        <v>55.5</v>
      </c>
      <c r="G35">
        <v>55.7</v>
      </c>
      <c r="H35">
        <v>115.4</v>
      </c>
      <c r="I35">
        <v>-18.3</v>
      </c>
      <c r="J35">
        <v>-11.7</v>
      </c>
      <c r="K35">
        <v>-82.0</v>
      </c>
      <c r="L35">
        <v>-1.1</v>
      </c>
      <c r="M35">
        <v>79.8</v>
      </c>
      <c r="N35">
        <v>41.2</v>
      </c>
      <c r="O35">
        <v>194.6</v>
      </c>
      <c r="P35">
        <v>602.0</v>
      </c>
      <c r="Q35" s="4">
        <f t="shared" si="5"/>
        <v>0.323255814</v>
      </c>
    </row>
    <row r="36" ht="12.75" customHeight="1">
      <c r="B36" s="3">
        <v>2009.0</v>
      </c>
      <c r="C36">
        <v>-3.2</v>
      </c>
      <c r="D36">
        <v>29.8</v>
      </c>
      <c r="E36">
        <v>-17.0</v>
      </c>
      <c r="F36">
        <v>34.3</v>
      </c>
      <c r="G36">
        <v>15.0</v>
      </c>
      <c r="H36">
        <v>-1.4</v>
      </c>
      <c r="I36">
        <v>2.3</v>
      </c>
      <c r="J36">
        <v>47.5</v>
      </c>
      <c r="K36">
        <v>-6.5</v>
      </c>
      <c r="L36">
        <v>58.8</v>
      </c>
      <c r="M36">
        <v>81.3</v>
      </c>
      <c r="N36">
        <v>70.4</v>
      </c>
      <c r="O36">
        <v>311.3</v>
      </c>
      <c r="P36">
        <v>443.0</v>
      </c>
      <c r="Q36" s="4">
        <f t="shared" si="5"/>
        <v>0.7027088036</v>
      </c>
    </row>
    <row r="37" ht="12.75" customHeight="1">
      <c r="B37" s="3">
        <v>2008.0</v>
      </c>
      <c r="C37">
        <v>-55.6</v>
      </c>
      <c r="D37">
        <v>-13.1</v>
      </c>
      <c r="E37">
        <v>-25.6</v>
      </c>
      <c r="F37">
        <v>-34.5</v>
      </c>
      <c r="G37">
        <v>-8.6</v>
      </c>
      <c r="H37">
        <v>32.7</v>
      </c>
      <c r="I37">
        <v>46.1</v>
      </c>
      <c r="J37">
        <v>-40.1</v>
      </c>
      <c r="K37">
        <v>4.0</v>
      </c>
      <c r="L37">
        <v>207.5</v>
      </c>
      <c r="M37">
        <v>30.1</v>
      </c>
      <c r="N37">
        <v>33.6</v>
      </c>
      <c r="O37">
        <v>176.5</v>
      </c>
      <c r="P37">
        <v>713.0</v>
      </c>
      <c r="Q37" s="4">
        <f t="shared" si="5"/>
        <v>0.247545582</v>
      </c>
    </row>
    <row r="38" ht="12.75" customHeight="1">
      <c r="B38" s="3">
        <v>2007.0</v>
      </c>
      <c r="C38">
        <v>-12.8</v>
      </c>
      <c r="D38">
        <v>38.8</v>
      </c>
      <c r="E38">
        <v>62.2</v>
      </c>
      <c r="F38">
        <v>-27.9</v>
      </c>
      <c r="G38">
        <v>10.6</v>
      </c>
      <c r="H38">
        <v>17.1</v>
      </c>
      <c r="I38">
        <v>-14.1</v>
      </c>
      <c r="J38">
        <v>-15.2</v>
      </c>
      <c r="K38">
        <v>15.5</v>
      </c>
      <c r="L38">
        <v>16.7</v>
      </c>
      <c r="M38">
        <v>14.6</v>
      </c>
      <c r="N38">
        <v>53.4</v>
      </c>
      <c r="O38">
        <v>158.9</v>
      </c>
      <c r="P38">
        <v>800.0</v>
      </c>
      <c r="Q38" s="4">
        <f t="shared" si="5"/>
        <v>0.198625</v>
      </c>
    </row>
    <row r="39" ht="12.75" customHeight="1">
      <c r="C39">
        <f t="shared" ref="C39:N39" si="6">SUM(C29:C38)</f>
        <v>-325.7</v>
      </c>
      <c r="D39">
        <f t="shared" si="6"/>
        <v>329</v>
      </c>
      <c r="E39">
        <f t="shared" si="6"/>
        <v>146.6</v>
      </c>
      <c r="F39">
        <f t="shared" si="6"/>
        <v>206.1</v>
      </c>
      <c r="G39">
        <f t="shared" si="6"/>
        <v>293.3</v>
      </c>
      <c r="H39">
        <f t="shared" si="6"/>
        <v>285.7</v>
      </c>
      <c r="I39">
        <f t="shared" si="6"/>
        <v>-21.3</v>
      </c>
      <c r="J39">
        <f t="shared" si="6"/>
        <v>143.3</v>
      </c>
      <c r="K39">
        <f t="shared" si="6"/>
        <v>155.5</v>
      </c>
      <c r="L39">
        <f t="shared" si="6"/>
        <v>208.8</v>
      </c>
      <c r="M39">
        <f t="shared" si="6"/>
        <v>338.5</v>
      </c>
      <c r="N39">
        <f t="shared" si="6"/>
        <v>347.7</v>
      </c>
      <c r="Q39" s="5">
        <f>SUM(Q29:Q38)</f>
        <v>2.79332081</v>
      </c>
      <c r="R39" s="6">
        <f>Q39/10</f>
        <v>0.279332081</v>
      </c>
    </row>
    <row r="40" ht="12.75" customHeight="1"/>
    <row r="41" ht="12.75" customHeight="1">
      <c r="B41" s="1" t="s">
        <v>13</v>
      </c>
      <c r="C41" t="s">
        <v>14</v>
      </c>
      <c r="O41" s="1" t="s">
        <v>7</v>
      </c>
      <c r="Q41" s="2" t="s">
        <v>8</v>
      </c>
    </row>
    <row r="42" ht="12.75" customHeight="1">
      <c r="B42" s="3">
        <v>2016.0</v>
      </c>
      <c r="C42">
        <v>-51.75</v>
      </c>
      <c r="D42">
        <v>113.0</v>
      </c>
      <c r="E42">
        <v>106.25</v>
      </c>
      <c r="F42">
        <v>-11.25</v>
      </c>
      <c r="G42">
        <v>64.0</v>
      </c>
      <c r="H42">
        <v>101.75</v>
      </c>
      <c r="I42">
        <v>-104.25</v>
      </c>
      <c r="J42">
        <v>10.5</v>
      </c>
      <c r="K42">
        <v>58.25</v>
      </c>
      <c r="L42">
        <v>4.5</v>
      </c>
      <c r="M42">
        <v>35.5</v>
      </c>
      <c r="N42">
        <v>-29.75</v>
      </c>
      <c r="O42">
        <v>296.75</v>
      </c>
      <c r="P42">
        <v>1940.0</v>
      </c>
      <c r="Q42" s="4">
        <f t="shared" ref="Q42:Q51" si="7">O42/P42</f>
        <v>0.1529639175</v>
      </c>
    </row>
    <row r="43" ht="12.75" customHeight="1">
      <c r="B43" s="3">
        <v>2015.0</v>
      </c>
      <c r="C43">
        <v>-202.5</v>
      </c>
      <c r="D43">
        <v>74.25</v>
      </c>
      <c r="E43">
        <v>-115.5</v>
      </c>
      <c r="F43">
        <v>24.75</v>
      </c>
      <c r="G43">
        <v>43.75</v>
      </c>
      <c r="H43">
        <v>-42.5</v>
      </c>
      <c r="I43">
        <v>35.5</v>
      </c>
      <c r="J43">
        <v>236.25</v>
      </c>
      <c r="K43">
        <v>15.5</v>
      </c>
      <c r="L43">
        <v>-166.25</v>
      </c>
      <c r="M43">
        <v>-14.25</v>
      </c>
      <c r="N43">
        <v>53.0</v>
      </c>
      <c r="O43">
        <v>-58.0</v>
      </c>
      <c r="P43">
        <v>1995.0</v>
      </c>
      <c r="Q43" s="4">
        <f t="shared" si="7"/>
        <v>-0.0290726817</v>
      </c>
    </row>
    <row r="44" ht="12.75" customHeight="1">
      <c r="B44" s="3">
        <v>2014.0</v>
      </c>
      <c r="C44">
        <v>-23.5</v>
      </c>
      <c r="D44">
        <v>144.75</v>
      </c>
      <c r="E44">
        <v>21.75</v>
      </c>
      <c r="F44">
        <v>41.5</v>
      </c>
      <c r="G44">
        <v>36.25</v>
      </c>
      <c r="H44">
        <v>-40.25</v>
      </c>
      <c r="I44">
        <v>10.75</v>
      </c>
      <c r="J44">
        <v>-5.75</v>
      </c>
      <c r="K44">
        <v>27.0</v>
      </c>
      <c r="L44">
        <v>159.75</v>
      </c>
      <c r="M44">
        <v>42.25</v>
      </c>
      <c r="N44">
        <v>174.25</v>
      </c>
      <c r="O44">
        <v>588.75</v>
      </c>
      <c r="P44">
        <v>1783.0</v>
      </c>
      <c r="Q44" s="4">
        <f t="shared" si="7"/>
        <v>0.3302019069</v>
      </c>
    </row>
    <row r="45" ht="12.75" customHeight="1">
      <c r="B45" s="3">
        <v>2013.0</v>
      </c>
      <c r="C45">
        <v>16.75</v>
      </c>
      <c r="D45">
        <v>30.25</v>
      </c>
      <c r="E45">
        <v>74.0</v>
      </c>
      <c r="F45">
        <v>113.25</v>
      </c>
      <c r="G45">
        <v>64.75</v>
      </c>
      <c r="H45">
        <v>28.5</v>
      </c>
      <c r="I45">
        <v>-17.25</v>
      </c>
      <c r="J45">
        <v>42.25</v>
      </c>
      <c r="K45">
        <v>150.0</v>
      </c>
      <c r="L45">
        <v>32.25</v>
      </c>
      <c r="M45">
        <v>61.5</v>
      </c>
      <c r="N45">
        <v>43.0</v>
      </c>
      <c r="O45">
        <v>639.25</v>
      </c>
      <c r="P45">
        <v>1498.0</v>
      </c>
      <c r="Q45" s="4">
        <f t="shared" si="7"/>
        <v>0.4267356475</v>
      </c>
    </row>
    <row r="46" ht="12.75" customHeight="1">
      <c r="B46" s="3">
        <v>2012.0</v>
      </c>
      <c r="C46">
        <v>-19.25</v>
      </c>
      <c r="D46">
        <v>53.25</v>
      </c>
      <c r="E46">
        <v>46.0</v>
      </c>
      <c r="F46">
        <v>44.75</v>
      </c>
      <c r="G46">
        <v>34.25</v>
      </c>
      <c r="H46">
        <v>32.5</v>
      </c>
      <c r="I46">
        <v>49.5</v>
      </c>
      <c r="J46">
        <v>-23.25</v>
      </c>
      <c r="K46">
        <v>0.5</v>
      </c>
      <c r="L46">
        <v>-53.5</v>
      </c>
      <c r="M46">
        <v>42.25</v>
      </c>
      <c r="N46">
        <v>14.25</v>
      </c>
      <c r="O46">
        <v>221.25</v>
      </c>
      <c r="P46">
        <v>1312.0</v>
      </c>
      <c r="Q46" s="4">
        <f t="shared" si="7"/>
        <v>0.1686356707</v>
      </c>
    </row>
    <row r="47" ht="12.75" customHeight="1">
      <c r="B47" s="3">
        <v>2011.0</v>
      </c>
      <c r="C47">
        <v>11.25</v>
      </c>
      <c r="D47">
        <v>-43.25</v>
      </c>
      <c r="E47">
        <v>26.0</v>
      </c>
      <c r="F47">
        <v>15.5</v>
      </c>
      <c r="G47">
        <v>-17.25</v>
      </c>
      <c r="H47">
        <v>125.0</v>
      </c>
      <c r="I47">
        <v>-1.75</v>
      </c>
      <c r="J47">
        <v>-9.75</v>
      </c>
      <c r="K47">
        <v>56.5</v>
      </c>
      <c r="L47">
        <v>-23.0</v>
      </c>
      <c r="M47">
        <v>-56.5</v>
      </c>
      <c r="N47">
        <v>1.5</v>
      </c>
      <c r="O47">
        <v>84.25</v>
      </c>
      <c r="P47">
        <v>1258.0</v>
      </c>
      <c r="Q47" s="4">
        <f t="shared" si="7"/>
        <v>0.06697138315</v>
      </c>
    </row>
    <row r="48" ht="12.75" customHeight="1">
      <c r="B48" s="3">
        <v>2010.0</v>
      </c>
      <c r="C48">
        <v>-42.25</v>
      </c>
      <c r="D48">
        <v>-15.75</v>
      </c>
      <c r="E48">
        <v>-3.0</v>
      </c>
      <c r="F48">
        <v>44.5</v>
      </c>
      <c r="G48">
        <v>52.25</v>
      </c>
      <c r="H48">
        <v>163.0</v>
      </c>
      <c r="I48">
        <v>-29.75</v>
      </c>
      <c r="J48">
        <v>-19.5</v>
      </c>
      <c r="K48">
        <v>-81.75</v>
      </c>
      <c r="L48">
        <v>18.25</v>
      </c>
      <c r="M48">
        <v>82.75</v>
      </c>
      <c r="N48">
        <v>64.0</v>
      </c>
      <c r="O48">
        <v>232.75</v>
      </c>
      <c r="P48">
        <v>1072.0</v>
      </c>
      <c r="Q48" s="4">
        <f t="shared" si="7"/>
        <v>0.2171175373</v>
      </c>
    </row>
    <row r="49" ht="12.75" customHeight="1">
      <c r="B49" s="3">
        <v>2009.0</v>
      </c>
      <c r="C49">
        <v>-9.75</v>
      </c>
      <c r="D49">
        <v>50.0</v>
      </c>
      <c r="E49">
        <v>-5.25</v>
      </c>
      <c r="F49">
        <v>61.75</v>
      </c>
      <c r="G49">
        <v>46.25</v>
      </c>
      <c r="H49">
        <v>14.5</v>
      </c>
      <c r="I49">
        <v>-3.75</v>
      </c>
      <c r="J49">
        <v>60.75</v>
      </c>
      <c r="K49">
        <v>-8.5</v>
      </c>
      <c r="L49">
        <v>76.25</v>
      </c>
      <c r="M49">
        <v>121.5</v>
      </c>
      <c r="N49">
        <v>49.5</v>
      </c>
      <c r="O49">
        <v>453.25</v>
      </c>
      <c r="P49">
        <v>804.0</v>
      </c>
      <c r="Q49" s="4">
        <f t="shared" si="7"/>
        <v>0.5637437811</v>
      </c>
    </row>
    <row r="50" ht="12.75" customHeight="1">
      <c r="B50" s="3">
        <v>2008.0</v>
      </c>
      <c r="C50">
        <v>-81.5</v>
      </c>
      <c r="D50">
        <v>-22.5</v>
      </c>
      <c r="E50">
        <v>-20.0</v>
      </c>
      <c r="F50">
        <v>-90.25</v>
      </c>
      <c r="G50">
        <v>29.5</v>
      </c>
      <c r="H50">
        <v>40.75</v>
      </c>
      <c r="I50">
        <v>87.5</v>
      </c>
      <c r="J50">
        <v>-37.25</v>
      </c>
      <c r="K50">
        <v>6.0</v>
      </c>
      <c r="L50">
        <v>269.75</v>
      </c>
      <c r="M50">
        <v>32.25</v>
      </c>
      <c r="N50">
        <v>86.5</v>
      </c>
      <c r="O50">
        <v>300.75</v>
      </c>
      <c r="P50">
        <v>1270.0</v>
      </c>
      <c r="Q50" s="4">
        <f t="shared" si="7"/>
        <v>0.2368110236</v>
      </c>
    </row>
    <row r="51" ht="12.75" customHeight="1">
      <c r="B51" s="3">
        <v>2007.0</v>
      </c>
      <c r="C51">
        <v>7.5</v>
      </c>
      <c r="D51">
        <v>56.0</v>
      </c>
      <c r="E51">
        <v>89.0</v>
      </c>
      <c r="F51">
        <v>-10.75</v>
      </c>
      <c r="G51">
        <v>56.5</v>
      </c>
      <c r="H51">
        <v>33.75</v>
      </c>
      <c r="I51">
        <v>41.75</v>
      </c>
      <c r="J51">
        <v>-44.0</v>
      </c>
      <c r="K51">
        <v>50.75</v>
      </c>
      <c r="L51">
        <v>4.25</v>
      </c>
      <c r="M51">
        <v>26.0</v>
      </c>
      <c r="N51">
        <v>34.75</v>
      </c>
      <c r="O51">
        <v>345.5</v>
      </c>
      <c r="P51">
        <v>1404.0</v>
      </c>
      <c r="Q51" s="4">
        <f t="shared" si="7"/>
        <v>0.2460826211</v>
      </c>
    </row>
    <row r="52" ht="12.75" customHeight="1">
      <c r="C52">
        <f t="shared" ref="C52:N52" si="8">SUM(C42:C51)</f>
        <v>-395</v>
      </c>
      <c r="D52">
        <f t="shared" si="8"/>
        <v>440</v>
      </c>
      <c r="E52">
        <f t="shared" si="8"/>
        <v>219.25</v>
      </c>
      <c r="F52">
        <f t="shared" si="8"/>
        <v>233.75</v>
      </c>
      <c r="G52">
        <f t="shared" si="8"/>
        <v>410.25</v>
      </c>
      <c r="H52">
        <f t="shared" si="8"/>
        <v>457</v>
      </c>
      <c r="I52">
        <f t="shared" si="8"/>
        <v>68.25</v>
      </c>
      <c r="J52">
        <f t="shared" si="8"/>
        <v>210.25</v>
      </c>
      <c r="K52">
        <f t="shared" si="8"/>
        <v>274.25</v>
      </c>
      <c r="L52">
        <f t="shared" si="8"/>
        <v>322.25</v>
      </c>
      <c r="M52">
        <f t="shared" si="8"/>
        <v>373.25</v>
      </c>
      <c r="N52">
        <f t="shared" si="8"/>
        <v>491</v>
      </c>
      <c r="Q52" s="5">
        <f>SUM(Q42:Q51)</f>
        <v>2.380190807</v>
      </c>
      <c r="R52" s="6">
        <f>Q52/10</f>
        <v>0.2380190807</v>
      </c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C3:N12">
    <cfRule type="cellIs" dxfId="0" priority="1" operator="lessThan">
      <formula>0</formula>
    </cfRule>
  </conditionalFormatting>
  <conditionalFormatting sqref="C3:N12">
    <cfRule type="cellIs" dxfId="0" priority="2" operator="greaterThanOrEqual">
      <formula>0</formula>
    </cfRule>
  </conditionalFormatting>
  <conditionalFormatting sqref="C16:N25">
    <cfRule type="cellIs" dxfId="0" priority="3" operator="lessThan">
      <formula>0</formula>
    </cfRule>
  </conditionalFormatting>
  <conditionalFormatting sqref="C16:N25">
    <cfRule type="cellIs" dxfId="0" priority="4" operator="greaterThanOrEqual">
      <formula>0</formula>
    </cfRule>
  </conditionalFormatting>
  <conditionalFormatting sqref="C29:N38">
    <cfRule type="cellIs" dxfId="0" priority="5" operator="lessThan">
      <formula>0</formula>
    </cfRule>
  </conditionalFormatting>
  <conditionalFormatting sqref="C29:N38">
    <cfRule type="cellIs" dxfId="0" priority="6" operator="greaterThanOrEqual">
      <formula>0</formula>
    </cfRule>
  </conditionalFormatting>
  <conditionalFormatting sqref="C42:N51">
    <cfRule type="cellIs" dxfId="0" priority="7" operator="lessThan">
      <formula>0</formula>
    </cfRule>
  </conditionalFormatting>
  <conditionalFormatting sqref="C42:N51">
    <cfRule type="cellIs" dxfId="0" priority="8" operator="greaterThanOr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57"/>
    <col customWidth="1" min="2" max="2" width="6.57"/>
    <col customWidth="1" min="3" max="3" width="9.14"/>
    <col customWidth="1" min="4" max="8" width="8.71"/>
    <col customWidth="1" min="9" max="9" width="9.14"/>
    <col customWidth="1" min="10" max="10" width="9.43"/>
    <col customWidth="1" min="11" max="13" width="9.14"/>
    <col customWidth="1" min="14" max="14" width="8.71"/>
    <col customWidth="1" min="15" max="15" width="9.0"/>
    <col customWidth="1" min="16" max="17" width="8.0"/>
    <col customWidth="1" min="18" max="18" width="11.57"/>
    <col customWidth="1" min="19" max="19" width="8.71"/>
    <col customWidth="1" min="20" max="20" width="11.57"/>
    <col customWidth="1" min="21" max="21" width="30.14"/>
    <col customWidth="1" min="22" max="26" width="8.71"/>
  </cols>
  <sheetData>
    <row r="1" ht="12.75" customHeight="1">
      <c r="C1" t="s">
        <v>23</v>
      </c>
      <c r="D1" t="s">
        <v>24</v>
      </c>
      <c r="E1" t="s">
        <v>25</v>
      </c>
      <c r="F1" t="s">
        <v>26</v>
      </c>
      <c r="G1" t="s">
        <v>25</v>
      </c>
      <c r="H1" t="s">
        <v>23</v>
      </c>
      <c r="I1" t="s">
        <v>23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31</v>
      </c>
    </row>
    <row r="2" ht="12.75" customHeight="1">
      <c r="B2" s="1" t="s">
        <v>5</v>
      </c>
      <c r="Q2" s="1" t="s">
        <v>7</v>
      </c>
      <c r="S2" s="2" t="s">
        <v>8</v>
      </c>
    </row>
    <row r="3" ht="12.75" customHeight="1">
      <c r="B3" s="3">
        <v>2016.0</v>
      </c>
      <c r="C3" s="7">
        <v>-451.0</v>
      </c>
      <c r="D3" s="8">
        <v>1080.0</v>
      </c>
      <c r="E3" s="9">
        <v>818.0</v>
      </c>
      <c r="F3" s="7">
        <v>-15.0</v>
      </c>
      <c r="G3" s="8">
        <v>236.0</v>
      </c>
      <c r="H3" s="9">
        <v>906.0</v>
      </c>
      <c r="I3" s="7">
        <v>-1054.0</v>
      </c>
      <c r="J3" s="8">
        <v>-59.0</v>
      </c>
      <c r="K3" s="9">
        <v>499.0</v>
      </c>
      <c r="L3" s="7">
        <v>-99.0</v>
      </c>
      <c r="M3" s="8">
        <v>369.0</v>
      </c>
      <c r="N3" s="9">
        <v>-266.0</v>
      </c>
      <c r="O3">
        <f t="shared" ref="O3:O12" si="1">SUM(C3:N3)</f>
        <v>1964</v>
      </c>
      <c r="P3" s="4">
        <f t="shared" ref="P3:P12" si="2">O3/R3</f>
        <v>0.1192760841</v>
      </c>
      <c r="Q3">
        <v>1964.0</v>
      </c>
      <c r="R3">
        <v>16466.0</v>
      </c>
      <c r="S3" s="4">
        <f t="shared" ref="S3:S12" si="3">Q3/R3</f>
        <v>0.1192760841</v>
      </c>
    </row>
    <row r="4" ht="12.75" customHeight="1">
      <c r="B4" s="3">
        <v>2015.0</v>
      </c>
      <c r="C4" s="10">
        <v>-1675.0</v>
      </c>
      <c r="D4">
        <v>782.0</v>
      </c>
      <c r="E4" s="11">
        <v>-891.0</v>
      </c>
      <c r="F4" s="10">
        <v>253.0</v>
      </c>
      <c r="G4">
        <v>659.0</v>
      </c>
      <c r="H4" s="11">
        <v>-270.0</v>
      </c>
      <c r="I4" s="10">
        <v>425.0</v>
      </c>
      <c r="J4">
        <v>1813.0</v>
      </c>
      <c r="K4" s="11">
        <v>355.0</v>
      </c>
      <c r="L4" s="10">
        <v>-1494.0</v>
      </c>
      <c r="M4">
        <v>-184.0</v>
      </c>
      <c r="N4" s="11">
        <v>445.0</v>
      </c>
      <c r="O4">
        <f t="shared" si="1"/>
        <v>218</v>
      </c>
      <c r="P4" s="4">
        <f t="shared" si="2"/>
        <v>0.01270026216</v>
      </c>
      <c r="Q4">
        <v>218.0</v>
      </c>
      <c r="R4">
        <v>17165.0</v>
      </c>
      <c r="S4" s="4">
        <f t="shared" si="3"/>
        <v>0.01270026216</v>
      </c>
    </row>
    <row r="5" ht="12.75" customHeight="1">
      <c r="B5" s="3">
        <v>2014.0</v>
      </c>
      <c r="C5" s="10">
        <v>-365.0</v>
      </c>
      <c r="D5">
        <v>1228.0</v>
      </c>
      <c r="E5" s="11">
        <v>225.0</v>
      </c>
      <c r="F5" s="10">
        <v>353.0</v>
      </c>
      <c r="G5">
        <v>82.0</v>
      </c>
      <c r="H5" s="11">
        <v>-232.0</v>
      </c>
      <c r="I5" s="10">
        <v>357.0</v>
      </c>
      <c r="J5">
        <v>-15.0</v>
      </c>
      <c r="K5" s="11">
        <v>7.0</v>
      </c>
      <c r="L5" s="10">
        <v>1309.0</v>
      </c>
      <c r="M5">
        <v>328.0</v>
      </c>
      <c r="N5" s="11">
        <v>1566.0</v>
      </c>
      <c r="O5">
        <f t="shared" si="1"/>
        <v>4843</v>
      </c>
      <c r="P5" s="4">
        <f t="shared" si="2"/>
        <v>0.3084909867</v>
      </c>
      <c r="Q5">
        <v>4843.0</v>
      </c>
      <c r="R5">
        <v>15699.0</v>
      </c>
      <c r="S5" s="4">
        <f t="shared" si="3"/>
        <v>0.3084909867</v>
      </c>
      <c r="U5" s="12" t="s">
        <v>32</v>
      </c>
      <c r="V5" s="12">
        <v>1.0</v>
      </c>
    </row>
    <row r="6" ht="12.75" customHeight="1">
      <c r="B6" s="3">
        <v>2013.0</v>
      </c>
      <c r="C6" s="10">
        <v>166.0</v>
      </c>
      <c r="D6">
        <v>298.0</v>
      </c>
      <c r="E6" s="11">
        <v>575.0</v>
      </c>
      <c r="F6" s="10">
        <v>896.0</v>
      </c>
      <c r="G6">
        <v>350.0</v>
      </c>
      <c r="H6" s="11">
        <v>189.0</v>
      </c>
      <c r="I6" s="10">
        <v>-88.0</v>
      </c>
      <c r="J6">
        <v>335.0</v>
      </c>
      <c r="K6" s="11">
        <v>1435.0</v>
      </c>
      <c r="L6" s="10">
        <v>32.0</v>
      </c>
      <c r="M6">
        <v>664.0</v>
      </c>
      <c r="N6" s="11">
        <v>601.0</v>
      </c>
      <c r="O6">
        <f t="shared" si="1"/>
        <v>5453</v>
      </c>
      <c r="P6" s="4">
        <f t="shared" si="2"/>
        <v>0.3934059592</v>
      </c>
      <c r="Q6">
        <v>5453.0</v>
      </c>
      <c r="R6">
        <v>13861.0</v>
      </c>
      <c r="S6" s="4">
        <f t="shared" si="3"/>
        <v>0.3934059592</v>
      </c>
      <c r="U6" s="12" t="s">
        <v>33</v>
      </c>
      <c r="V6" s="12">
        <v>-451.0</v>
      </c>
    </row>
    <row r="7" ht="12.75" customHeight="1">
      <c r="B7" s="3">
        <v>2012.0</v>
      </c>
      <c r="C7" s="10">
        <v>-44.0</v>
      </c>
      <c r="D7">
        <v>410.0</v>
      </c>
      <c r="E7" s="11">
        <v>352.0</v>
      </c>
      <c r="F7" s="10">
        <v>551.0</v>
      </c>
      <c r="G7">
        <v>167.0</v>
      </c>
      <c r="H7" s="11">
        <v>452.0</v>
      </c>
      <c r="I7" s="10">
        <v>524.0</v>
      </c>
      <c r="J7">
        <v>-264.0</v>
      </c>
      <c r="K7" s="11">
        <v>-7.0</v>
      </c>
      <c r="L7" s="10">
        <v>-562.0</v>
      </c>
      <c r="M7">
        <v>342.0</v>
      </c>
      <c r="N7" s="11">
        <v>29.0</v>
      </c>
      <c r="O7">
        <f t="shared" si="1"/>
        <v>1950</v>
      </c>
      <c r="P7" s="4">
        <f t="shared" si="2"/>
        <v>0.1543576348</v>
      </c>
      <c r="Q7">
        <v>1950.0</v>
      </c>
      <c r="R7">
        <v>12633.0</v>
      </c>
      <c r="S7" s="4">
        <f t="shared" si="3"/>
        <v>0.1543576348</v>
      </c>
      <c r="U7" s="12" t="s">
        <v>34</v>
      </c>
      <c r="V7" s="12">
        <v>0.0</v>
      </c>
    </row>
    <row r="8" ht="12.75" customHeight="1">
      <c r="B8" s="3">
        <v>2011.0</v>
      </c>
      <c r="C8" s="10">
        <v>314.0</v>
      </c>
      <c r="D8">
        <v>-215.0</v>
      </c>
      <c r="E8" s="11">
        <v>285.0</v>
      </c>
      <c r="F8" s="10">
        <v>89.0</v>
      </c>
      <c r="G8">
        <v>-161.0</v>
      </c>
      <c r="H8" s="11">
        <v>1072.0</v>
      </c>
      <c r="I8" s="10">
        <v>55.0</v>
      </c>
      <c r="J8">
        <v>-222.0</v>
      </c>
      <c r="K8" s="11">
        <v>738.0</v>
      </c>
      <c r="L8" s="10">
        <v>-39.0</v>
      </c>
      <c r="M8">
        <v>-765.0</v>
      </c>
      <c r="N8" s="11">
        <v>173.0</v>
      </c>
      <c r="O8">
        <f t="shared" si="1"/>
        <v>1324</v>
      </c>
      <c r="P8" s="4">
        <f t="shared" si="2"/>
        <v>0.1113353515</v>
      </c>
      <c r="Q8">
        <v>1324.0</v>
      </c>
      <c r="R8">
        <v>11892.0</v>
      </c>
      <c r="S8" s="4">
        <f t="shared" si="3"/>
        <v>0.1113353515</v>
      </c>
      <c r="U8" s="12"/>
      <c r="V8" s="12"/>
    </row>
    <row r="9" ht="12.75" customHeight="1">
      <c r="B9" s="3">
        <v>2010.0</v>
      </c>
      <c r="C9" s="10">
        <v>-442.0</v>
      </c>
      <c r="D9">
        <v>-107.0</v>
      </c>
      <c r="E9" s="11">
        <v>73.0</v>
      </c>
      <c r="F9" s="10">
        <v>509.0</v>
      </c>
      <c r="G9">
        <v>395.0</v>
      </c>
      <c r="H9" s="11">
        <v>1383.0</v>
      </c>
      <c r="I9" s="10">
        <v>-268.0</v>
      </c>
      <c r="J9">
        <v>-128.0</v>
      </c>
      <c r="K9" s="11">
        <v>-746.0</v>
      </c>
      <c r="L9" s="10">
        <v>204.0</v>
      </c>
      <c r="M9">
        <v>637.0</v>
      </c>
      <c r="N9" s="11">
        <v>478.0</v>
      </c>
      <c r="O9">
        <f t="shared" si="1"/>
        <v>1988</v>
      </c>
      <c r="P9" s="4">
        <f t="shared" si="2"/>
        <v>0.1974769047</v>
      </c>
      <c r="Q9">
        <v>1988.0</v>
      </c>
      <c r="R9">
        <v>10067.0</v>
      </c>
      <c r="S9" s="4">
        <f t="shared" si="3"/>
        <v>0.1974769047</v>
      </c>
      <c r="U9" s="12" t="s">
        <v>35</v>
      </c>
      <c r="V9" s="12">
        <v>0.0</v>
      </c>
    </row>
    <row r="10" ht="12.75" customHeight="1">
      <c r="B10" s="3">
        <v>2009.0</v>
      </c>
      <c r="C10" s="10">
        <v>-147.0</v>
      </c>
      <c r="D10">
        <v>268.0</v>
      </c>
      <c r="E10" s="11">
        <v>44.0</v>
      </c>
      <c r="F10" s="10">
        <v>559.0</v>
      </c>
      <c r="G10">
        <v>182.0</v>
      </c>
      <c r="H10" s="11">
        <v>-36.0</v>
      </c>
      <c r="I10" s="10">
        <v>-140.0</v>
      </c>
      <c r="J10">
        <v>405.0</v>
      </c>
      <c r="K10" s="11">
        <v>55.0</v>
      </c>
      <c r="L10" s="10">
        <v>538.0</v>
      </c>
      <c r="M10">
        <v>1017.0</v>
      </c>
      <c r="N10" s="11">
        <v>324.0</v>
      </c>
      <c r="O10">
        <f t="shared" si="1"/>
        <v>3069</v>
      </c>
      <c r="P10" s="4">
        <f t="shared" si="2"/>
        <v>0.3835770529</v>
      </c>
      <c r="Q10">
        <v>3069.0</v>
      </c>
      <c r="R10">
        <v>8001.0</v>
      </c>
      <c r="S10" s="4">
        <f t="shared" si="3"/>
        <v>0.3835770529</v>
      </c>
    </row>
    <row r="11" ht="12.75" customHeight="1">
      <c r="B11" s="3">
        <v>2008.0</v>
      </c>
      <c r="C11" s="10">
        <v>-593.0</v>
      </c>
      <c r="D11">
        <v>-323.0</v>
      </c>
      <c r="E11" s="11">
        <v>-287.0</v>
      </c>
      <c r="F11" s="10">
        <v>-731.0</v>
      </c>
      <c r="G11">
        <v>358.0</v>
      </c>
      <c r="H11" s="11">
        <v>134.0</v>
      </c>
      <c r="I11" s="10">
        <v>710.0</v>
      </c>
      <c r="J11">
        <v>-270.0</v>
      </c>
      <c r="K11" s="11">
        <v>29.0</v>
      </c>
      <c r="L11" s="10">
        <v>2378.0</v>
      </c>
      <c r="M11">
        <v>330.0</v>
      </c>
      <c r="N11" s="11">
        <v>819.0</v>
      </c>
      <c r="O11">
        <f t="shared" si="1"/>
        <v>2554</v>
      </c>
      <c r="P11" s="4">
        <f t="shared" si="2"/>
        <v>0.2018972332</v>
      </c>
      <c r="Q11">
        <v>2554.0</v>
      </c>
      <c r="R11">
        <v>12650.0</v>
      </c>
      <c r="S11" s="4">
        <f t="shared" si="3"/>
        <v>0.2018972332</v>
      </c>
    </row>
    <row r="12" ht="12.75" customHeight="1">
      <c r="B12" s="3">
        <v>2007.0</v>
      </c>
      <c r="C12" s="13">
        <v>82.0</v>
      </c>
      <c r="D12" s="14">
        <v>541.0</v>
      </c>
      <c r="E12" s="15">
        <v>611.0</v>
      </c>
      <c r="F12" s="13">
        <v>-43.0</v>
      </c>
      <c r="G12" s="14">
        <v>629.0</v>
      </c>
      <c r="H12" s="15">
        <v>287.0</v>
      </c>
      <c r="I12" s="13">
        <v>702.0</v>
      </c>
      <c r="J12" s="14">
        <v>-615.0</v>
      </c>
      <c r="K12" s="15">
        <v>426.0</v>
      </c>
      <c r="L12" s="13">
        <v>-60.0</v>
      </c>
      <c r="M12" s="14">
        <v>257.0</v>
      </c>
      <c r="N12" s="15">
        <v>377.0</v>
      </c>
      <c r="O12">
        <f t="shared" si="1"/>
        <v>3194</v>
      </c>
      <c r="P12" s="4">
        <f t="shared" si="2"/>
        <v>0.2530502298</v>
      </c>
      <c r="Q12">
        <v>3194.0</v>
      </c>
      <c r="R12">
        <v>12622.0</v>
      </c>
      <c r="S12" s="4">
        <f t="shared" si="3"/>
        <v>0.2530502298</v>
      </c>
    </row>
    <row r="13" ht="12.75" customHeight="1">
      <c r="C13">
        <f t="shared" ref="C13:Q13" si="4">SUM(C3:C12)</f>
        <v>-3155</v>
      </c>
      <c r="D13">
        <f t="shared" si="4"/>
        <v>3962</v>
      </c>
      <c r="E13">
        <f t="shared" si="4"/>
        <v>1805</v>
      </c>
      <c r="F13">
        <f t="shared" si="4"/>
        <v>2421</v>
      </c>
      <c r="G13">
        <f t="shared" si="4"/>
        <v>2897</v>
      </c>
      <c r="H13">
        <f t="shared" si="4"/>
        <v>3885</v>
      </c>
      <c r="I13">
        <f t="shared" si="4"/>
        <v>1223</v>
      </c>
      <c r="J13">
        <f t="shared" si="4"/>
        <v>980</v>
      </c>
      <c r="K13">
        <f t="shared" si="4"/>
        <v>2791</v>
      </c>
      <c r="L13">
        <f t="shared" si="4"/>
        <v>2207</v>
      </c>
      <c r="M13">
        <f t="shared" si="4"/>
        <v>2995</v>
      </c>
      <c r="N13">
        <f t="shared" si="4"/>
        <v>4546</v>
      </c>
      <c r="O13">
        <f t="shared" si="4"/>
        <v>26557</v>
      </c>
      <c r="P13" s="4">
        <f t="shared" si="4"/>
        <v>2.135567699</v>
      </c>
      <c r="Q13">
        <f t="shared" si="4"/>
        <v>26557</v>
      </c>
      <c r="S13" s="5">
        <f>SUM(S3:S12)</f>
        <v>2.135567699</v>
      </c>
      <c r="T13" s="6">
        <f>S13/10</f>
        <v>0.2135567699</v>
      </c>
    </row>
    <row r="14" ht="12.75" customHeight="1">
      <c r="S14" s="5"/>
      <c r="T14" s="6"/>
    </row>
    <row r="15" ht="12.75" customHeight="1">
      <c r="B15" s="1" t="s">
        <v>9</v>
      </c>
      <c r="Q15" s="1" t="s">
        <v>7</v>
      </c>
      <c r="S15" s="2" t="s">
        <v>8</v>
      </c>
    </row>
    <row r="16" ht="12.75" customHeight="1">
      <c r="B16" s="3">
        <v>2016.0</v>
      </c>
      <c r="C16" s="7">
        <v>-165.5</v>
      </c>
      <c r="D16" s="8">
        <v>238.25</v>
      </c>
      <c r="E16" s="9">
        <v>281.0</v>
      </c>
      <c r="F16" s="7">
        <v>-219.25</v>
      </c>
      <c r="G16" s="8">
        <v>223.5</v>
      </c>
      <c r="H16" s="9">
        <v>174.25</v>
      </c>
      <c r="I16" s="7">
        <v>-124.75</v>
      </c>
      <c r="J16" s="8">
        <v>84.0</v>
      </c>
      <c r="K16" s="9">
        <v>235.5</v>
      </c>
      <c r="L16" s="7">
        <v>-47.5</v>
      </c>
      <c r="M16" s="8">
        <v>75.25</v>
      </c>
      <c r="N16" s="9">
        <v>3.75</v>
      </c>
      <c r="O16">
        <f t="shared" ref="O16:O25" si="5">SUM(C16:N16)</f>
        <v>758.5</v>
      </c>
      <c r="P16" s="4">
        <f t="shared" ref="P16:P25" si="6">O16/R16</f>
        <v>0.164390984</v>
      </c>
      <c r="Q16">
        <v>758.5</v>
      </c>
      <c r="R16">
        <v>4614.0</v>
      </c>
      <c r="S16" s="4">
        <f t="shared" ref="S16:S25" si="7">Q16/R16</f>
        <v>0.164390984</v>
      </c>
    </row>
    <row r="17" ht="12.75" customHeight="1">
      <c r="B17" s="3">
        <v>2015.0</v>
      </c>
      <c r="C17" s="10">
        <v>-460.5</v>
      </c>
      <c r="D17">
        <v>129.75</v>
      </c>
      <c r="E17" s="11">
        <v>-338.25</v>
      </c>
      <c r="F17" s="10">
        <v>-20.0</v>
      </c>
      <c r="G17">
        <v>38.75</v>
      </c>
      <c r="H17" s="11">
        <v>-172.25</v>
      </c>
      <c r="I17" s="10">
        <v>-71.5</v>
      </c>
      <c r="J17">
        <v>624.0</v>
      </c>
      <c r="K17" s="11">
        <v>-22.5</v>
      </c>
      <c r="L17" s="10">
        <v>-454.5</v>
      </c>
      <c r="M17">
        <v>-35.75</v>
      </c>
      <c r="N17" s="11">
        <v>79.25</v>
      </c>
      <c r="O17">
        <f t="shared" si="5"/>
        <v>-703.5</v>
      </c>
      <c r="P17" s="4">
        <f t="shared" si="6"/>
        <v>-0.1517799353</v>
      </c>
      <c r="Q17">
        <v>-703.5</v>
      </c>
      <c r="R17">
        <v>4635.0</v>
      </c>
      <c r="S17" s="4">
        <f t="shared" si="7"/>
        <v>-0.1517799353</v>
      </c>
    </row>
    <row r="18" ht="12.75" customHeight="1">
      <c r="B18" s="3">
        <v>2014.0</v>
      </c>
      <c r="C18" s="10">
        <v>84.25</v>
      </c>
      <c r="D18">
        <v>307.5</v>
      </c>
      <c r="E18" s="11">
        <v>-36.25</v>
      </c>
      <c r="F18" s="10">
        <v>130.0</v>
      </c>
      <c r="G18">
        <v>233.0</v>
      </c>
      <c r="H18" s="11">
        <v>-125.25</v>
      </c>
      <c r="I18" s="10">
        <v>-53.75</v>
      </c>
      <c r="J18">
        <v>10.75</v>
      </c>
      <c r="K18" s="11">
        <v>56.5</v>
      </c>
      <c r="L18" s="10">
        <v>468.25</v>
      </c>
      <c r="M18">
        <v>96.5</v>
      </c>
      <c r="N18" s="11">
        <v>312.75</v>
      </c>
      <c r="O18">
        <f t="shared" si="5"/>
        <v>1484.25</v>
      </c>
      <c r="P18" s="4">
        <f t="shared" si="6"/>
        <v>0.3616593567</v>
      </c>
      <c r="Q18">
        <v>1484.25</v>
      </c>
      <c r="R18">
        <v>4104.0</v>
      </c>
      <c r="S18" s="4">
        <f t="shared" si="7"/>
        <v>0.3616593567</v>
      </c>
    </row>
    <row r="19" ht="12.75" customHeight="1">
      <c r="B19" s="3">
        <v>2013.0</v>
      </c>
      <c r="C19" s="10">
        <v>-2.0</v>
      </c>
      <c r="D19">
        <v>103.0</v>
      </c>
      <c r="E19" s="11">
        <v>126.5</v>
      </c>
      <c r="F19" s="10">
        <v>276.75</v>
      </c>
      <c r="G19">
        <v>141.75</v>
      </c>
      <c r="H19" s="11">
        <v>60.25</v>
      </c>
      <c r="I19" s="10">
        <v>-49.25</v>
      </c>
      <c r="J19">
        <v>64.75</v>
      </c>
      <c r="K19" s="11">
        <v>245.75</v>
      </c>
      <c r="L19" s="10">
        <v>88.25</v>
      </c>
      <c r="M19">
        <v>101.25</v>
      </c>
      <c r="N19" s="11">
        <v>60.5</v>
      </c>
      <c r="O19">
        <f t="shared" si="5"/>
        <v>1217.5</v>
      </c>
      <c r="P19" s="4">
        <f t="shared" si="6"/>
        <v>0.3874920433</v>
      </c>
      <c r="Q19">
        <v>1217.5</v>
      </c>
      <c r="R19">
        <v>3142.0</v>
      </c>
      <c r="S19" s="4">
        <f t="shared" si="7"/>
        <v>0.3874920433</v>
      </c>
    </row>
    <row r="20" ht="12.75" customHeight="1">
      <c r="B20" s="3">
        <v>2012.0</v>
      </c>
      <c r="C20" s="10">
        <v>14.5</v>
      </c>
      <c r="D20">
        <v>101.25</v>
      </c>
      <c r="E20" s="11">
        <v>119.75</v>
      </c>
      <c r="F20" s="10">
        <v>-10.75</v>
      </c>
      <c r="G20">
        <v>67.5</v>
      </c>
      <c r="H20" s="11">
        <v>37.75</v>
      </c>
      <c r="I20" s="10">
        <v>198.25</v>
      </c>
      <c r="J20">
        <v>-18.0</v>
      </c>
      <c r="K20" s="11">
        <v>-87.5</v>
      </c>
      <c r="L20" s="10">
        <v>-133.25</v>
      </c>
      <c r="M20">
        <v>127.5</v>
      </c>
      <c r="N20" s="11">
        <v>59.0</v>
      </c>
      <c r="O20">
        <f t="shared" si="5"/>
        <v>476</v>
      </c>
      <c r="P20" s="4">
        <f t="shared" si="6"/>
        <v>0.1691542289</v>
      </c>
      <c r="Q20">
        <v>476.0</v>
      </c>
      <c r="R20">
        <v>2814.0</v>
      </c>
      <c r="S20" s="4">
        <f t="shared" si="7"/>
        <v>0.1691542289</v>
      </c>
    </row>
    <row r="21" ht="12.75" customHeight="1">
      <c r="B21" s="3">
        <v>2011.0</v>
      </c>
      <c r="C21" s="10">
        <v>-19.75</v>
      </c>
      <c r="D21">
        <v>-109.0</v>
      </c>
      <c r="E21" s="11">
        <v>30.75</v>
      </c>
      <c r="F21" s="10">
        <v>76.5</v>
      </c>
      <c r="G21">
        <v>-39.0</v>
      </c>
      <c r="H21" s="11">
        <v>259.5</v>
      </c>
      <c r="I21" s="10">
        <v>-5.25</v>
      </c>
      <c r="J21">
        <v>57.75</v>
      </c>
      <c r="K21" s="11">
        <v>-16.75</v>
      </c>
      <c r="L21" s="10">
        <v>-111.5</v>
      </c>
      <c r="M21">
        <v>-73.75</v>
      </c>
      <c r="N21" s="11">
        <v>-75.25</v>
      </c>
      <c r="O21">
        <f t="shared" si="5"/>
        <v>-25.75</v>
      </c>
      <c r="P21" s="4">
        <f t="shared" si="6"/>
        <v>-0.009537037037</v>
      </c>
      <c r="Q21">
        <v>-25.75</v>
      </c>
      <c r="R21">
        <v>2700.0</v>
      </c>
      <c r="S21" s="4">
        <f t="shared" si="7"/>
        <v>-0.009537037037</v>
      </c>
    </row>
    <row r="22" ht="12.75" customHeight="1">
      <c r="B22" s="3">
        <v>2010.0</v>
      </c>
      <c r="C22" s="10">
        <v>-51.25</v>
      </c>
      <c r="D22">
        <v>27.25</v>
      </c>
      <c r="E22" s="11">
        <v>-10.25</v>
      </c>
      <c r="F22" s="10">
        <v>82.25</v>
      </c>
      <c r="G22">
        <v>117.0</v>
      </c>
      <c r="H22" s="11">
        <v>270.75</v>
      </c>
      <c r="I22" s="10">
        <v>-31.75</v>
      </c>
      <c r="J22">
        <v>-22.25</v>
      </c>
      <c r="K22" s="11">
        <v>-169.5</v>
      </c>
      <c r="L22" s="10">
        <v>-0.25</v>
      </c>
      <c r="M22">
        <v>164.0</v>
      </c>
      <c r="N22" s="11">
        <v>89.0</v>
      </c>
      <c r="O22">
        <f t="shared" si="5"/>
        <v>465</v>
      </c>
      <c r="P22" s="4">
        <f t="shared" si="6"/>
        <v>0.2165812762</v>
      </c>
      <c r="Q22">
        <v>465.0</v>
      </c>
      <c r="R22">
        <v>2147.0</v>
      </c>
      <c r="S22" s="4">
        <f t="shared" si="7"/>
        <v>0.2165812762</v>
      </c>
    </row>
    <row r="23" ht="12.75" customHeight="1">
      <c r="B23" s="3">
        <v>2009.0</v>
      </c>
      <c r="C23" s="10">
        <v>-59.75</v>
      </c>
      <c r="D23">
        <v>104.25</v>
      </c>
      <c r="E23" s="11">
        <v>27.5</v>
      </c>
      <c r="F23" s="10">
        <v>147.5</v>
      </c>
      <c r="G23">
        <v>30.5</v>
      </c>
      <c r="H23" s="11">
        <v>-2.75</v>
      </c>
      <c r="I23" s="10">
        <v>-0.25</v>
      </c>
      <c r="J23">
        <v>110.5</v>
      </c>
      <c r="K23" s="11">
        <v>-5.0</v>
      </c>
      <c r="L23" s="10">
        <v>91.75</v>
      </c>
      <c r="M23">
        <v>224.25</v>
      </c>
      <c r="N23" s="11">
        <v>120.5</v>
      </c>
      <c r="O23">
        <f t="shared" si="5"/>
        <v>789</v>
      </c>
      <c r="P23" s="4">
        <f t="shared" si="6"/>
        <v>0.5345528455</v>
      </c>
      <c r="Q23">
        <v>789.0</v>
      </c>
      <c r="R23">
        <v>1476.0</v>
      </c>
      <c r="S23" s="4">
        <f t="shared" si="7"/>
        <v>0.5345528455</v>
      </c>
    </row>
    <row r="24" ht="12.75" customHeight="1">
      <c r="B24" s="3">
        <v>2008.0</v>
      </c>
      <c r="C24" s="10">
        <v>-126.0</v>
      </c>
      <c r="D24">
        <v>-62.25</v>
      </c>
      <c r="E24" s="11">
        <v>-77.25</v>
      </c>
      <c r="F24" s="10">
        <v>-192.75</v>
      </c>
      <c r="G24">
        <v>27.75</v>
      </c>
      <c r="H24" s="11">
        <v>67.5</v>
      </c>
      <c r="I24" s="10">
        <v>93.0</v>
      </c>
      <c r="J24">
        <v>-203.5</v>
      </c>
      <c r="K24" s="11">
        <v>-13.25</v>
      </c>
      <c r="L24" s="10">
        <v>325.0</v>
      </c>
      <c r="M24">
        <v>64.75</v>
      </c>
      <c r="N24" s="11">
        <v>129.25</v>
      </c>
      <c r="O24">
        <f t="shared" si="5"/>
        <v>32.25</v>
      </c>
      <c r="P24" s="4">
        <f t="shared" si="6"/>
        <v>0.01349372385</v>
      </c>
      <c r="Q24">
        <v>32.25</v>
      </c>
      <c r="R24">
        <v>2390.0</v>
      </c>
      <c r="S24" s="4">
        <f t="shared" si="7"/>
        <v>0.01349372385</v>
      </c>
    </row>
    <row r="25" ht="12.75" customHeight="1">
      <c r="B25" s="3">
        <v>2007.0</v>
      </c>
      <c r="C25" s="13">
        <v>-106.5</v>
      </c>
      <c r="D25" s="14">
        <v>141.0</v>
      </c>
      <c r="E25" s="15">
        <v>126.0</v>
      </c>
      <c r="F25" s="13">
        <v>-53.0</v>
      </c>
      <c r="G25" s="14">
        <v>73.25</v>
      </c>
      <c r="H25" s="15">
        <v>42.0</v>
      </c>
      <c r="I25" s="13">
        <v>121.75</v>
      </c>
      <c r="J25" s="14">
        <v>-130.25</v>
      </c>
      <c r="K25" s="15">
        <v>-4.25</v>
      </c>
      <c r="L25" s="13">
        <v>111.25</v>
      </c>
      <c r="M25" s="14">
        <v>-95.5</v>
      </c>
      <c r="N25" s="15">
        <v>72.75</v>
      </c>
      <c r="O25">
        <f t="shared" si="5"/>
        <v>298.5</v>
      </c>
      <c r="P25" s="4">
        <f t="shared" si="6"/>
        <v>0.1211444805</v>
      </c>
      <c r="Q25">
        <v>298.5</v>
      </c>
      <c r="R25">
        <v>2464.0</v>
      </c>
      <c r="S25" s="4">
        <f t="shared" si="7"/>
        <v>0.1211444805</v>
      </c>
    </row>
    <row r="26" ht="12.75" customHeight="1">
      <c r="C26">
        <f t="shared" ref="C26:Q26" si="8">SUM(C16:C25)</f>
        <v>-892.5</v>
      </c>
      <c r="D26">
        <f t="shared" si="8"/>
        <v>981</v>
      </c>
      <c r="E26">
        <f t="shared" si="8"/>
        <v>249.5</v>
      </c>
      <c r="F26">
        <f t="shared" si="8"/>
        <v>217.25</v>
      </c>
      <c r="G26">
        <f t="shared" si="8"/>
        <v>914</v>
      </c>
      <c r="H26">
        <f t="shared" si="8"/>
        <v>611.75</v>
      </c>
      <c r="I26">
        <f t="shared" si="8"/>
        <v>76.5</v>
      </c>
      <c r="J26">
        <f t="shared" si="8"/>
        <v>577.75</v>
      </c>
      <c r="K26">
        <f t="shared" si="8"/>
        <v>219</v>
      </c>
      <c r="L26">
        <f t="shared" si="8"/>
        <v>337.5</v>
      </c>
      <c r="M26">
        <f t="shared" si="8"/>
        <v>648.5</v>
      </c>
      <c r="N26">
        <f t="shared" si="8"/>
        <v>851.5</v>
      </c>
      <c r="O26">
        <f t="shared" si="8"/>
        <v>4791.75</v>
      </c>
      <c r="P26" s="4">
        <f t="shared" si="8"/>
        <v>1.807151967</v>
      </c>
      <c r="Q26">
        <f t="shared" si="8"/>
        <v>4791.75</v>
      </c>
      <c r="S26" s="5">
        <f>SUM(S16:S25)</f>
        <v>1.807151967</v>
      </c>
      <c r="T26" s="6">
        <f>S26/10</f>
        <v>0.1807151967</v>
      </c>
    </row>
    <row r="27" ht="12.75" customHeight="1"/>
    <row r="28" ht="12.75" customHeight="1">
      <c r="B28" s="1" t="s">
        <v>11</v>
      </c>
      <c r="Q28" s="1" t="s">
        <v>7</v>
      </c>
      <c r="S28" s="2" t="s">
        <v>8</v>
      </c>
    </row>
    <row r="29" ht="12.75" customHeight="1">
      <c r="B29" s="3">
        <v>2016.0</v>
      </c>
      <c r="C29" s="7">
        <v>-51.5</v>
      </c>
      <c r="D29" s="8">
        <v>85.3</v>
      </c>
      <c r="E29" s="9">
        <v>89.3</v>
      </c>
      <c r="F29" s="7">
        <v>16.4</v>
      </c>
      <c r="G29" s="8">
        <v>64.3</v>
      </c>
      <c r="H29" s="9">
        <v>72.1</v>
      </c>
      <c r="I29" s="7">
        <v>-80.9</v>
      </c>
      <c r="J29" s="8">
        <v>26.2</v>
      </c>
      <c r="K29" s="9">
        <v>25.2</v>
      </c>
      <c r="L29" s="7">
        <v>-0.4</v>
      </c>
      <c r="M29" s="8">
        <v>108.8</v>
      </c>
      <c r="N29" s="9">
        <v>-45.8</v>
      </c>
      <c r="O29">
        <f t="shared" ref="O29:O38" si="9">SUM(C29:N29)</f>
        <v>309</v>
      </c>
      <c r="P29" s="4">
        <f t="shared" ref="P29:P38" si="10">O29/R29</f>
        <v>0.2985507246</v>
      </c>
      <c r="Q29">
        <v>309.0</v>
      </c>
      <c r="R29">
        <v>1035.0</v>
      </c>
      <c r="S29" s="4">
        <f t="shared" ref="S29:S38" si="11">Q29/R29</f>
        <v>0.2985507246</v>
      </c>
    </row>
    <row r="30" ht="12.75" customHeight="1">
      <c r="B30" s="3">
        <v>2015.0</v>
      </c>
      <c r="C30" s="10">
        <v>-117.5</v>
      </c>
      <c r="D30">
        <v>44.5</v>
      </c>
      <c r="E30" s="11">
        <v>-33.6</v>
      </c>
      <c r="F30" s="10">
        <v>0.0</v>
      </c>
      <c r="G30">
        <v>41.3</v>
      </c>
      <c r="H30" s="11">
        <v>-16.5</v>
      </c>
      <c r="I30" s="10">
        <v>19.8</v>
      </c>
      <c r="J30">
        <v>136.7</v>
      </c>
      <c r="K30" s="11">
        <v>-31.1</v>
      </c>
      <c r="L30" s="10">
        <v>-88.4</v>
      </c>
      <c r="M30">
        <v>-13.0</v>
      </c>
      <c r="N30" s="11">
        <v>28.0</v>
      </c>
      <c r="O30">
        <f t="shared" si="9"/>
        <v>-29.8</v>
      </c>
      <c r="P30" s="4">
        <f t="shared" si="10"/>
        <v>-0.02557939914</v>
      </c>
      <c r="Q30">
        <v>-29.8</v>
      </c>
      <c r="R30">
        <v>1165.0</v>
      </c>
      <c r="S30" s="4">
        <f t="shared" si="11"/>
        <v>-0.02557939914</v>
      </c>
    </row>
    <row r="31" ht="12.75" customHeight="1">
      <c r="B31" s="3">
        <v>2014.0</v>
      </c>
      <c r="C31" s="10">
        <v>3.0</v>
      </c>
      <c r="D31">
        <v>114.5</v>
      </c>
      <c r="E31" s="11">
        <v>7.4</v>
      </c>
      <c r="F31" s="10">
        <v>20.5</v>
      </c>
      <c r="G31">
        <v>81.4</v>
      </c>
      <c r="H31" s="11">
        <v>-28.2</v>
      </c>
      <c r="I31" s="10">
        <v>-24.7</v>
      </c>
      <c r="J31">
        <v>-7.8</v>
      </c>
      <c r="K31" s="11">
        <v>86.1</v>
      </c>
      <c r="L31" s="10">
        <v>-2.5</v>
      </c>
      <c r="M31">
        <v>-2.0</v>
      </c>
      <c r="N31" s="11">
        <v>107.3</v>
      </c>
      <c r="O31">
        <f t="shared" si="9"/>
        <v>355</v>
      </c>
      <c r="P31" s="4">
        <f t="shared" si="10"/>
        <v>0.3138815208</v>
      </c>
      <c r="Q31">
        <v>355.0</v>
      </c>
      <c r="R31">
        <v>1131.0</v>
      </c>
      <c r="S31" s="4">
        <f t="shared" si="11"/>
        <v>0.3138815208</v>
      </c>
    </row>
    <row r="32" ht="12.75" customHeight="1">
      <c r="B32" s="3">
        <v>2013.0</v>
      </c>
      <c r="C32" s="10">
        <v>4.9</v>
      </c>
      <c r="D32">
        <v>17.1</v>
      </c>
      <c r="E32" s="11">
        <v>36.9</v>
      </c>
      <c r="F32" s="10">
        <v>74.0</v>
      </c>
      <c r="G32">
        <v>41.5</v>
      </c>
      <c r="H32" s="11">
        <v>8.1</v>
      </c>
      <c r="I32" s="10">
        <v>0.4</v>
      </c>
      <c r="J32">
        <v>29.1</v>
      </c>
      <c r="K32" s="11">
        <v>97.2</v>
      </c>
      <c r="L32" s="10">
        <v>15.8</v>
      </c>
      <c r="M32">
        <v>51.4</v>
      </c>
      <c r="N32" s="11">
        <v>41.8</v>
      </c>
      <c r="O32">
        <f t="shared" si="9"/>
        <v>418.2</v>
      </c>
      <c r="P32" s="4">
        <f t="shared" si="10"/>
        <v>0.4636363636</v>
      </c>
      <c r="Q32">
        <v>418.2</v>
      </c>
      <c r="R32">
        <v>902.0</v>
      </c>
      <c r="S32" s="4">
        <f t="shared" si="11"/>
        <v>0.4636363636</v>
      </c>
    </row>
    <row r="33" ht="12.75" customHeight="1">
      <c r="B33" s="3">
        <v>2012.0</v>
      </c>
      <c r="C33" s="10">
        <v>-28.2</v>
      </c>
      <c r="D33">
        <v>40.5</v>
      </c>
      <c r="E33" s="11">
        <v>14.0</v>
      </c>
      <c r="F33" s="10">
        <v>39.5</v>
      </c>
      <c r="G33">
        <v>27.1</v>
      </c>
      <c r="H33" s="11">
        <v>6.8</v>
      </c>
      <c r="I33" s="10">
        <v>21.5</v>
      </c>
      <c r="J33">
        <v>-21.4</v>
      </c>
      <c r="K33" s="11">
        <v>13.0</v>
      </c>
      <c r="L33" s="10">
        <v>-14.7</v>
      </c>
      <c r="M33">
        <v>48.3</v>
      </c>
      <c r="N33" s="11">
        <v>25.4</v>
      </c>
      <c r="O33">
        <f t="shared" si="9"/>
        <v>171.8</v>
      </c>
      <c r="P33" s="4">
        <f t="shared" si="10"/>
        <v>0.2169191919</v>
      </c>
      <c r="Q33">
        <v>171.8</v>
      </c>
      <c r="R33">
        <v>792.0</v>
      </c>
      <c r="S33" s="4">
        <f t="shared" si="11"/>
        <v>0.2169191919</v>
      </c>
    </row>
    <row r="34" ht="12.75" customHeight="1">
      <c r="B34" s="3">
        <v>2011.0</v>
      </c>
      <c r="C34" s="10">
        <v>-26.4</v>
      </c>
      <c r="D34">
        <v>-33.9</v>
      </c>
      <c r="E34" s="11">
        <v>20.0</v>
      </c>
      <c r="F34" s="10">
        <v>28.3</v>
      </c>
      <c r="G34">
        <v>-35.0</v>
      </c>
      <c r="H34" s="11">
        <v>79.6</v>
      </c>
      <c r="I34" s="10">
        <v>26.6</v>
      </c>
      <c r="J34">
        <v>0.0</v>
      </c>
      <c r="K34" s="11">
        <v>34.1</v>
      </c>
      <c r="L34" s="10">
        <v>17.1</v>
      </c>
      <c r="M34">
        <v>-60.8</v>
      </c>
      <c r="N34" s="11">
        <v>-7.6</v>
      </c>
      <c r="O34">
        <f t="shared" si="9"/>
        <v>42</v>
      </c>
      <c r="P34" s="4">
        <f t="shared" si="10"/>
        <v>0.05377720871</v>
      </c>
      <c r="Q34">
        <v>42.0</v>
      </c>
      <c r="R34">
        <v>781.0</v>
      </c>
      <c r="S34" s="4">
        <f t="shared" si="11"/>
        <v>0.05377720871</v>
      </c>
    </row>
    <row r="35" ht="12.75" customHeight="1">
      <c r="B35" s="3">
        <v>2010.0</v>
      </c>
      <c r="C35" s="10">
        <v>-38.4</v>
      </c>
      <c r="D35">
        <v>5.5</v>
      </c>
      <c r="E35" s="11">
        <v>-7.0</v>
      </c>
      <c r="F35" s="10">
        <v>55.5</v>
      </c>
      <c r="G35">
        <v>55.7</v>
      </c>
      <c r="H35" s="11">
        <v>115.4</v>
      </c>
      <c r="I35" s="10">
        <v>-18.3</v>
      </c>
      <c r="J35">
        <v>-11.7</v>
      </c>
      <c r="K35" s="11">
        <v>-82.0</v>
      </c>
      <c r="L35" s="10">
        <v>-1.1</v>
      </c>
      <c r="M35">
        <v>79.8</v>
      </c>
      <c r="N35" s="11">
        <v>41.2</v>
      </c>
      <c r="O35">
        <f t="shared" si="9"/>
        <v>194.6</v>
      </c>
      <c r="P35" s="4">
        <f t="shared" si="10"/>
        <v>0.323255814</v>
      </c>
      <c r="Q35">
        <v>194.6</v>
      </c>
      <c r="R35">
        <v>602.0</v>
      </c>
      <c r="S35" s="4">
        <f t="shared" si="11"/>
        <v>0.323255814</v>
      </c>
    </row>
    <row r="36" ht="12.75" customHeight="1">
      <c r="B36" s="3">
        <v>2009.0</v>
      </c>
      <c r="C36" s="10">
        <v>-3.2</v>
      </c>
      <c r="D36">
        <v>29.8</v>
      </c>
      <c r="E36" s="11">
        <v>-17.0</v>
      </c>
      <c r="F36" s="10">
        <v>34.3</v>
      </c>
      <c r="G36">
        <v>15.0</v>
      </c>
      <c r="H36" s="11">
        <v>-1.4</v>
      </c>
      <c r="I36" s="10">
        <v>2.3</v>
      </c>
      <c r="J36">
        <v>47.5</v>
      </c>
      <c r="K36" s="11">
        <v>-6.5</v>
      </c>
      <c r="L36" s="10">
        <v>58.8</v>
      </c>
      <c r="M36">
        <v>81.3</v>
      </c>
      <c r="N36" s="11">
        <v>70.4</v>
      </c>
      <c r="O36">
        <f t="shared" si="9"/>
        <v>311.3</v>
      </c>
      <c r="P36" s="4">
        <f t="shared" si="10"/>
        <v>0.7027088036</v>
      </c>
      <c r="Q36">
        <v>311.3</v>
      </c>
      <c r="R36">
        <v>443.0</v>
      </c>
      <c r="S36" s="4">
        <f t="shared" si="11"/>
        <v>0.7027088036</v>
      </c>
    </row>
    <row r="37" ht="12.75" customHeight="1">
      <c r="B37" s="3">
        <v>2008.0</v>
      </c>
      <c r="C37" s="10">
        <v>-55.6</v>
      </c>
      <c r="D37">
        <v>-13.1</v>
      </c>
      <c r="E37" s="11">
        <v>-25.6</v>
      </c>
      <c r="F37" s="10">
        <v>-34.5</v>
      </c>
      <c r="G37">
        <v>-8.6</v>
      </c>
      <c r="H37" s="11">
        <v>32.7</v>
      </c>
      <c r="I37" s="10">
        <v>46.1</v>
      </c>
      <c r="J37">
        <v>-40.1</v>
      </c>
      <c r="K37" s="11">
        <v>4.0</v>
      </c>
      <c r="L37" s="10">
        <v>207.5</v>
      </c>
      <c r="M37">
        <v>30.1</v>
      </c>
      <c r="N37" s="11">
        <v>33.6</v>
      </c>
      <c r="O37">
        <f t="shared" si="9"/>
        <v>176.5</v>
      </c>
      <c r="P37" s="4">
        <f t="shared" si="10"/>
        <v>0.247545582</v>
      </c>
      <c r="Q37">
        <v>176.5</v>
      </c>
      <c r="R37">
        <v>713.0</v>
      </c>
      <c r="S37" s="4">
        <f t="shared" si="11"/>
        <v>0.247545582</v>
      </c>
    </row>
    <row r="38" ht="12.75" customHeight="1">
      <c r="B38" s="3">
        <v>2007.0</v>
      </c>
      <c r="C38" s="13">
        <v>-12.8</v>
      </c>
      <c r="D38" s="14">
        <v>38.8</v>
      </c>
      <c r="E38" s="15">
        <v>62.2</v>
      </c>
      <c r="F38" s="13">
        <v>-27.9</v>
      </c>
      <c r="G38" s="14">
        <v>10.6</v>
      </c>
      <c r="H38" s="15">
        <v>17.1</v>
      </c>
      <c r="I38" s="13">
        <v>-14.1</v>
      </c>
      <c r="J38" s="14">
        <v>-15.2</v>
      </c>
      <c r="K38" s="15">
        <v>15.5</v>
      </c>
      <c r="L38" s="13">
        <v>16.7</v>
      </c>
      <c r="M38" s="14">
        <v>14.6</v>
      </c>
      <c r="N38" s="15">
        <v>53.4</v>
      </c>
      <c r="O38">
        <f t="shared" si="9"/>
        <v>158.9</v>
      </c>
      <c r="P38" s="4">
        <f t="shared" si="10"/>
        <v>0.198625</v>
      </c>
      <c r="Q38">
        <v>158.9</v>
      </c>
      <c r="R38">
        <v>800.0</v>
      </c>
      <c r="S38" s="4">
        <f t="shared" si="11"/>
        <v>0.198625</v>
      </c>
    </row>
    <row r="39" ht="12.75" customHeight="1">
      <c r="C39">
        <f t="shared" ref="C39:Q39" si="12">SUM(C29:C38)</f>
        <v>-325.7</v>
      </c>
      <c r="D39">
        <f t="shared" si="12"/>
        <v>329</v>
      </c>
      <c r="E39">
        <f t="shared" si="12"/>
        <v>146.6</v>
      </c>
      <c r="F39">
        <f t="shared" si="12"/>
        <v>206.1</v>
      </c>
      <c r="G39">
        <f t="shared" si="12"/>
        <v>293.3</v>
      </c>
      <c r="H39">
        <f t="shared" si="12"/>
        <v>285.7</v>
      </c>
      <c r="I39">
        <f t="shared" si="12"/>
        <v>-21.3</v>
      </c>
      <c r="J39">
        <f t="shared" si="12"/>
        <v>143.3</v>
      </c>
      <c r="K39">
        <f t="shared" si="12"/>
        <v>155.5</v>
      </c>
      <c r="L39">
        <f t="shared" si="12"/>
        <v>208.8</v>
      </c>
      <c r="M39">
        <f t="shared" si="12"/>
        <v>338.5</v>
      </c>
      <c r="N39">
        <f t="shared" si="12"/>
        <v>347.7</v>
      </c>
      <c r="O39">
        <f t="shared" si="12"/>
        <v>2107.5</v>
      </c>
      <c r="P39" s="4">
        <f t="shared" si="12"/>
        <v>2.79332081</v>
      </c>
      <c r="Q39">
        <f t="shared" si="12"/>
        <v>2107.5</v>
      </c>
      <c r="S39" s="5">
        <f>SUM(S29:S38)</f>
        <v>2.79332081</v>
      </c>
      <c r="T39" s="6">
        <f>S39/10</f>
        <v>0.279332081</v>
      </c>
    </row>
    <row r="40" ht="12.75" customHeight="1"/>
    <row r="41" ht="12.75" customHeight="1">
      <c r="B41" s="1" t="s">
        <v>13</v>
      </c>
      <c r="Q41" s="1" t="s">
        <v>7</v>
      </c>
      <c r="S41" s="2" t="s">
        <v>8</v>
      </c>
    </row>
    <row r="42" ht="12.75" customHeight="1">
      <c r="B42" s="3">
        <v>2016.0</v>
      </c>
      <c r="C42" s="7">
        <v>-51.75</v>
      </c>
      <c r="D42" s="8">
        <v>113.0</v>
      </c>
      <c r="E42" s="9">
        <v>106.25</v>
      </c>
      <c r="F42" s="7">
        <v>-11.25</v>
      </c>
      <c r="G42" s="8">
        <v>64.0</v>
      </c>
      <c r="H42" s="9">
        <v>101.75</v>
      </c>
      <c r="I42" s="7">
        <v>-104.25</v>
      </c>
      <c r="J42" s="8">
        <v>10.5</v>
      </c>
      <c r="K42" s="9">
        <v>58.25</v>
      </c>
      <c r="L42" s="7">
        <v>4.5</v>
      </c>
      <c r="M42" s="8">
        <v>35.5</v>
      </c>
      <c r="N42" s="9">
        <v>-29.75</v>
      </c>
      <c r="O42">
        <f t="shared" ref="O42:O51" si="13">SUM(C42:N42)</f>
        <v>296.75</v>
      </c>
      <c r="P42" s="4">
        <f t="shared" ref="P42:P51" si="14">O42/R42</f>
        <v>0.1529639175</v>
      </c>
      <c r="Q42">
        <v>296.75</v>
      </c>
      <c r="R42">
        <v>1940.0</v>
      </c>
      <c r="S42" s="4">
        <f t="shared" ref="S42:S51" si="15">Q42/R42</f>
        <v>0.1529639175</v>
      </c>
    </row>
    <row r="43" ht="12.75" customHeight="1">
      <c r="B43" s="3">
        <v>2015.0</v>
      </c>
      <c r="C43" s="10">
        <v>-202.5</v>
      </c>
      <c r="D43">
        <v>74.25</v>
      </c>
      <c r="E43" s="11">
        <v>-115.5</v>
      </c>
      <c r="F43" s="10">
        <v>24.75</v>
      </c>
      <c r="G43">
        <v>43.75</v>
      </c>
      <c r="H43" s="11">
        <v>-42.5</v>
      </c>
      <c r="I43" s="10">
        <v>35.5</v>
      </c>
      <c r="J43">
        <v>236.25</v>
      </c>
      <c r="K43" s="11">
        <v>15.5</v>
      </c>
      <c r="L43" s="10">
        <v>-166.25</v>
      </c>
      <c r="M43">
        <v>-14.25</v>
      </c>
      <c r="N43" s="11">
        <v>53.0</v>
      </c>
      <c r="O43">
        <f t="shared" si="13"/>
        <v>-58</v>
      </c>
      <c r="P43" s="4">
        <f t="shared" si="14"/>
        <v>-0.0290726817</v>
      </c>
      <c r="Q43">
        <v>-58.0</v>
      </c>
      <c r="R43">
        <v>1995.0</v>
      </c>
      <c r="S43" s="4">
        <f t="shared" si="15"/>
        <v>-0.0290726817</v>
      </c>
    </row>
    <row r="44" ht="12.75" customHeight="1">
      <c r="B44" s="3">
        <v>2014.0</v>
      </c>
      <c r="C44" s="10">
        <v>-23.5</v>
      </c>
      <c r="D44">
        <v>144.75</v>
      </c>
      <c r="E44" s="11">
        <v>21.75</v>
      </c>
      <c r="F44" s="10">
        <v>41.5</v>
      </c>
      <c r="G44">
        <v>36.25</v>
      </c>
      <c r="H44" s="11">
        <v>-40.25</v>
      </c>
      <c r="I44" s="10">
        <v>10.75</v>
      </c>
      <c r="J44">
        <v>-5.75</v>
      </c>
      <c r="K44" s="11">
        <v>27.0</v>
      </c>
      <c r="L44" s="10">
        <v>159.75</v>
      </c>
      <c r="M44">
        <v>42.25</v>
      </c>
      <c r="N44" s="11">
        <v>174.25</v>
      </c>
      <c r="O44">
        <f t="shared" si="13"/>
        <v>588.75</v>
      </c>
      <c r="P44" s="4">
        <f t="shared" si="14"/>
        <v>0.3302019069</v>
      </c>
      <c r="Q44">
        <v>588.75</v>
      </c>
      <c r="R44">
        <v>1783.0</v>
      </c>
      <c r="S44" s="4">
        <f t="shared" si="15"/>
        <v>0.3302019069</v>
      </c>
    </row>
    <row r="45" ht="12.75" customHeight="1">
      <c r="B45" s="3">
        <v>2013.0</v>
      </c>
      <c r="C45" s="10">
        <v>16.75</v>
      </c>
      <c r="D45">
        <v>30.25</v>
      </c>
      <c r="E45" s="11">
        <v>74.0</v>
      </c>
      <c r="F45" s="10">
        <v>113.25</v>
      </c>
      <c r="G45">
        <v>64.75</v>
      </c>
      <c r="H45" s="11">
        <v>28.5</v>
      </c>
      <c r="I45" s="10">
        <v>-17.25</v>
      </c>
      <c r="J45">
        <v>42.25</v>
      </c>
      <c r="K45" s="11">
        <v>150.0</v>
      </c>
      <c r="L45" s="10">
        <v>32.25</v>
      </c>
      <c r="M45">
        <v>61.5</v>
      </c>
      <c r="N45" s="11">
        <v>43.0</v>
      </c>
      <c r="O45">
        <f t="shared" si="13"/>
        <v>639.25</v>
      </c>
      <c r="P45" s="4">
        <f t="shared" si="14"/>
        <v>0.4267356475</v>
      </c>
      <c r="Q45">
        <v>639.25</v>
      </c>
      <c r="R45">
        <v>1498.0</v>
      </c>
      <c r="S45" s="4">
        <f t="shared" si="15"/>
        <v>0.4267356475</v>
      </c>
    </row>
    <row r="46" ht="12.75" customHeight="1">
      <c r="B46" s="3">
        <v>2012.0</v>
      </c>
      <c r="C46" s="10">
        <v>-19.25</v>
      </c>
      <c r="D46">
        <v>53.25</v>
      </c>
      <c r="E46" s="11">
        <v>46.0</v>
      </c>
      <c r="F46" s="10">
        <v>44.75</v>
      </c>
      <c r="G46">
        <v>34.25</v>
      </c>
      <c r="H46" s="11">
        <v>32.5</v>
      </c>
      <c r="I46" s="10">
        <v>49.5</v>
      </c>
      <c r="J46">
        <v>-23.25</v>
      </c>
      <c r="K46" s="11">
        <v>0.5</v>
      </c>
      <c r="L46" s="10">
        <v>-53.5</v>
      </c>
      <c r="M46">
        <v>42.25</v>
      </c>
      <c r="N46" s="11">
        <v>14.25</v>
      </c>
      <c r="O46">
        <f t="shared" si="13"/>
        <v>221.25</v>
      </c>
      <c r="P46" s="4">
        <f t="shared" si="14"/>
        <v>0.1686356707</v>
      </c>
      <c r="Q46">
        <v>221.25</v>
      </c>
      <c r="R46">
        <v>1312.0</v>
      </c>
      <c r="S46" s="4">
        <f t="shared" si="15"/>
        <v>0.1686356707</v>
      </c>
    </row>
    <row r="47" ht="12.75" customHeight="1">
      <c r="B47" s="3">
        <v>2011.0</v>
      </c>
      <c r="C47" s="10">
        <v>11.25</v>
      </c>
      <c r="D47">
        <v>-43.25</v>
      </c>
      <c r="E47" s="11">
        <v>26.0</v>
      </c>
      <c r="F47" s="10">
        <v>15.5</v>
      </c>
      <c r="G47">
        <v>-17.25</v>
      </c>
      <c r="H47" s="11">
        <v>125.0</v>
      </c>
      <c r="I47" s="10">
        <v>-1.75</v>
      </c>
      <c r="J47">
        <v>-9.75</v>
      </c>
      <c r="K47" s="11">
        <v>56.5</v>
      </c>
      <c r="L47" s="10">
        <v>-23.0</v>
      </c>
      <c r="M47">
        <v>-56.5</v>
      </c>
      <c r="N47" s="11">
        <v>1.5</v>
      </c>
      <c r="O47">
        <f t="shared" si="13"/>
        <v>84.25</v>
      </c>
      <c r="P47" s="4">
        <f t="shared" si="14"/>
        <v>0.06697138315</v>
      </c>
      <c r="Q47">
        <v>84.25</v>
      </c>
      <c r="R47">
        <v>1258.0</v>
      </c>
      <c r="S47" s="4">
        <f t="shared" si="15"/>
        <v>0.06697138315</v>
      </c>
    </row>
    <row r="48" ht="12.75" customHeight="1">
      <c r="B48" s="3">
        <v>2010.0</v>
      </c>
      <c r="C48" s="10">
        <v>-42.25</v>
      </c>
      <c r="D48">
        <v>-15.75</v>
      </c>
      <c r="E48" s="11">
        <v>-3.0</v>
      </c>
      <c r="F48" s="10">
        <v>44.5</v>
      </c>
      <c r="G48">
        <v>52.25</v>
      </c>
      <c r="H48" s="11">
        <v>163.0</v>
      </c>
      <c r="I48" s="10">
        <v>-29.75</v>
      </c>
      <c r="J48">
        <v>-19.5</v>
      </c>
      <c r="K48" s="11">
        <v>-81.75</v>
      </c>
      <c r="L48" s="10">
        <v>18.25</v>
      </c>
      <c r="M48">
        <v>82.75</v>
      </c>
      <c r="N48" s="11">
        <v>64.0</v>
      </c>
      <c r="O48">
        <f t="shared" si="13"/>
        <v>232.75</v>
      </c>
      <c r="P48" s="4">
        <f t="shared" si="14"/>
        <v>0.2171175373</v>
      </c>
      <c r="Q48">
        <v>232.75</v>
      </c>
      <c r="R48">
        <v>1072.0</v>
      </c>
      <c r="S48" s="4">
        <f t="shared" si="15"/>
        <v>0.2171175373</v>
      </c>
    </row>
    <row r="49" ht="12.75" customHeight="1">
      <c r="B49" s="3">
        <v>2009.0</v>
      </c>
      <c r="C49" s="10">
        <v>-9.75</v>
      </c>
      <c r="D49">
        <v>50.0</v>
      </c>
      <c r="E49" s="11">
        <v>-5.25</v>
      </c>
      <c r="F49" s="10">
        <v>61.75</v>
      </c>
      <c r="G49">
        <v>46.25</v>
      </c>
      <c r="H49" s="11">
        <v>14.5</v>
      </c>
      <c r="I49" s="10">
        <v>-3.75</v>
      </c>
      <c r="J49">
        <v>60.75</v>
      </c>
      <c r="K49" s="11">
        <v>-8.5</v>
      </c>
      <c r="L49" s="10">
        <v>76.25</v>
      </c>
      <c r="M49">
        <v>121.5</v>
      </c>
      <c r="N49" s="11">
        <v>49.5</v>
      </c>
      <c r="O49">
        <f t="shared" si="13"/>
        <v>453.25</v>
      </c>
      <c r="P49" s="4">
        <f t="shared" si="14"/>
        <v>0.5637437811</v>
      </c>
      <c r="Q49">
        <v>453.25</v>
      </c>
      <c r="R49">
        <v>804.0</v>
      </c>
      <c r="S49" s="4">
        <f t="shared" si="15"/>
        <v>0.5637437811</v>
      </c>
    </row>
    <row r="50" ht="12.75" customHeight="1">
      <c r="B50" s="3">
        <v>2008.0</v>
      </c>
      <c r="C50" s="10">
        <v>-81.5</v>
      </c>
      <c r="D50">
        <v>-22.5</v>
      </c>
      <c r="E50" s="11">
        <v>-20.0</v>
      </c>
      <c r="F50" s="10">
        <v>-90.25</v>
      </c>
      <c r="G50">
        <v>29.5</v>
      </c>
      <c r="H50" s="11">
        <v>40.75</v>
      </c>
      <c r="I50" s="10">
        <v>87.5</v>
      </c>
      <c r="J50">
        <v>-37.25</v>
      </c>
      <c r="K50" s="11">
        <v>6.0</v>
      </c>
      <c r="L50" s="10">
        <v>269.75</v>
      </c>
      <c r="M50">
        <v>32.25</v>
      </c>
      <c r="N50" s="11">
        <v>86.5</v>
      </c>
      <c r="O50">
        <f t="shared" si="13"/>
        <v>300.75</v>
      </c>
      <c r="P50" s="4">
        <f t="shared" si="14"/>
        <v>0.2368110236</v>
      </c>
      <c r="Q50">
        <v>300.75</v>
      </c>
      <c r="R50">
        <v>1270.0</v>
      </c>
      <c r="S50" s="4">
        <f t="shared" si="15"/>
        <v>0.2368110236</v>
      </c>
    </row>
    <row r="51" ht="12.75" customHeight="1">
      <c r="B51" s="3">
        <v>2007.0</v>
      </c>
      <c r="C51" s="13">
        <v>7.5</v>
      </c>
      <c r="D51" s="14">
        <v>56.0</v>
      </c>
      <c r="E51" s="15">
        <v>89.0</v>
      </c>
      <c r="F51" s="13">
        <v>-10.75</v>
      </c>
      <c r="G51" s="14">
        <v>56.5</v>
      </c>
      <c r="H51" s="15">
        <v>33.75</v>
      </c>
      <c r="I51" s="13">
        <v>41.75</v>
      </c>
      <c r="J51" s="14">
        <v>-44.0</v>
      </c>
      <c r="K51" s="15">
        <v>50.75</v>
      </c>
      <c r="L51" s="13">
        <v>4.25</v>
      </c>
      <c r="M51" s="14">
        <v>26.0</v>
      </c>
      <c r="N51" s="15">
        <v>34.75</v>
      </c>
      <c r="O51">
        <f t="shared" si="13"/>
        <v>345.5</v>
      </c>
      <c r="P51" s="4">
        <f t="shared" si="14"/>
        <v>0.2460826211</v>
      </c>
      <c r="Q51">
        <v>345.5</v>
      </c>
      <c r="R51">
        <v>1404.0</v>
      </c>
      <c r="S51" s="4">
        <f t="shared" si="15"/>
        <v>0.2460826211</v>
      </c>
    </row>
    <row r="52" ht="12.75" customHeight="1">
      <c r="C52">
        <f t="shared" ref="C52:Q52" si="16">SUM(C42:C51)</f>
        <v>-395</v>
      </c>
      <c r="D52">
        <f t="shared" si="16"/>
        <v>440</v>
      </c>
      <c r="E52">
        <f t="shared" si="16"/>
        <v>219.25</v>
      </c>
      <c r="F52">
        <f t="shared" si="16"/>
        <v>233.75</v>
      </c>
      <c r="G52">
        <f t="shared" si="16"/>
        <v>410.25</v>
      </c>
      <c r="H52">
        <f t="shared" si="16"/>
        <v>457</v>
      </c>
      <c r="I52">
        <f t="shared" si="16"/>
        <v>68.25</v>
      </c>
      <c r="J52">
        <f t="shared" si="16"/>
        <v>210.25</v>
      </c>
      <c r="K52">
        <f t="shared" si="16"/>
        <v>274.25</v>
      </c>
      <c r="L52">
        <f t="shared" si="16"/>
        <v>322.25</v>
      </c>
      <c r="M52">
        <f t="shared" si="16"/>
        <v>373.25</v>
      </c>
      <c r="N52">
        <f t="shared" si="16"/>
        <v>491</v>
      </c>
      <c r="O52">
        <f t="shared" si="16"/>
        <v>3104.5</v>
      </c>
      <c r="P52" s="4">
        <f t="shared" si="16"/>
        <v>2.380190807</v>
      </c>
      <c r="Q52">
        <f t="shared" si="16"/>
        <v>3104.5</v>
      </c>
      <c r="S52" s="5">
        <f>SUM(S42:S51)</f>
        <v>2.380190807</v>
      </c>
      <c r="T52" s="6">
        <f>S52/10</f>
        <v>0.2380190807</v>
      </c>
    </row>
    <row r="53" ht="12.75" customHeight="1">
      <c r="D53" s="4">
        <f>IF(C55&lt;-1,-1,C55)</f>
        <v>-1</v>
      </c>
    </row>
    <row r="54" ht="12.75" customHeight="1">
      <c r="B54" s="1" t="s">
        <v>36</v>
      </c>
      <c r="Q54" s="1" t="s">
        <v>7</v>
      </c>
      <c r="S54" s="2" t="s">
        <v>8</v>
      </c>
    </row>
    <row r="55" ht="12.75" customHeight="1">
      <c r="B55" s="3">
        <v>2016.0</v>
      </c>
      <c r="C55" s="16">
        <f t="shared" ref="C55:N55" si="17">C42*0.02</f>
        <v>-1.035</v>
      </c>
      <c r="D55" s="16">
        <f t="shared" si="17"/>
        <v>2.26</v>
      </c>
      <c r="E55" s="16">
        <f t="shared" si="17"/>
        <v>2.125</v>
      </c>
      <c r="F55" s="16">
        <f t="shared" si="17"/>
        <v>-0.225</v>
      </c>
      <c r="G55" s="16">
        <f t="shared" si="17"/>
        <v>1.28</v>
      </c>
      <c r="H55" s="16">
        <f t="shared" si="17"/>
        <v>2.035</v>
      </c>
      <c r="I55" s="16">
        <f t="shared" si="17"/>
        <v>-2.085</v>
      </c>
      <c r="J55" s="16">
        <f t="shared" si="17"/>
        <v>0.21</v>
      </c>
      <c r="K55" s="16">
        <f t="shared" si="17"/>
        <v>1.165</v>
      </c>
      <c r="L55" s="16">
        <f t="shared" si="17"/>
        <v>0.09</v>
      </c>
      <c r="M55" s="16">
        <f t="shared" si="17"/>
        <v>0.71</v>
      </c>
      <c r="N55" s="16">
        <f t="shared" si="17"/>
        <v>-0.595</v>
      </c>
      <c r="O55" s="4">
        <f t="shared" ref="O55:O64" si="19">SUM(C55:N55)</f>
        <v>5.935</v>
      </c>
      <c r="P55" s="4"/>
      <c r="Q55">
        <v>309.0</v>
      </c>
      <c r="R55">
        <v>1035.0</v>
      </c>
      <c r="S55" s="4">
        <f t="shared" ref="S55:S64" si="20">Q55/R55</f>
        <v>0.2985507246</v>
      </c>
    </row>
    <row r="56" ht="12.75" customHeight="1">
      <c r="B56" s="3">
        <v>2015.0</v>
      </c>
      <c r="C56" s="16">
        <f t="shared" ref="C56:N56" si="18">C43*0.02</f>
        <v>-4.05</v>
      </c>
      <c r="D56" s="16">
        <f t="shared" si="18"/>
        <v>1.485</v>
      </c>
      <c r="E56" s="16">
        <f t="shared" si="18"/>
        <v>-2.31</v>
      </c>
      <c r="F56" s="16">
        <f t="shared" si="18"/>
        <v>0.495</v>
      </c>
      <c r="G56" s="16">
        <f t="shared" si="18"/>
        <v>0.875</v>
      </c>
      <c r="H56" s="16">
        <f t="shared" si="18"/>
        <v>-0.85</v>
      </c>
      <c r="I56" s="16">
        <f t="shared" si="18"/>
        <v>0.71</v>
      </c>
      <c r="J56" s="16">
        <f t="shared" si="18"/>
        <v>4.725</v>
      </c>
      <c r="K56" s="16">
        <f t="shared" si="18"/>
        <v>0.31</v>
      </c>
      <c r="L56" s="16">
        <f t="shared" si="18"/>
        <v>-3.325</v>
      </c>
      <c r="M56" s="16">
        <f t="shared" si="18"/>
        <v>-0.285</v>
      </c>
      <c r="N56" s="16">
        <f t="shared" si="18"/>
        <v>1.06</v>
      </c>
      <c r="O56" s="4">
        <f t="shared" si="19"/>
        <v>-1.16</v>
      </c>
      <c r="P56" s="4"/>
      <c r="Q56">
        <v>-29.8</v>
      </c>
      <c r="R56">
        <v>1165.0</v>
      </c>
      <c r="S56" s="4">
        <f t="shared" si="20"/>
        <v>-0.02557939914</v>
      </c>
    </row>
    <row r="57" ht="12.75" customHeight="1">
      <c r="B57" s="3">
        <v>2014.0</v>
      </c>
      <c r="C57" s="16">
        <f t="shared" ref="C57:N57" si="21">C44*0.02</f>
        <v>-0.47</v>
      </c>
      <c r="D57" s="16">
        <f t="shared" si="21"/>
        <v>2.895</v>
      </c>
      <c r="E57" s="16">
        <f t="shared" si="21"/>
        <v>0.435</v>
      </c>
      <c r="F57" s="16">
        <f t="shared" si="21"/>
        <v>0.83</v>
      </c>
      <c r="G57" s="16">
        <f t="shared" si="21"/>
        <v>0.725</v>
      </c>
      <c r="H57" s="16">
        <f t="shared" si="21"/>
        <v>-0.805</v>
      </c>
      <c r="I57" s="16">
        <f t="shared" si="21"/>
        <v>0.215</v>
      </c>
      <c r="J57" s="16">
        <f t="shared" si="21"/>
        <v>-0.115</v>
      </c>
      <c r="K57" s="16">
        <f t="shared" si="21"/>
        <v>0.54</v>
      </c>
      <c r="L57" s="16">
        <f t="shared" si="21"/>
        <v>3.195</v>
      </c>
      <c r="M57" s="16">
        <f t="shared" si="21"/>
        <v>0.845</v>
      </c>
      <c r="N57" s="16">
        <f t="shared" si="21"/>
        <v>3.485</v>
      </c>
      <c r="O57" s="4">
        <f t="shared" si="19"/>
        <v>11.775</v>
      </c>
      <c r="P57" s="4"/>
      <c r="Q57">
        <v>355.0</v>
      </c>
      <c r="R57">
        <v>1131.0</v>
      </c>
      <c r="S57" s="4">
        <f t="shared" si="20"/>
        <v>0.3138815208</v>
      </c>
    </row>
    <row r="58" ht="12.75" customHeight="1">
      <c r="B58" s="3">
        <v>2013.0</v>
      </c>
      <c r="C58" s="16">
        <f t="shared" ref="C58:N58" si="22">C45*0.02</f>
        <v>0.335</v>
      </c>
      <c r="D58" s="16">
        <f t="shared" si="22"/>
        <v>0.605</v>
      </c>
      <c r="E58" s="16">
        <f t="shared" si="22"/>
        <v>1.48</v>
      </c>
      <c r="F58" s="16">
        <f t="shared" si="22"/>
        <v>2.265</v>
      </c>
      <c r="G58" s="16">
        <f t="shared" si="22"/>
        <v>1.295</v>
      </c>
      <c r="H58" s="16">
        <f t="shared" si="22"/>
        <v>0.57</v>
      </c>
      <c r="I58" s="16">
        <f t="shared" si="22"/>
        <v>-0.345</v>
      </c>
      <c r="J58" s="16">
        <f t="shared" si="22"/>
        <v>0.845</v>
      </c>
      <c r="K58" s="16">
        <f t="shared" si="22"/>
        <v>3</v>
      </c>
      <c r="L58" s="16">
        <f t="shared" si="22"/>
        <v>0.645</v>
      </c>
      <c r="M58" s="16">
        <f t="shared" si="22"/>
        <v>1.23</v>
      </c>
      <c r="N58" s="16">
        <f t="shared" si="22"/>
        <v>0.86</v>
      </c>
      <c r="O58" s="4">
        <f t="shared" si="19"/>
        <v>12.785</v>
      </c>
      <c r="P58" s="4"/>
      <c r="Q58">
        <v>418.2</v>
      </c>
      <c r="R58">
        <v>902.0</v>
      </c>
      <c r="S58" s="4">
        <f t="shared" si="20"/>
        <v>0.4636363636</v>
      </c>
    </row>
    <row r="59" ht="12.75" customHeight="1">
      <c r="B59" s="3">
        <v>2012.0</v>
      </c>
      <c r="C59" s="16">
        <f t="shared" ref="C59:N59" si="23">C46*0.02</f>
        <v>-0.385</v>
      </c>
      <c r="D59" s="16">
        <f t="shared" si="23"/>
        <v>1.065</v>
      </c>
      <c r="E59" s="16">
        <f t="shared" si="23"/>
        <v>0.92</v>
      </c>
      <c r="F59" s="16">
        <f t="shared" si="23"/>
        <v>0.895</v>
      </c>
      <c r="G59" s="16">
        <f t="shared" si="23"/>
        <v>0.685</v>
      </c>
      <c r="H59" s="16">
        <f t="shared" si="23"/>
        <v>0.65</v>
      </c>
      <c r="I59" s="16">
        <f t="shared" si="23"/>
        <v>0.99</v>
      </c>
      <c r="J59" s="16">
        <f t="shared" si="23"/>
        <v>-0.465</v>
      </c>
      <c r="K59" s="16">
        <f t="shared" si="23"/>
        <v>0.01</v>
      </c>
      <c r="L59" s="16">
        <f t="shared" si="23"/>
        <v>-1.07</v>
      </c>
      <c r="M59" s="16">
        <f t="shared" si="23"/>
        <v>0.845</v>
      </c>
      <c r="N59" s="16">
        <f t="shared" si="23"/>
        <v>0.285</v>
      </c>
      <c r="O59" s="4">
        <f t="shared" si="19"/>
        <v>4.425</v>
      </c>
      <c r="P59" s="4"/>
      <c r="Q59">
        <v>171.8</v>
      </c>
      <c r="R59">
        <v>792.0</v>
      </c>
      <c r="S59" s="4">
        <f t="shared" si="20"/>
        <v>0.2169191919</v>
      </c>
    </row>
    <row r="60" ht="12.75" customHeight="1">
      <c r="B60" s="3">
        <v>2011.0</v>
      </c>
      <c r="C60" s="16">
        <f t="shared" ref="C60:N60" si="24">C47*0.02</f>
        <v>0.225</v>
      </c>
      <c r="D60" s="16">
        <f t="shared" si="24"/>
        <v>-0.865</v>
      </c>
      <c r="E60" s="16">
        <f t="shared" si="24"/>
        <v>0.52</v>
      </c>
      <c r="F60" s="16">
        <f t="shared" si="24"/>
        <v>0.31</v>
      </c>
      <c r="G60" s="16">
        <f t="shared" si="24"/>
        <v>-0.345</v>
      </c>
      <c r="H60" s="16">
        <f t="shared" si="24"/>
        <v>2.5</v>
      </c>
      <c r="I60" s="16">
        <f t="shared" si="24"/>
        <v>-0.035</v>
      </c>
      <c r="J60" s="16">
        <f t="shared" si="24"/>
        <v>-0.195</v>
      </c>
      <c r="K60" s="16">
        <f t="shared" si="24"/>
        <v>1.13</v>
      </c>
      <c r="L60" s="16">
        <f t="shared" si="24"/>
        <v>-0.46</v>
      </c>
      <c r="M60" s="16">
        <f t="shared" si="24"/>
        <v>-1.13</v>
      </c>
      <c r="N60" s="16">
        <f t="shared" si="24"/>
        <v>0.03</v>
      </c>
      <c r="O60" s="4">
        <f t="shared" si="19"/>
        <v>1.685</v>
      </c>
      <c r="P60" s="4"/>
      <c r="Q60">
        <v>42.0</v>
      </c>
      <c r="R60">
        <v>781.0</v>
      </c>
      <c r="S60" s="4">
        <f t="shared" si="20"/>
        <v>0.05377720871</v>
      </c>
    </row>
    <row r="61" ht="12.75" customHeight="1">
      <c r="B61" s="3">
        <v>2010.0</v>
      </c>
      <c r="C61" s="16">
        <f t="shared" ref="C61:N61" si="25">C48*0.02</f>
        <v>-0.845</v>
      </c>
      <c r="D61" s="16">
        <f t="shared" si="25"/>
        <v>-0.315</v>
      </c>
      <c r="E61" s="16">
        <f t="shared" si="25"/>
        <v>-0.06</v>
      </c>
      <c r="F61" s="16">
        <f t="shared" si="25"/>
        <v>0.89</v>
      </c>
      <c r="G61" s="16">
        <f t="shared" si="25"/>
        <v>1.045</v>
      </c>
      <c r="H61" s="16">
        <f t="shared" si="25"/>
        <v>3.26</v>
      </c>
      <c r="I61" s="16">
        <f t="shared" si="25"/>
        <v>-0.595</v>
      </c>
      <c r="J61" s="16">
        <f t="shared" si="25"/>
        <v>-0.39</v>
      </c>
      <c r="K61" s="16">
        <f t="shared" si="25"/>
        <v>-1.635</v>
      </c>
      <c r="L61" s="16">
        <f t="shared" si="25"/>
        <v>0.365</v>
      </c>
      <c r="M61" s="16">
        <f t="shared" si="25"/>
        <v>1.655</v>
      </c>
      <c r="N61" s="16">
        <f t="shared" si="25"/>
        <v>1.28</v>
      </c>
      <c r="O61" s="4">
        <f t="shared" si="19"/>
        <v>4.655</v>
      </c>
      <c r="P61" s="4"/>
      <c r="Q61">
        <v>194.6</v>
      </c>
      <c r="R61">
        <v>602.0</v>
      </c>
      <c r="S61" s="4">
        <f t="shared" si="20"/>
        <v>0.323255814</v>
      </c>
    </row>
    <row r="62" ht="12.75" customHeight="1">
      <c r="B62" s="3">
        <v>2009.0</v>
      </c>
      <c r="C62" s="16">
        <f t="shared" ref="C62:N62" si="26">C49*0.02</f>
        <v>-0.195</v>
      </c>
      <c r="D62" s="16">
        <f t="shared" si="26"/>
        <v>1</v>
      </c>
      <c r="E62" s="16">
        <f t="shared" si="26"/>
        <v>-0.105</v>
      </c>
      <c r="F62" s="16">
        <f t="shared" si="26"/>
        <v>1.235</v>
      </c>
      <c r="G62" s="16">
        <f t="shared" si="26"/>
        <v>0.925</v>
      </c>
      <c r="H62" s="16">
        <f t="shared" si="26"/>
        <v>0.29</v>
      </c>
      <c r="I62" s="16">
        <f t="shared" si="26"/>
        <v>-0.075</v>
      </c>
      <c r="J62" s="16">
        <f t="shared" si="26"/>
        <v>1.215</v>
      </c>
      <c r="K62" s="16">
        <f t="shared" si="26"/>
        <v>-0.17</v>
      </c>
      <c r="L62" s="16">
        <f t="shared" si="26"/>
        <v>1.525</v>
      </c>
      <c r="M62" s="16">
        <f t="shared" si="26"/>
        <v>2.43</v>
      </c>
      <c r="N62" s="16">
        <f t="shared" si="26"/>
        <v>0.99</v>
      </c>
      <c r="O62" s="4">
        <f t="shared" si="19"/>
        <v>9.065</v>
      </c>
      <c r="P62" s="4"/>
      <c r="Q62">
        <v>311.3</v>
      </c>
      <c r="R62">
        <v>443.0</v>
      </c>
      <c r="S62" s="4">
        <f t="shared" si="20"/>
        <v>0.7027088036</v>
      </c>
    </row>
    <row r="63" ht="12.75" customHeight="1">
      <c r="B63" s="3">
        <v>2008.0</v>
      </c>
      <c r="C63" s="16">
        <f t="shared" ref="C63:N63" si="27">C50*0.02</f>
        <v>-1.63</v>
      </c>
      <c r="D63" s="16">
        <f t="shared" si="27"/>
        <v>-0.45</v>
      </c>
      <c r="E63" s="16">
        <f t="shared" si="27"/>
        <v>-0.4</v>
      </c>
      <c r="F63" s="16">
        <f t="shared" si="27"/>
        <v>-1.805</v>
      </c>
      <c r="G63" s="16">
        <f t="shared" si="27"/>
        <v>0.59</v>
      </c>
      <c r="H63" s="16">
        <f t="shared" si="27"/>
        <v>0.815</v>
      </c>
      <c r="I63" s="16">
        <f t="shared" si="27"/>
        <v>1.75</v>
      </c>
      <c r="J63" s="16">
        <f t="shared" si="27"/>
        <v>-0.745</v>
      </c>
      <c r="K63" s="16">
        <f t="shared" si="27"/>
        <v>0.12</v>
      </c>
      <c r="L63" s="16">
        <f t="shared" si="27"/>
        <v>5.395</v>
      </c>
      <c r="M63" s="16">
        <f t="shared" si="27"/>
        <v>0.645</v>
      </c>
      <c r="N63" s="16">
        <f t="shared" si="27"/>
        <v>1.73</v>
      </c>
      <c r="O63" s="4">
        <f t="shared" si="19"/>
        <v>6.015</v>
      </c>
      <c r="P63" s="4"/>
      <c r="Q63">
        <v>176.5</v>
      </c>
      <c r="R63">
        <v>713.0</v>
      </c>
      <c r="S63" s="4">
        <f t="shared" si="20"/>
        <v>0.247545582</v>
      </c>
    </row>
    <row r="64" ht="12.75" customHeight="1">
      <c r="B64" s="3">
        <v>2007.0</v>
      </c>
      <c r="C64" s="16">
        <f t="shared" ref="C64:N64" si="28">C51*0.02</f>
        <v>0.15</v>
      </c>
      <c r="D64" s="16">
        <f t="shared" si="28"/>
        <v>1.12</v>
      </c>
      <c r="E64" s="16">
        <f t="shared" si="28"/>
        <v>1.78</v>
      </c>
      <c r="F64" s="16">
        <f t="shared" si="28"/>
        <v>-0.215</v>
      </c>
      <c r="G64" s="16">
        <f t="shared" si="28"/>
        <v>1.13</v>
      </c>
      <c r="H64" s="16">
        <f t="shared" si="28"/>
        <v>0.675</v>
      </c>
      <c r="I64" s="16">
        <f t="shared" si="28"/>
        <v>0.835</v>
      </c>
      <c r="J64" s="16">
        <f t="shared" si="28"/>
        <v>-0.88</v>
      </c>
      <c r="K64" s="16">
        <f t="shared" si="28"/>
        <v>1.015</v>
      </c>
      <c r="L64" s="16">
        <f t="shared" si="28"/>
        <v>0.085</v>
      </c>
      <c r="M64" s="16">
        <f t="shared" si="28"/>
        <v>0.52</v>
      </c>
      <c r="N64" s="16">
        <f t="shared" si="28"/>
        <v>0.695</v>
      </c>
      <c r="O64" s="4">
        <f t="shared" si="19"/>
        <v>6.91</v>
      </c>
      <c r="P64" s="4"/>
      <c r="Q64">
        <v>158.9</v>
      </c>
      <c r="R64">
        <v>800.0</v>
      </c>
      <c r="S64" s="4">
        <f t="shared" si="20"/>
        <v>0.198625</v>
      </c>
    </row>
    <row r="65" ht="12.75" customHeight="1">
      <c r="C65" s="5">
        <f t="shared" ref="C65:O65" si="29">SUM(C55:C64)</f>
        <v>-7.9</v>
      </c>
      <c r="D65" s="5">
        <f t="shared" si="29"/>
        <v>8.8</v>
      </c>
      <c r="E65" s="5">
        <f t="shared" si="29"/>
        <v>4.385</v>
      </c>
      <c r="F65" s="5">
        <f t="shared" si="29"/>
        <v>4.675</v>
      </c>
      <c r="G65" s="5">
        <f t="shared" si="29"/>
        <v>8.205</v>
      </c>
      <c r="H65" s="5">
        <f t="shared" si="29"/>
        <v>9.14</v>
      </c>
      <c r="I65" s="5">
        <f t="shared" si="29"/>
        <v>1.365</v>
      </c>
      <c r="J65" s="5">
        <f t="shared" si="29"/>
        <v>4.205</v>
      </c>
      <c r="K65" s="5">
        <f t="shared" si="29"/>
        <v>5.485</v>
      </c>
      <c r="L65" s="5">
        <f t="shared" si="29"/>
        <v>6.445</v>
      </c>
      <c r="M65" s="5">
        <f t="shared" si="29"/>
        <v>7.465</v>
      </c>
      <c r="N65" s="5">
        <f t="shared" si="29"/>
        <v>9.82</v>
      </c>
      <c r="O65" s="4">
        <f t="shared" si="29"/>
        <v>62.09</v>
      </c>
      <c r="P65" s="4"/>
      <c r="Q65">
        <f>SUM(Q55:Q64)</f>
        <v>2107.5</v>
      </c>
      <c r="S65" s="5">
        <f>SUM(S55:S64)</f>
        <v>2.79332081</v>
      </c>
      <c r="T65" s="6">
        <f>S65/10</f>
        <v>0.279332081</v>
      </c>
    </row>
    <row r="66" ht="12.75" customHeight="1"/>
    <row r="67" ht="12.75" customHeight="1">
      <c r="B67" s="1" t="s">
        <v>37</v>
      </c>
      <c r="Q67" s="1" t="s">
        <v>7</v>
      </c>
      <c r="S67" s="2" t="s">
        <v>8</v>
      </c>
    </row>
    <row r="68" ht="12.75" customHeight="1">
      <c r="B68" s="3">
        <v>2016.0</v>
      </c>
      <c r="C68" s="17">
        <f t="shared" ref="C68:N68" si="30">IF(C55&lt;-1,-1,C55)</f>
        <v>-1</v>
      </c>
      <c r="D68" s="16">
        <f t="shared" si="30"/>
        <v>2.26</v>
      </c>
      <c r="E68" s="16">
        <f t="shared" si="30"/>
        <v>2.125</v>
      </c>
      <c r="F68" s="16">
        <f t="shared" si="30"/>
        <v>-0.225</v>
      </c>
      <c r="G68" s="16">
        <f t="shared" si="30"/>
        <v>1.28</v>
      </c>
      <c r="H68" s="16">
        <f t="shared" si="30"/>
        <v>2.035</v>
      </c>
      <c r="I68" s="16">
        <f t="shared" si="30"/>
        <v>-1</v>
      </c>
      <c r="J68" s="16">
        <f t="shared" si="30"/>
        <v>0.21</v>
      </c>
      <c r="K68" s="16">
        <f t="shared" si="30"/>
        <v>1.165</v>
      </c>
      <c r="L68" s="16">
        <f t="shared" si="30"/>
        <v>0.09</v>
      </c>
      <c r="M68" s="16">
        <f t="shared" si="30"/>
        <v>0.71</v>
      </c>
      <c r="N68" s="16">
        <f t="shared" si="30"/>
        <v>-0.595</v>
      </c>
      <c r="O68" s="4">
        <f t="shared" ref="O68:O77" si="32">SUM(C68:N68)</f>
        <v>7.055</v>
      </c>
      <c r="P68">
        <f t="shared" ref="P68:P77" si="33">(10*O68)</f>
        <v>70.55</v>
      </c>
      <c r="Q68">
        <v>309.0</v>
      </c>
      <c r="R68">
        <v>1035.0</v>
      </c>
      <c r="S68" s="4">
        <f t="shared" ref="S68:S77" si="34">Q68/R68</f>
        <v>0.2985507246</v>
      </c>
    </row>
    <row r="69" ht="12.75" customHeight="1">
      <c r="B69" s="3">
        <v>2015.0</v>
      </c>
      <c r="C69" s="16">
        <f t="shared" ref="C69:N69" si="31">IF(C56&lt;-1,-1,C56)</f>
        <v>-1</v>
      </c>
      <c r="D69" s="16">
        <f t="shared" si="31"/>
        <v>1.485</v>
      </c>
      <c r="E69" s="16">
        <f t="shared" si="31"/>
        <v>-1</v>
      </c>
      <c r="F69" s="16">
        <f t="shared" si="31"/>
        <v>0.495</v>
      </c>
      <c r="G69" s="16">
        <f t="shared" si="31"/>
        <v>0.875</v>
      </c>
      <c r="H69" s="16">
        <f t="shared" si="31"/>
        <v>-0.85</v>
      </c>
      <c r="I69" s="16">
        <f t="shared" si="31"/>
        <v>0.71</v>
      </c>
      <c r="J69" s="16">
        <f t="shared" si="31"/>
        <v>4.725</v>
      </c>
      <c r="K69" s="16">
        <f t="shared" si="31"/>
        <v>0.31</v>
      </c>
      <c r="L69" s="16">
        <f t="shared" si="31"/>
        <v>-1</v>
      </c>
      <c r="M69" s="16">
        <f t="shared" si="31"/>
        <v>-0.285</v>
      </c>
      <c r="N69" s="16">
        <f t="shared" si="31"/>
        <v>1.06</v>
      </c>
      <c r="O69" s="4">
        <f t="shared" si="32"/>
        <v>5.525</v>
      </c>
      <c r="P69">
        <f t="shared" si="33"/>
        <v>55.25</v>
      </c>
      <c r="Q69">
        <v>-29.8</v>
      </c>
      <c r="R69">
        <v>1165.0</v>
      </c>
      <c r="S69" s="4">
        <f t="shared" si="34"/>
        <v>-0.02557939914</v>
      </c>
    </row>
    <row r="70" ht="12.75" customHeight="1">
      <c r="B70" s="3">
        <v>2014.0</v>
      </c>
      <c r="C70" s="16">
        <f t="shared" ref="C70:N70" si="35">IF(C57&lt;-1,-1,C57)</f>
        <v>-0.47</v>
      </c>
      <c r="D70" s="16">
        <f t="shared" si="35"/>
        <v>2.895</v>
      </c>
      <c r="E70" s="16">
        <f t="shared" si="35"/>
        <v>0.435</v>
      </c>
      <c r="F70" s="16">
        <f t="shared" si="35"/>
        <v>0.83</v>
      </c>
      <c r="G70" s="16">
        <f t="shared" si="35"/>
        <v>0.725</v>
      </c>
      <c r="H70" s="16">
        <f t="shared" si="35"/>
        <v>-0.805</v>
      </c>
      <c r="I70" s="16">
        <f t="shared" si="35"/>
        <v>0.215</v>
      </c>
      <c r="J70" s="16">
        <f t="shared" si="35"/>
        <v>-0.115</v>
      </c>
      <c r="K70" s="16">
        <f t="shared" si="35"/>
        <v>0.54</v>
      </c>
      <c r="L70" s="16">
        <f t="shared" si="35"/>
        <v>3.195</v>
      </c>
      <c r="M70" s="16">
        <f t="shared" si="35"/>
        <v>0.845</v>
      </c>
      <c r="N70" s="16">
        <f t="shared" si="35"/>
        <v>3.485</v>
      </c>
      <c r="O70" s="4">
        <f t="shared" si="32"/>
        <v>11.775</v>
      </c>
      <c r="P70">
        <f t="shared" si="33"/>
        <v>117.75</v>
      </c>
      <c r="Q70">
        <v>355.0</v>
      </c>
      <c r="R70">
        <v>1131.0</v>
      </c>
      <c r="S70" s="4">
        <f t="shared" si="34"/>
        <v>0.3138815208</v>
      </c>
    </row>
    <row r="71" ht="12.75" customHeight="1">
      <c r="B71" s="3">
        <v>2013.0</v>
      </c>
      <c r="C71" s="16">
        <f t="shared" ref="C71:N71" si="36">IF(C58&lt;-1,-1,C58)</f>
        <v>0.335</v>
      </c>
      <c r="D71" s="16">
        <f t="shared" si="36"/>
        <v>0.605</v>
      </c>
      <c r="E71" s="16">
        <f t="shared" si="36"/>
        <v>1.48</v>
      </c>
      <c r="F71" s="16">
        <f t="shared" si="36"/>
        <v>2.265</v>
      </c>
      <c r="G71" s="16">
        <f t="shared" si="36"/>
        <v>1.295</v>
      </c>
      <c r="H71" s="16">
        <f t="shared" si="36"/>
        <v>0.57</v>
      </c>
      <c r="I71" s="16">
        <f t="shared" si="36"/>
        <v>-0.345</v>
      </c>
      <c r="J71" s="16">
        <f t="shared" si="36"/>
        <v>0.845</v>
      </c>
      <c r="K71" s="16">
        <f t="shared" si="36"/>
        <v>3</v>
      </c>
      <c r="L71" s="16">
        <f t="shared" si="36"/>
        <v>0.645</v>
      </c>
      <c r="M71" s="16">
        <f t="shared" si="36"/>
        <v>1.23</v>
      </c>
      <c r="N71" s="16">
        <f t="shared" si="36"/>
        <v>0.86</v>
      </c>
      <c r="O71" s="4">
        <f t="shared" si="32"/>
        <v>12.785</v>
      </c>
      <c r="P71">
        <f t="shared" si="33"/>
        <v>127.85</v>
      </c>
      <c r="Q71">
        <v>418.2</v>
      </c>
      <c r="R71">
        <v>902.0</v>
      </c>
      <c r="S71" s="4">
        <f t="shared" si="34"/>
        <v>0.4636363636</v>
      </c>
    </row>
    <row r="72" ht="12.75" customHeight="1">
      <c r="B72" s="3">
        <v>2012.0</v>
      </c>
      <c r="C72" s="16">
        <f t="shared" ref="C72:N72" si="37">IF(C59&lt;-1,-1,C59)</f>
        <v>-0.385</v>
      </c>
      <c r="D72" s="16">
        <f t="shared" si="37"/>
        <v>1.065</v>
      </c>
      <c r="E72" s="16">
        <f t="shared" si="37"/>
        <v>0.92</v>
      </c>
      <c r="F72" s="16">
        <f t="shared" si="37"/>
        <v>0.895</v>
      </c>
      <c r="G72" s="16">
        <f t="shared" si="37"/>
        <v>0.685</v>
      </c>
      <c r="H72" s="16">
        <f t="shared" si="37"/>
        <v>0.65</v>
      </c>
      <c r="I72" s="16">
        <f t="shared" si="37"/>
        <v>0.99</v>
      </c>
      <c r="J72" s="16">
        <f t="shared" si="37"/>
        <v>-0.465</v>
      </c>
      <c r="K72" s="16">
        <f t="shared" si="37"/>
        <v>0.01</v>
      </c>
      <c r="L72" s="16">
        <f t="shared" si="37"/>
        <v>-1</v>
      </c>
      <c r="M72" s="16">
        <f t="shared" si="37"/>
        <v>0.845</v>
      </c>
      <c r="N72" s="16">
        <f t="shared" si="37"/>
        <v>0.285</v>
      </c>
      <c r="O72" s="4">
        <f t="shared" si="32"/>
        <v>4.495</v>
      </c>
      <c r="P72">
        <f t="shared" si="33"/>
        <v>44.95</v>
      </c>
      <c r="Q72">
        <v>171.8</v>
      </c>
      <c r="R72">
        <v>792.0</v>
      </c>
      <c r="S72" s="4">
        <f t="shared" si="34"/>
        <v>0.2169191919</v>
      </c>
    </row>
    <row r="73" ht="12.75" customHeight="1">
      <c r="B73" s="3">
        <v>2011.0</v>
      </c>
      <c r="C73" s="16">
        <f t="shared" ref="C73:N73" si="38">IF(C60&lt;-1,-1,C60)</f>
        <v>0.225</v>
      </c>
      <c r="D73" s="16">
        <f t="shared" si="38"/>
        <v>-0.865</v>
      </c>
      <c r="E73" s="16">
        <f t="shared" si="38"/>
        <v>0.52</v>
      </c>
      <c r="F73" s="16">
        <f t="shared" si="38"/>
        <v>0.31</v>
      </c>
      <c r="G73" s="16">
        <f t="shared" si="38"/>
        <v>-0.345</v>
      </c>
      <c r="H73" s="16">
        <f t="shared" si="38"/>
        <v>2.5</v>
      </c>
      <c r="I73" s="16">
        <f t="shared" si="38"/>
        <v>-0.035</v>
      </c>
      <c r="J73" s="16">
        <f t="shared" si="38"/>
        <v>-0.195</v>
      </c>
      <c r="K73" s="16">
        <f t="shared" si="38"/>
        <v>1.13</v>
      </c>
      <c r="L73" s="16">
        <f t="shared" si="38"/>
        <v>-0.46</v>
      </c>
      <c r="M73" s="16">
        <f t="shared" si="38"/>
        <v>-1</v>
      </c>
      <c r="N73" s="16">
        <f t="shared" si="38"/>
        <v>0.03</v>
      </c>
      <c r="O73" s="4">
        <f t="shared" si="32"/>
        <v>1.815</v>
      </c>
      <c r="P73">
        <f t="shared" si="33"/>
        <v>18.15</v>
      </c>
      <c r="Q73">
        <v>42.0</v>
      </c>
      <c r="R73">
        <v>781.0</v>
      </c>
      <c r="S73" s="4">
        <f t="shared" si="34"/>
        <v>0.05377720871</v>
      </c>
    </row>
    <row r="74" ht="12.75" customHeight="1">
      <c r="B74" s="3">
        <v>2010.0</v>
      </c>
      <c r="C74" s="16">
        <f t="shared" ref="C74:N74" si="39">IF(C61&lt;-1,-1,C61)</f>
        <v>-0.845</v>
      </c>
      <c r="D74" s="16">
        <f t="shared" si="39"/>
        <v>-0.315</v>
      </c>
      <c r="E74" s="16">
        <f t="shared" si="39"/>
        <v>-0.06</v>
      </c>
      <c r="F74" s="16">
        <f t="shared" si="39"/>
        <v>0.89</v>
      </c>
      <c r="G74" s="16">
        <f t="shared" si="39"/>
        <v>1.045</v>
      </c>
      <c r="H74" s="16">
        <f t="shared" si="39"/>
        <v>3.26</v>
      </c>
      <c r="I74" s="16">
        <f t="shared" si="39"/>
        <v>-0.595</v>
      </c>
      <c r="J74" s="16">
        <f t="shared" si="39"/>
        <v>-0.39</v>
      </c>
      <c r="K74" s="16">
        <f t="shared" si="39"/>
        <v>-1</v>
      </c>
      <c r="L74" s="16">
        <f t="shared" si="39"/>
        <v>0.365</v>
      </c>
      <c r="M74" s="16">
        <f t="shared" si="39"/>
        <v>1.655</v>
      </c>
      <c r="N74" s="16">
        <f t="shared" si="39"/>
        <v>1.28</v>
      </c>
      <c r="O74" s="4">
        <f t="shared" si="32"/>
        <v>5.29</v>
      </c>
      <c r="P74">
        <f t="shared" si="33"/>
        <v>52.9</v>
      </c>
      <c r="Q74">
        <v>194.6</v>
      </c>
      <c r="R74">
        <v>602.0</v>
      </c>
      <c r="S74" s="4">
        <f t="shared" si="34"/>
        <v>0.323255814</v>
      </c>
    </row>
    <row r="75" ht="12.75" customHeight="1">
      <c r="B75" s="3">
        <v>2009.0</v>
      </c>
      <c r="C75" s="16">
        <f t="shared" ref="C75:N75" si="40">IF(C62&lt;-1,-1,C62)</f>
        <v>-0.195</v>
      </c>
      <c r="D75" s="16">
        <f t="shared" si="40"/>
        <v>1</v>
      </c>
      <c r="E75" s="16">
        <f t="shared" si="40"/>
        <v>-0.105</v>
      </c>
      <c r="F75" s="16">
        <f t="shared" si="40"/>
        <v>1.235</v>
      </c>
      <c r="G75" s="16">
        <f t="shared" si="40"/>
        <v>0.925</v>
      </c>
      <c r="H75" s="16">
        <f t="shared" si="40"/>
        <v>0.29</v>
      </c>
      <c r="I75" s="16">
        <f t="shared" si="40"/>
        <v>-0.075</v>
      </c>
      <c r="J75" s="16">
        <f t="shared" si="40"/>
        <v>1.215</v>
      </c>
      <c r="K75" s="16">
        <f t="shared" si="40"/>
        <v>-0.17</v>
      </c>
      <c r="L75" s="16">
        <f t="shared" si="40"/>
        <v>1.525</v>
      </c>
      <c r="M75" s="16">
        <f t="shared" si="40"/>
        <v>2.43</v>
      </c>
      <c r="N75" s="16">
        <f t="shared" si="40"/>
        <v>0.99</v>
      </c>
      <c r="O75" s="4">
        <f t="shared" si="32"/>
        <v>9.065</v>
      </c>
      <c r="P75">
        <f t="shared" si="33"/>
        <v>90.65</v>
      </c>
      <c r="Q75">
        <v>311.3</v>
      </c>
      <c r="R75">
        <v>443.0</v>
      </c>
      <c r="S75" s="4">
        <f t="shared" si="34"/>
        <v>0.7027088036</v>
      </c>
    </row>
    <row r="76" ht="12.75" customHeight="1">
      <c r="B76" s="3">
        <v>2008.0</v>
      </c>
      <c r="C76" s="16">
        <f t="shared" ref="C76:N76" si="41">IF(C63&lt;-1,-1,C63)</f>
        <v>-1</v>
      </c>
      <c r="D76" s="16">
        <f t="shared" si="41"/>
        <v>-0.45</v>
      </c>
      <c r="E76" s="16">
        <f t="shared" si="41"/>
        <v>-0.4</v>
      </c>
      <c r="F76" s="16">
        <f t="shared" si="41"/>
        <v>-1</v>
      </c>
      <c r="G76" s="16">
        <f t="shared" si="41"/>
        <v>0.59</v>
      </c>
      <c r="H76" s="16">
        <f t="shared" si="41"/>
        <v>0.815</v>
      </c>
      <c r="I76" s="16">
        <f t="shared" si="41"/>
        <v>1.75</v>
      </c>
      <c r="J76" s="16">
        <f t="shared" si="41"/>
        <v>-0.745</v>
      </c>
      <c r="K76" s="16">
        <f t="shared" si="41"/>
        <v>0.12</v>
      </c>
      <c r="L76" s="16">
        <f t="shared" si="41"/>
        <v>5.395</v>
      </c>
      <c r="M76" s="16">
        <f t="shared" si="41"/>
        <v>0.645</v>
      </c>
      <c r="N76" s="16">
        <f t="shared" si="41"/>
        <v>1.73</v>
      </c>
      <c r="O76" s="4">
        <f t="shared" si="32"/>
        <v>7.45</v>
      </c>
      <c r="P76">
        <f t="shared" si="33"/>
        <v>74.5</v>
      </c>
      <c r="Q76">
        <v>176.5</v>
      </c>
      <c r="R76">
        <v>713.0</v>
      </c>
      <c r="S76" s="4">
        <f t="shared" si="34"/>
        <v>0.247545582</v>
      </c>
    </row>
    <row r="77" ht="12.75" customHeight="1">
      <c r="B77" s="3">
        <v>2007.0</v>
      </c>
      <c r="C77" s="16">
        <f t="shared" ref="C77:N77" si="42">IF(C64&lt;-1,-1,C64)</f>
        <v>0.15</v>
      </c>
      <c r="D77" s="16">
        <f t="shared" si="42"/>
        <v>1.12</v>
      </c>
      <c r="E77" s="16">
        <f t="shared" si="42"/>
        <v>1.78</v>
      </c>
      <c r="F77" s="16">
        <f t="shared" si="42"/>
        <v>-0.215</v>
      </c>
      <c r="G77" s="16">
        <f t="shared" si="42"/>
        <v>1.13</v>
      </c>
      <c r="H77" s="16">
        <f t="shared" si="42"/>
        <v>0.675</v>
      </c>
      <c r="I77" s="16">
        <f t="shared" si="42"/>
        <v>0.835</v>
      </c>
      <c r="J77" s="16">
        <f t="shared" si="42"/>
        <v>-0.88</v>
      </c>
      <c r="K77" s="16">
        <f t="shared" si="42"/>
        <v>1.015</v>
      </c>
      <c r="L77" s="16">
        <f t="shared" si="42"/>
        <v>0.085</v>
      </c>
      <c r="M77" s="16">
        <f t="shared" si="42"/>
        <v>0.52</v>
      </c>
      <c r="N77" s="16">
        <f t="shared" si="42"/>
        <v>0.695</v>
      </c>
      <c r="O77" s="4">
        <f t="shared" si="32"/>
        <v>6.91</v>
      </c>
      <c r="P77">
        <f t="shared" si="33"/>
        <v>69.1</v>
      </c>
      <c r="Q77">
        <v>158.9</v>
      </c>
      <c r="R77">
        <v>800.0</v>
      </c>
      <c r="S77" s="4">
        <f t="shared" si="34"/>
        <v>0.198625</v>
      </c>
    </row>
    <row r="78" ht="12.75" customHeight="1">
      <c r="C78" s="5">
        <f t="shared" ref="C78:Q78" si="43">SUM(C68:C77)</f>
        <v>-4.185</v>
      </c>
      <c r="D78" s="5">
        <f t="shared" si="43"/>
        <v>8.8</v>
      </c>
      <c r="E78" s="5">
        <f t="shared" si="43"/>
        <v>5.695</v>
      </c>
      <c r="F78" s="5">
        <f t="shared" si="43"/>
        <v>5.48</v>
      </c>
      <c r="G78" s="5">
        <f t="shared" si="43"/>
        <v>8.205</v>
      </c>
      <c r="H78" s="5">
        <f t="shared" si="43"/>
        <v>9.14</v>
      </c>
      <c r="I78" s="5">
        <f t="shared" si="43"/>
        <v>2.45</v>
      </c>
      <c r="J78" s="5">
        <f t="shared" si="43"/>
        <v>4.205</v>
      </c>
      <c r="K78" s="5">
        <f t="shared" si="43"/>
        <v>6.12</v>
      </c>
      <c r="L78" s="5">
        <f t="shared" si="43"/>
        <v>8.84</v>
      </c>
      <c r="M78" s="5">
        <f t="shared" si="43"/>
        <v>7.595</v>
      </c>
      <c r="N78" s="5">
        <f t="shared" si="43"/>
        <v>9.82</v>
      </c>
      <c r="O78" s="4">
        <f t="shared" si="43"/>
        <v>72.165</v>
      </c>
      <c r="P78" s="18">
        <f t="shared" si="43"/>
        <v>721.65</v>
      </c>
      <c r="Q78">
        <f t="shared" si="43"/>
        <v>2107.5</v>
      </c>
      <c r="S78" s="5">
        <f>SUM(S68:S77)</f>
        <v>2.79332081</v>
      </c>
      <c r="T78" s="6">
        <f>O78/10</f>
        <v>7.2165</v>
      </c>
    </row>
    <row r="79" ht="12.75" customHeight="1"/>
    <row r="80" ht="12.75" customHeight="1"/>
    <row r="81" ht="12.75" customHeight="1">
      <c r="A81" s="19">
        <v>15000.0</v>
      </c>
      <c r="B81" s="1" t="s">
        <v>38</v>
      </c>
      <c r="Q81" s="1" t="s">
        <v>7</v>
      </c>
      <c r="S81" s="2" t="s">
        <v>8</v>
      </c>
    </row>
    <row r="82" ht="12.75" customHeight="1">
      <c r="A82" s="3">
        <v>2016.0</v>
      </c>
      <c r="B82" s="20">
        <f t="shared" ref="B82:B91" si="45">$A$81</f>
        <v>15000</v>
      </c>
      <c r="C82" s="21">
        <f t="shared" ref="C82:N82" si="44">B82+($A$81*C68)</f>
        <v>0</v>
      </c>
      <c r="D82" s="21">
        <f t="shared" si="44"/>
        <v>33900</v>
      </c>
      <c r="E82" s="21">
        <f t="shared" si="44"/>
        <v>65775</v>
      </c>
      <c r="F82" s="21">
        <f t="shared" si="44"/>
        <v>62400</v>
      </c>
      <c r="G82" s="21">
        <f t="shared" si="44"/>
        <v>81600</v>
      </c>
      <c r="H82" s="21">
        <f t="shared" si="44"/>
        <v>112125</v>
      </c>
      <c r="I82" s="21">
        <f t="shared" si="44"/>
        <v>97125</v>
      </c>
      <c r="J82" s="21">
        <f t="shared" si="44"/>
        <v>100275</v>
      </c>
      <c r="K82" s="21">
        <f t="shared" si="44"/>
        <v>117750</v>
      </c>
      <c r="L82" s="21">
        <f t="shared" si="44"/>
        <v>119100</v>
      </c>
      <c r="M82" s="21">
        <f t="shared" si="44"/>
        <v>129750</v>
      </c>
      <c r="N82" s="21">
        <f t="shared" si="44"/>
        <v>120825</v>
      </c>
      <c r="Q82">
        <v>309.0</v>
      </c>
      <c r="R82">
        <v>1035.0</v>
      </c>
      <c r="S82" s="4">
        <f t="shared" ref="S82:S91" si="47">Q82/R82</f>
        <v>0.2985507246</v>
      </c>
    </row>
    <row r="83" ht="12.75" customHeight="1">
      <c r="A83" s="3">
        <v>2015.0</v>
      </c>
      <c r="B83" s="20">
        <f t="shared" si="45"/>
        <v>15000</v>
      </c>
      <c r="C83" s="21">
        <f t="shared" ref="C83:N83" si="46">B83+($A$81*C69)</f>
        <v>0</v>
      </c>
      <c r="D83" s="21">
        <f t="shared" si="46"/>
        <v>22275</v>
      </c>
      <c r="E83" s="21">
        <f t="shared" si="46"/>
        <v>7275</v>
      </c>
      <c r="F83" s="21">
        <f t="shared" si="46"/>
        <v>14700</v>
      </c>
      <c r="G83" s="21">
        <f t="shared" si="46"/>
        <v>27825</v>
      </c>
      <c r="H83" s="21">
        <f t="shared" si="46"/>
        <v>15075</v>
      </c>
      <c r="I83" s="21">
        <f t="shared" si="46"/>
        <v>25725</v>
      </c>
      <c r="J83" s="21">
        <f t="shared" si="46"/>
        <v>96600</v>
      </c>
      <c r="K83" s="21">
        <f t="shared" si="46"/>
        <v>101250</v>
      </c>
      <c r="L83" s="21">
        <f t="shared" si="46"/>
        <v>86250</v>
      </c>
      <c r="M83" s="21">
        <f t="shared" si="46"/>
        <v>81975</v>
      </c>
      <c r="N83" s="21">
        <f t="shared" si="46"/>
        <v>97875</v>
      </c>
      <c r="Q83">
        <v>-29.8</v>
      </c>
      <c r="R83">
        <v>1165.0</v>
      </c>
      <c r="S83" s="4">
        <f t="shared" si="47"/>
        <v>-0.02557939914</v>
      </c>
    </row>
    <row r="84" ht="12.75" customHeight="1">
      <c r="A84" s="3">
        <v>2014.0</v>
      </c>
      <c r="B84" s="20">
        <f t="shared" si="45"/>
        <v>15000</v>
      </c>
      <c r="C84" s="21">
        <f t="shared" ref="C84:N84" si="48">B84+($A$81*C70)</f>
        <v>7950</v>
      </c>
      <c r="D84" s="21">
        <f t="shared" si="48"/>
        <v>51375</v>
      </c>
      <c r="E84" s="21">
        <f t="shared" si="48"/>
        <v>57900</v>
      </c>
      <c r="F84" s="21">
        <f t="shared" si="48"/>
        <v>70350</v>
      </c>
      <c r="G84" s="21">
        <f t="shared" si="48"/>
        <v>81225</v>
      </c>
      <c r="H84" s="21">
        <f t="shared" si="48"/>
        <v>69150</v>
      </c>
      <c r="I84" s="21">
        <f t="shared" si="48"/>
        <v>72375</v>
      </c>
      <c r="J84" s="21">
        <f t="shared" si="48"/>
        <v>70650</v>
      </c>
      <c r="K84" s="21">
        <f t="shared" si="48"/>
        <v>78750</v>
      </c>
      <c r="L84" s="21">
        <f t="shared" si="48"/>
        <v>126675</v>
      </c>
      <c r="M84" s="21">
        <f t="shared" si="48"/>
        <v>139350</v>
      </c>
      <c r="N84" s="21">
        <f t="shared" si="48"/>
        <v>191625</v>
      </c>
      <c r="Q84">
        <v>355.0</v>
      </c>
      <c r="R84">
        <v>1131.0</v>
      </c>
      <c r="S84" s="4">
        <f t="shared" si="47"/>
        <v>0.3138815208</v>
      </c>
    </row>
    <row r="85" ht="12.75" customHeight="1">
      <c r="A85" s="3">
        <v>2013.0</v>
      </c>
      <c r="B85" s="20">
        <f t="shared" si="45"/>
        <v>15000</v>
      </c>
      <c r="C85" s="21">
        <f t="shared" ref="C85:N85" si="49">B85+($A$81*C71)</f>
        <v>20025</v>
      </c>
      <c r="D85" s="21">
        <f t="shared" si="49"/>
        <v>29100</v>
      </c>
      <c r="E85" s="21">
        <f t="shared" si="49"/>
        <v>51300</v>
      </c>
      <c r="F85" s="21">
        <f t="shared" si="49"/>
        <v>85275</v>
      </c>
      <c r="G85" s="21">
        <f t="shared" si="49"/>
        <v>104700</v>
      </c>
      <c r="H85" s="21">
        <f t="shared" si="49"/>
        <v>113250</v>
      </c>
      <c r="I85" s="21">
        <f t="shared" si="49"/>
        <v>108075</v>
      </c>
      <c r="J85" s="21">
        <f t="shared" si="49"/>
        <v>120750</v>
      </c>
      <c r="K85" s="21">
        <f t="shared" si="49"/>
        <v>165750</v>
      </c>
      <c r="L85" s="21">
        <f t="shared" si="49"/>
        <v>175425</v>
      </c>
      <c r="M85" s="21">
        <f t="shared" si="49"/>
        <v>193875</v>
      </c>
      <c r="N85" s="21">
        <f t="shared" si="49"/>
        <v>206775</v>
      </c>
      <c r="Q85">
        <v>418.2</v>
      </c>
      <c r="R85">
        <v>902.0</v>
      </c>
      <c r="S85" s="4">
        <f t="shared" si="47"/>
        <v>0.4636363636</v>
      </c>
    </row>
    <row r="86" ht="12.75" customHeight="1">
      <c r="A86" s="3">
        <v>2012.0</v>
      </c>
      <c r="B86" s="20">
        <f t="shared" si="45"/>
        <v>15000</v>
      </c>
      <c r="C86" s="21">
        <f t="shared" ref="C86:N86" si="50">B86+($A$81*C72)</f>
        <v>9225</v>
      </c>
      <c r="D86" s="21">
        <f t="shared" si="50"/>
        <v>25200</v>
      </c>
      <c r="E86" s="21">
        <f t="shared" si="50"/>
        <v>39000</v>
      </c>
      <c r="F86" s="21">
        <f t="shared" si="50"/>
        <v>52425</v>
      </c>
      <c r="G86" s="21">
        <f t="shared" si="50"/>
        <v>62700</v>
      </c>
      <c r="H86" s="21">
        <f t="shared" si="50"/>
        <v>72450</v>
      </c>
      <c r="I86" s="21">
        <f t="shared" si="50"/>
        <v>87300</v>
      </c>
      <c r="J86" s="21">
        <f t="shared" si="50"/>
        <v>80325</v>
      </c>
      <c r="K86" s="21">
        <f t="shared" si="50"/>
        <v>80475</v>
      </c>
      <c r="L86" s="21">
        <f t="shared" si="50"/>
        <v>65475</v>
      </c>
      <c r="M86" s="21">
        <f t="shared" si="50"/>
        <v>78150</v>
      </c>
      <c r="N86" s="21">
        <f t="shared" si="50"/>
        <v>82425</v>
      </c>
      <c r="Q86">
        <v>171.8</v>
      </c>
      <c r="R86">
        <v>792.0</v>
      </c>
      <c r="S86" s="4">
        <f t="shared" si="47"/>
        <v>0.2169191919</v>
      </c>
    </row>
    <row r="87" ht="12.75" customHeight="1">
      <c r="A87" s="3">
        <v>2011.0</v>
      </c>
      <c r="B87" s="20">
        <f t="shared" si="45"/>
        <v>15000</v>
      </c>
      <c r="C87" s="21">
        <f t="shared" ref="C87:N87" si="51">B87+($A$81*C73)</f>
        <v>18375</v>
      </c>
      <c r="D87" s="21">
        <f t="shared" si="51"/>
        <v>5400</v>
      </c>
      <c r="E87" s="21">
        <f t="shared" si="51"/>
        <v>13200</v>
      </c>
      <c r="F87" s="21">
        <f t="shared" si="51"/>
        <v>17850</v>
      </c>
      <c r="G87" s="21">
        <f t="shared" si="51"/>
        <v>12675</v>
      </c>
      <c r="H87" s="21">
        <f t="shared" si="51"/>
        <v>50175</v>
      </c>
      <c r="I87" s="21">
        <f t="shared" si="51"/>
        <v>49650</v>
      </c>
      <c r="J87" s="21">
        <f t="shared" si="51"/>
        <v>46725</v>
      </c>
      <c r="K87" s="21">
        <f t="shared" si="51"/>
        <v>63675</v>
      </c>
      <c r="L87" s="21">
        <f t="shared" si="51"/>
        <v>56775</v>
      </c>
      <c r="M87" s="21">
        <f t="shared" si="51"/>
        <v>41775</v>
      </c>
      <c r="N87" s="21">
        <f t="shared" si="51"/>
        <v>42225</v>
      </c>
      <c r="Q87">
        <v>42.0</v>
      </c>
      <c r="R87">
        <v>781.0</v>
      </c>
      <c r="S87" s="4">
        <f t="shared" si="47"/>
        <v>0.05377720871</v>
      </c>
    </row>
    <row r="88" ht="12.75" customHeight="1">
      <c r="A88" s="3">
        <v>2010.0</v>
      </c>
      <c r="B88" s="20">
        <f t="shared" si="45"/>
        <v>15000</v>
      </c>
      <c r="C88" s="21">
        <f t="shared" ref="C88:N88" si="52">B88+($A$81*C74)</f>
        <v>2325</v>
      </c>
      <c r="D88" s="21">
        <f t="shared" si="52"/>
        <v>-2400</v>
      </c>
      <c r="E88" s="21">
        <f t="shared" si="52"/>
        <v>-3300</v>
      </c>
      <c r="F88" s="21">
        <f t="shared" si="52"/>
        <v>10050</v>
      </c>
      <c r="G88" s="21">
        <f t="shared" si="52"/>
        <v>25725</v>
      </c>
      <c r="H88" s="21">
        <f t="shared" si="52"/>
        <v>74625</v>
      </c>
      <c r="I88" s="21">
        <f t="shared" si="52"/>
        <v>65700</v>
      </c>
      <c r="J88" s="21">
        <f t="shared" si="52"/>
        <v>59850</v>
      </c>
      <c r="K88" s="21">
        <f t="shared" si="52"/>
        <v>44850</v>
      </c>
      <c r="L88" s="21">
        <f t="shared" si="52"/>
        <v>50325</v>
      </c>
      <c r="M88" s="21">
        <f t="shared" si="52"/>
        <v>75150</v>
      </c>
      <c r="N88" s="21">
        <f t="shared" si="52"/>
        <v>94350</v>
      </c>
      <c r="Q88">
        <v>194.6</v>
      </c>
      <c r="R88">
        <v>602.0</v>
      </c>
      <c r="S88" s="4">
        <f t="shared" si="47"/>
        <v>0.323255814</v>
      </c>
    </row>
    <row r="89" ht="12.75" customHeight="1">
      <c r="A89" s="3">
        <v>2009.0</v>
      </c>
      <c r="B89" s="20">
        <f t="shared" si="45"/>
        <v>15000</v>
      </c>
      <c r="C89" s="21">
        <f t="shared" ref="C89:N89" si="53">B89+($A$81*C75)</f>
        <v>12075</v>
      </c>
      <c r="D89" s="21">
        <f t="shared" si="53"/>
        <v>27075</v>
      </c>
      <c r="E89" s="21">
        <f t="shared" si="53"/>
        <v>25500</v>
      </c>
      <c r="F89" s="21">
        <f t="shared" si="53"/>
        <v>44025</v>
      </c>
      <c r="G89" s="21">
        <f t="shared" si="53"/>
        <v>57900</v>
      </c>
      <c r="H89" s="21">
        <f t="shared" si="53"/>
        <v>62250</v>
      </c>
      <c r="I89" s="21">
        <f t="shared" si="53"/>
        <v>61125</v>
      </c>
      <c r="J89" s="21">
        <f t="shared" si="53"/>
        <v>79350</v>
      </c>
      <c r="K89" s="21">
        <f t="shared" si="53"/>
        <v>76800</v>
      </c>
      <c r="L89" s="21">
        <f t="shared" si="53"/>
        <v>99675</v>
      </c>
      <c r="M89" s="21">
        <f t="shared" si="53"/>
        <v>136125</v>
      </c>
      <c r="N89" s="21">
        <f t="shared" si="53"/>
        <v>150975</v>
      </c>
      <c r="Q89">
        <v>311.3</v>
      </c>
      <c r="R89">
        <v>443.0</v>
      </c>
      <c r="S89" s="4">
        <f t="shared" si="47"/>
        <v>0.7027088036</v>
      </c>
    </row>
    <row r="90" ht="12.75" customHeight="1">
      <c r="A90" s="3">
        <v>2008.0</v>
      </c>
      <c r="B90" s="20">
        <f t="shared" si="45"/>
        <v>15000</v>
      </c>
      <c r="C90" s="21">
        <f t="shared" ref="C90:N90" si="54">B90+($A$81*C76)</f>
        <v>0</v>
      </c>
      <c r="D90" s="21">
        <f t="shared" si="54"/>
        <v>-6750</v>
      </c>
      <c r="E90" s="21">
        <f t="shared" si="54"/>
        <v>-12750</v>
      </c>
      <c r="F90" s="21">
        <f t="shared" si="54"/>
        <v>-27750</v>
      </c>
      <c r="G90" s="21">
        <f t="shared" si="54"/>
        <v>-18900</v>
      </c>
      <c r="H90" s="21">
        <f t="shared" si="54"/>
        <v>-6675</v>
      </c>
      <c r="I90" s="21">
        <f t="shared" si="54"/>
        <v>19575</v>
      </c>
      <c r="J90" s="21">
        <f t="shared" si="54"/>
        <v>8400</v>
      </c>
      <c r="K90" s="21">
        <f t="shared" si="54"/>
        <v>10200</v>
      </c>
      <c r="L90" s="21">
        <f t="shared" si="54"/>
        <v>91125</v>
      </c>
      <c r="M90" s="21">
        <f t="shared" si="54"/>
        <v>100800</v>
      </c>
      <c r="N90" s="21">
        <f t="shared" si="54"/>
        <v>126750</v>
      </c>
      <c r="Q90">
        <v>176.5</v>
      </c>
      <c r="R90">
        <v>713.0</v>
      </c>
      <c r="S90" s="4">
        <f t="shared" si="47"/>
        <v>0.247545582</v>
      </c>
    </row>
    <row r="91" ht="12.75" customHeight="1">
      <c r="A91" s="3">
        <v>2007.0</v>
      </c>
      <c r="B91" s="20">
        <f t="shared" si="45"/>
        <v>15000</v>
      </c>
      <c r="C91" s="21">
        <f t="shared" ref="C91:D91" si="55">B91+($A$81*C77)</f>
        <v>17250</v>
      </c>
      <c r="D91" s="21">
        <f t="shared" si="55"/>
        <v>34050</v>
      </c>
      <c r="E91" s="21">
        <f t="shared" ref="E91:N91" si="56">D91+(($A$81*E77))</f>
        <v>60750</v>
      </c>
      <c r="F91" s="21">
        <f t="shared" si="56"/>
        <v>57525</v>
      </c>
      <c r="G91" s="21">
        <f t="shared" si="56"/>
        <v>74475</v>
      </c>
      <c r="H91" s="21">
        <f t="shared" si="56"/>
        <v>84600</v>
      </c>
      <c r="I91" s="21">
        <f t="shared" si="56"/>
        <v>97125</v>
      </c>
      <c r="J91" s="21">
        <f t="shared" si="56"/>
        <v>83925</v>
      </c>
      <c r="K91" s="21">
        <f t="shared" si="56"/>
        <v>99150</v>
      </c>
      <c r="L91" s="21">
        <f t="shared" si="56"/>
        <v>100425</v>
      </c>
      <c r="M91" s="21">
        <f t="shared" si="56"/>
        <v>108225</v>
      </c>
      <c r="N91" s="21">
        <f t="shared" si="56"/>
        <v>118650</v>
      </c>
      <c r="Q91">
        <v>158.9</v>
      </c>
      <c r="R91">
        <v>800.0</v>
      </c>
      <c r="S91" s="4">
        <f t="shared" si="47"/>
        <v>0.198625</v>
      </c>
    </row>
    <row r="92" ht="12.75" customHeight="1">
      <c r="C92" s="22">
        <f t="shared" ref="C92:N92" si="57">SUM(C82:C91)</f>
        <v>87225</v>
      </c>
      <c r="D92" s="22">
        <f t="shared" si="57"/>
        <v>219225</v>
      </c>
      <c r="E92" s="22">
        <f t="shared" si="57"/>
        <v>304650</v>
      </c>
      <c r="F92" s="22">
        <f t="shared" si="57"/>
        <v>386850</v>
      </c>
      <c r="G92" s="22">
        <f t="shared" si="57"/>
        <v>509925</v>
      </c>
      <c r="H92" s="22">
        <f t="shared" si="57"/>
        <v>647025</v>
      </c>
      <c r="I92" s="22">
        <f t="shared" si="57"/>
        <v>683775</v>
      </c>
      <c r="J92" s="22">
        <f t="shared" si="57"/>
        <v>746850</v>
      </c>
      <c r="K92" s="22">
        <f t="shared" si="57"/>
        <v>838650</v>
      </c>
      <c r="L92" s="22">
        <f t="shared" si="57"/>
        <v>971250</v>
      </c>
      <c r="M92" s="22">
        <f t="shared" si="57"/>
        <v>1085175</v>
      </c>
      <c r="N92" s="19">
        <f t="shared" si="57"/>
        <v>1232475</v>
      </c>
      <c r="Q92">
        <f>SUM(Q82:Q91)</f>
        <v>2107.5</v>
      </c>
      <c r="S92" s="5">
        <f>SUM(S82:S91)</f>
        <v>2.79332081</v>
      </c>
      <c r="T92" s="6">
        <f>O92/10</f>
        <v>0</v>
      </c>
    </row>
    <row r="93" ht="12.75" customHeight="1">
      <c r="C93">
        <v>15.0</v>
      </c>
      <c r="D93">
        <v>15.0</v>
      </c>
      <c r="E93">
        <v>5.0</v>
      </c>
      <c r="F93">
        <v>10.0</v>
      </c>
      <c r="G93">
        <v>12.0</v>
      </c>
      <c r="H93">
        <v>3.0</v>
      </c>
      <c r="I93">
        <v>0.0</v>
      </c>
      <c r="J93">
        <v>0.0</v>
      </c>
      <c r="K93">
        <v>0.0</v>
      </c>
      <c r="L93">
        <v>0.0</v>
      </c>
      <c r="M93">
        <v>0.0</v>
      </c>
    </row>
    <row r="94" ht="12.75" customHeight="1">
      <c r="C94">
        <v>0.0</v>
      </c>
      <c r="D94">
        <v>10.0</v>
      </c>
      <c r="E94">
        <v>5.0</v>
      </c>
      <c r="F94">
        <v>3.0</v>
      </c>
      <c r="G94">
        <v>12.0</v>
      </c>
      <c r="H94">
        <v>27.0</v>
      </c>
      <c r="I94">
        <v>44.0</v>
      </c>
      <c r="J94">
        <v>29.0</v>
      </c>
      <c r="K94">
        <v>30.0</v>
      </c>
      <c r="L94">
        <v>100.0</v>
      </c>
    </row>
    <row r="95" ht="12.75" customHeight="1"/>
    <row r="96" ht="12.75" customHeight="1">
      <c r="A96" s="19"/>
      <c r="B96" s="1" t="s">
        <v>39</v>
      </c>
      <c r="Q96" s="1" t="s">
        <v>7</v>
      </c>
      <c r="S96" s="2" t="s">
        <v>8</v>
      </c>
    </row>
    <row r="97" ht="12.75" customHeight="1">
      <c r="A97" s="3">
        <v>2016.0</v>
      </c>
      <c r="B97" s="23">
        <f t="shared" ref="B97:B105" si="59">N98</f>
        <v>991650</v>
      </c>
      <c r="C97" s="21">
        <f t="shared" ref="C97:N97" si="58">B97+($A$81*C68)</f>
        <v>976650</v>
      </c>
      <c r="D97" s="21">
        <f t="shared" si="58"/>
        <v>1010550</v>
      </c>
      <c r="E97" s="21">
        <f t="shared" si="58"/>
        <v>1042425</v>
      </c>
      <c r="F97" s="21">
        <f t="shared" si="58"/>
        <v>1039050</v>
      </c>
      <c r="G97" s="21">
        <f t="shared" si="58"/>
        <v>1058250</v>
      </c>
      <c r="H97" s="21">
        <f t="shared" si="58"/>
        <v>1088775</v>
      </c>
      <c r="I97" s="21">
        <f t="shared" si="58"/>
        <v>1073775</v>
      </c>
      <c r="J97" s="21">
        <f t="shared" si="58"/>
        <v>1076925</v>
      </c>
      <c r="K97" s="21">
        <f t="shared" si="58"/>
        <v>1094400</v>
      </c>
      <c r="L97" s="21">
        <f t="shared" si="58"/>
        <v>1095750</v>
      </c>
      <c r="M97" s="21">
        <f t="shared" si="58"/>
        <v>1106400</v>
      </c>
      <c r="N97" s="21">
        <f t="shared" si="58"/>
        <v>1097475</v>
      </c>
      <c r="Q97">
        <v>309.0</v>
      </c>
      <c r="R97">
        <v>1035.0</v>
      </c>
      <c r="S97" s="4">
        <f t="shared" ref="S97:S106" si="61">Q97/R97</f>
        <v>0.2985507246</v>
      </c>
    </row>
    <row r="98" ht="12.75" customHeight="1">
      <c r="A98" s="3">
        <v>2015.0</v>
      </c>
      <c r="B98" s="23">
        <f t="shared" si="59"/>
        <v>908775</v>
      </c>
      <c r="C98" s="21">
        <f t="shared" ref="C98:N98" si="60">B98+($A$81*C69)</f>
        <v>893775</v>
      </c>
      <c r="D98" s="21">
        <f t="shared" si="60"/>
        <v>916050</v>
      </c>
      <c r="E98" s="21">
        <f t="shared" si="60"/>
        <v>901050</v>
      </c>
      <c r="F98" s="21">
        <f t="shared" si="60"/>
        <v>908475</v>
      </c>
      <c r="G98" s="21">
        <f t="shared" si="60"/>
        <v>921600</v>
      </c>
      <c r="H98" s="21">
        <f t="shared" si="60"/>
        <v>908850</v>
      </c>
      <c r="I98" s="21">
        <f t="shared" si="60"/>
        <v>919500</v>
      </c>
      <c r="J98" s="21">
        <f t="shared" si="60"/>
        <v>990375</v>
      </c>
      <c r="K98" s="21">
        <f t="shared" si="60"/>
        <v>995025</v>
      </c>
      <c r="L98" s="21">
        <f t="shared" si="60"/>
        <v>980025</v>
      </c>
      <c r="M98" s="21">
        <f t="shared" si="60"/>
        <v>975750</v>
      </c>
      <c r="N98" s="21">
        <f t="shared" si="60"/>
        <v>991650</v>
      </c>
      <c r="Q98">
        <v>-29.8</v>
      </c>
      <c r="R98">
        <v>1165.0</v>
      </c>
      <c r="S98" s="4">
        <f t="shared" si="61"/>
        <v>-0.02557939914</v>
      </c>
    </row>
    <row r="99" ht="12.75" customHeight="1">
      <c r="A99" s="3">
        <v>2014.0</v>
      </c>
      <c r="B99" s="23">
        <f t="shared" si="59"/>
        <v>732150</v>
      </c>
      <c r="C99" s="21">
        <f t="shared" ref="C99:N99" si="62">B99+($A$81*C70)</f>
        <v>725100</v>
      </c>
      <c r="D99" s="21">
        <f t="shared" si="62"/>
        <v>768525</v>
      </c>
      <c r="E99" s="21">
        <f t="shared" si="62"/>
        <v>775050</v>
      </c>
      <c r="F99" s="21">
        <f t="shared" si="62"/>
        <v>787500</v>
      </c>
      <c r="G99" s="21">
        <f t="shared" si="62"/>
        <v>798375</v>
      </c>
      <c r="H99" s="21">
        <f t="shared" si="62"/>
        <v>786300</v>
      </c>
      <c r="I99" s="21">
        <f t="shared" si="62"/>
        <v>789525</v>
      </c>
      <c r="J99" s="21">
        <f t="shared" si="62"/>
        <v>787800</v>
      </c>
      <c r="K99" s="21">
        <f t="shared" si="62"/>
        <v>795900</v>
      </c>
      <c r="L99" s="21">
        <f t="shared" si="62"/>
        <v>843825</v>
      </c>
      <c r="M99" s="21">
        <f t="shared" si="62"/>
        <v>856500</v>
      </c>
      <c r="N99" s="21">
        <f t="shared" si="62"/>
        <v>908775</v>
      </c>
      <c r="Q99">
        <v>355.0</v>
      </c>
      <c r="R99">
        <v>1131.0</v>
      </c>
      <c r="S99" s="4">
        <f t="shared" si="61"/>
        <v>0.3138815208</v>
      </c>
    </row>
    <row r="100" ht="12.75" customHeight="1">
      <c r="A100" s="3">
        <v>2013.0</v>
      </c>
      <c r="B100" s="23">
        <f t="shared" si="59"/>
        <v>540375</v>
      </c>
      <c r="C100" s="21">
        <f t="shared" ref="C100:N100" si="63">B100+($A$81*C71)</f>
        <v>545400</v>
      </c>
      <c r="D100" s="21">
        <f t="shared" si="63"/>
        <v>554475</v>
      </c>
      <c r="E100" s="21">
        <f t="shared" si="63"/>
        <v>576675</v>
      </c>
      <c r="F100" s="21">
        <f t="shared" si="63"/>
        <v>610650</v>
      </c>
      <c r="G100" s="21">
        <f t="shared" si="63"/>
        <v>630075</v>
      </c>
      <c r="H100" s="21">
        <f t="shared" si="63"/>
        <v>638625</v>
      </c>
      <c r="I100" s="21">
        <f t="shared" si="63"/>
        <v>633450</v>
      </c>
      <c r="J100" s="21">
        <f t="shared" si="63"/>
        <v>646125</v>
      </c>
      <c r="K100" s="21">
        <f t="shared" si="63"/>
        <v>691125</v>
      </c>
      <c r="L100" s="21">
        <f t="shared" si="63"/>
        <v>700800</v>
      </c>
      <c r="M100" s="21">
        <f t="shared" si="63"/>
        <v>719250</v>
      </c>
      <c r="N100" s="21">
        <f t="shared" si="63"/>
        <v>732150</v>
      </c>
      <c r="Q100">
        <v>418.2</v>
      </c>
      <c r="R100">
        <v>902.0</v>
      </c>
      <c r="S100" s="4">
        <f t="shared" si="61"/>
        <v>0.4636363636</v>
      </c>
    </row>
    <row r="101" ht="12.75" customHeight="1">
      <c r="A101" s="3">
        <v>2012.0</v>
      </c>
      <c r="B101" s="23">
        <f t="shared" si="59"/>
        <v>472950</v>
      </c>
      <c r="C101" s="21">
        <f t="shared" ref="C101:N101" si="64">B101+($A$81*C72)</f>
        <v>467175</v>
      </c>
      <c r="D101" s="21">
        <f t="shared" si="64"/>
        <v>483150</v>
      </c>
      <c r="E101" s="21">
        <f t="shared" si="64"/>
        <v>496950</v>
      </c>
      <c r="F101" s="21">
        <f t="shared" si="64"/>
        <v>510375</v>
      </c>
      <c r="G101" s="21">
        <f t="shared" si="64"/>
        <v>520650</v>
      </c>
      <c r="H101" s="21">
        <f t="shared" si="64"/>
        <v>530400</v>
      </c>
      <c r="I101" s="21">
        <f t="shared" si="64"/>
        <v>545250</v>
      </c>
      <c r="J101" s="21">
        <f t="shared" si="64"/>
        <v>538275</v>
      </c>
      <c r="K101" s="21">
        <f t="shared" si="64"/>
        <v>538425</v>
      </c>
      <c r="L101" s="21">
        <f t="shared" si="64"/>
        <v>523425</v>
      </c>
      <c r="M101" s="21">
        <f t="shared" si="64"/>
        <v>536100</v>
      </c>
      <c r="N101" s="21">
        <f t="shared" si="64"/>
        <v>540375</v>
      </c>
      <c r="Q101">
        <v>171.8</v>
      </c>
      <c r="R101">
        <v>792.0</v>
      </c>
      <c r="S101" s="4">
        <f t="shared" si="61"/>
        <v>0.2169191919</v>
      </c>
    </row>
    <row r="102" ht="12.75" customHeight="1">
      <c r="A102" s="3">
        <v>2011.0</v>
      </c>
      <c r="B102" s="23">
        <f t="shared" si="59"/>
        <v>445725</v>
      </c>
      <c r="C102" s="21">
        <f t="shared" ref="C102:N102" si="65">B102+($A$81*C73)</f>
        <v>449100</v>
      </c>
      <c r="D102" s="21">
        <f t="shared" si="65"/>
        <v>436125</v>
      </c>
      <c r="E102" s="21">
        <f t="shared" si="65"/>
        <v>443925</v>
      </c>
      <c r="F102" s="21">
        <f t="shared" si="65"/>
        <v>448575</v>
      </c>
      <c r="G102" s="21">
        <f t="shared" si="65"/>
        <v>443400</v>
      </c>
      <c r="H102" s="21">
        <f t="shared" si="65"/>
        <v>480900</v>
      </c>
      <c r="I102" s="21">
        <f t="shared" si="65"/>
        <v>480375</v>
      </c>
      <c r="J102" s="21">
        <f t="shared" si="65"/>
        <v>477450</v>
      </c>
      <c r="K102" s="21">
        <f t="shared" si="65"/>
        <v>494400</v>
      </c>
      <c r="L102" s="21">
        <f t="shared" si="65"/>
        <v>487500</v>
      </c>
      <c r="M102" s="21">
        <f t="shared" si="65"/>
        <v>472500</v>
      </c>
      <c r="N102" s="21">
        <f t="shared" si="65"/>
        <v>472950</v>
      </c>
      <c r="Q102">
        <v>42.0</v>
      </c>
      <c r="R102">
        <v>781.0</v>
      </c>
      <c r="S102" s="4">
        <f t="shared" si="61"/>
        <v>0.05377720871</v>
      </c>
    </row>
    <row r="103" ht="12.75" customHeight="1">
      <c r="A103" s="3">
        <v>2010.0</v>
      </c>
      <c r="B103" s="23">
        <f t="shared" si="59"/>
        <v>366375</v>
      </c>
      <c r="C103" s="21">
        <f t="shared" ref="C103:N103" si="66">B103+($A$81*C74)</f>
        <v>353700</v>
      </c>
      <c r="D103" s="21">
        <f t="shared" si="66"/>
        <v>348975</v>
      </c>
      <c r="E103" s="21">
        <f t="shared" si="66"/>
        <v>348075</v>
      </c>
      <c r="F103" s="21">
        <f t="shared" si="66"/>
        <v>361425</v>
      </c>
      <c r="G103" s="21">
        <f t="shared" si="66"/>
        <v>377100</v>
      </c>
      <c r="H103" s="21">
        <f t="shared" si="66"/>
        <v>426000</v>
      </c>
      <c r="I103" s="21">
        <f t="shared" si="66"/>
        <v>417075</v>
      </c>
      <c r="J103" s="21">
        <f t="shared" si="66"/>
        <v>411225</v>
      </c>
      <c r="K103" s="21">
        <f t="shared" si="66"/>
        <v>396225</v>
      </c>
      <c r="L103" s="21">
        <f t="shared" si="66"/>
        <v>401700</v>
      </c>
      <c r="M103" s="21">
        <f t="shared" si="66"/>
        <v>426525</v>
      </c>
      <c r="N103" s="21">
        <f t="shared" si="66"/>
        <v>445725</v>
      </c>
      <c r="Q103">
        <v>194.6</v>
      </c>
      <c r="R103">
        <v>602.0</v>
      </c>
      <c r="S103" s="4">
        <f t="shared" si="61"/>
        <v>0.323255814</v>
      </c>
    </row>
    <row r="104" ht="12.75" customHeight="1">
      <c r="A104" s="3">
        <v>2009.0</v>
      </c>
      <c r="B104" s="23">
        <f t="shared" si="59"/>
        <v>230400</v>
      </c>
      <c r="C104" s="21">
        <f t="shared" ref="C104:N104" si="67">B104+($A$81*C75)</f>
        <v>227475</v>
      </c>
      <c r="D104" s="21">
        <f t="shared" si="67"/>
        <v>242475</v>
      </c>
      <c r="E104" s="21">
        <f t="shared" si="67"/>
        <v>240900</v>
      </c>
      <c r="F104" s="21">
        <f t="shared" si="67"/>
        <v>259425</v>
      </c>
      <c r="G104" s="21">
        <f t="shared" si="67"/>
        <v>273300</v>
      </c>
      <c r="H104" s="21">
        <f t="shared" si="67"/>
        <v>277650</v>
      </c>
      <c r="I104" s="21">
        <f t="shared" si="67"/>
        <v>276525</v>
      </c>
      <c r="J104" s="21">
        <f t="shared" si="67"/>
        <v>294750</v>
      </c>
      <c r="K104" s="21">
        <f t="shared" si="67"/>
        <v>292200</v>
      </c>
      <c r="L104" s="21">
        <f t="shared" si="67"/>
        <v>315075</v>
      </c>
      <c r="M104" s="21">
        <f t="shared" si="67"/>
        <v>351525</v>
      </c>
      <c r="N104" s="21">
        <f t="shared" si="67"/>
        <v>366375</v>
      </c>
      <c r="Q104">
        <v>311.3</v>
      </c>
      <c r="R104">
        <v>443.0</v>
      </c>
      <c r="S104" s="4">
        <f t="shared" si="61"/>
        <v>0.7027088036</v>
      </c>
    </row>
    <row r="105" ht="12.75" customHeight="1">
      <c r="A105" s="3">
        <v>2008.0</v>
      </c>
      <c r="B105" s="23">
        <f t="shared" si="59"/>
        <v>118650</v>
      </c>
      <c r="C105" s="21">
        <f t="shared" ref="C105:N105" si="68">B105+($A$81*C76)</f>
        <v>103650</v>
      </c>
      <c r="D105" s="21">
        <f t="shared" si="68"/>
        <v>96900</v>
      </c>
      <c r="E105" s="21">
        <f t="shared" si="68"/>
        <v>90900</v>
      </c>
      <c r="F105" s="21">
        <f t="shared" si="68"/>
        <v>75900</v>
      </c>
      <c r="G105" s="21">
        <f t="shared" si="68"/>
        <v>84750</v>
      </c>
      <c r="H105" s="21">
        <f t="shared" si="68"/>
        <v>96975</v>
      </c>
      <c r="I105" s="21">
        <f t="shared" si="68"/>
        <v>123225</v>
      </c>
      <c r="J105" s="21">
        <f t="shared" si="68"/>
        <v>112050</v>
      </c>
      <c r="K105" s="21">
        <f t="shared" si="68"/>
        <v>113850</v>
      </c>
      <c r="L105" s="21">
        <f t="shared" si="68"/>
        <v>194775</v>
      </c>
      <c r="M105" s="21">
        <f t="shared" si="68"/>
        <v>204450</v>
      </c>
      <c r="N105" s="21">
        <f t="shared" si="68"/>
        <v>230400</v>
      </c>
      <c r="Q105">
        <v>176.5</v>
      </c>
      <c r="R105">
        <v>713.0</v>
      </c>
      <c r="S105" s="4">
        <f t="shared" si="61"/>
        <v>0.247545582</v>
      </c>
    </row>
    <row r="106" ht="12.75" customHeight="1">
      <c r="A106" s="3">
        <v>2007.0</v>
      </c>
      <c r="B106" s="20">
        <f>A81</f>
        <v>15000</v>
      </c>
      <c r="C106" s="21">
        <f t="shared" ref="C106:N106" si="69">B106+($A$81*C77)</f>
        <v>17250</v>
      </c>
      <c r="D106" s="21">
        <f t="shared" si="69"/>
        <v>34050</v>
      </c>
      <c r="E106" s="21">
        <f t="shared" si="69"/>
        <v>60750</v>
      </c>
      <c r="F106" s="21">
        <f t="shared" si="69"/>
        <v>57525</v>
      </c>
      <c r="G106" s="21">
        <f t="shared" si="69"/>
        <v>74475</v>
      </c>
      <c r="H106" s="21">
        <f t="shared" si="69"/>
        <v>84600</v>
      </c>
      <c r="I106" s="21">
        <f t="shared" si="69"/>
        <v>97125</v>
      </c>
      <c r="J106" s="21">
        <f t="shared" si="69"/>
        <v>83925</v>
      </c>
      <c r="K106" s="21">
        <f t="shared" si="69"/>
        <v>99150</v>
      </c>
      <c r="L106" s="21">
        <f t="shared" si="69"/>
        <v>100425</v>
      </c>
      <c r="M106" s="21">
        <f t="shared" si="69"/>
        <v>108225</v>
      </c>
      <c r="N106" s="21">
        <f t="shared" si="69"/>
        <v>118650</v>
      </c>
      <c r="Q106">
        <v>158.9</v>
      </c>
      <c r="R106">
        <v>800.0</v>
      </c>
      <c r="S106" s="4">
        <f t="shared" si="61"/>
        <v>0.198625</v>
      </c>
    </row>
    <row r="107" ht="12.75" customHeight="1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19"/>
      <c r="P107" s="18"/>
      <c r="Q107">
        <f>SUM(Q97:Q106)</f>
        <v>2107.5</v>
      </c>
      <c r="S107" s="5">
        <f>SUM(S97:S106)</f>
        <v>2.79332081</v>
      </c>
      <c r="T107" s="6">
        <f>O107/10</f>
        <v>0</v>
      </c>
    </row>
    <row r="108" ht="12.75" customHeight="1"/>
    <row r="109" ht="12.75" customHeight="1">
      <c r="A109" s="1" t="s">
        <v>40</v>
      </c>
    </row>
    <row r="110" ht="12.75" customHeight="1">
      <c r="B110" t="s">
        <v>15</v>
      </c>
      <c r="C110" t="s">
        <v>11</v>
      </c>
      <c r="D110" t="s">
        <v>5</v>
      </c>
      <c r="E110" t="s">
        <v>41</v>
      </c>
    </row>
    <row r="111" ht="12.75" customHeight="1">
      <c r="A111" t="s">
        <v>42</v>
      </c>
      <c r="B111" s="4">
        <v>7.055</v>
      </c>
      <c r="C111" s="4">
        <v>7.725</v>
      </c>
      <c r="D111" s="4">
        <v>3.31142857142857</v>
      </c>
    </row>
    <row r="112" ht="12.75" customHeight="1">
      <c r="A112" t="s">
        <v>43</v>
      </c>
      <c r="B112" s="4">
        <v>5.525</v>
      </c>
      <c r="C112" s="4">
        <v>-0.745000000000001</v>
      </c>
      <c r="D112" s="4">
        <v>3.11142857142857</v>
      </c>
    </row>
    <row r="113" ht="12.75" customHeight="1">
      <c r="A113" t="s">
        <v>44</v>
      </c>
      <c r="B113" s="4">
        <v>11.775</v>
      </c>
      <c r="C113" s="4">
        <v>8.875</v>
      </c>
      <c r="D113" s="4">
        <v>6.91857142857143</v>
      </c>
    </row>
    <row r="114" ht="12.75" customHeight="1">
      <c r="A114" t="s">
        <v>45</v>
      </c>
      <c r="B114" s="4">
        <v>12.785</v>
      </c>
      <c r="C114" s="4">
        <v>10.455</v>
      </c>
      <c r="D114" s="4">
        <v>7.79</v>
      </c>
    </row>
    <row r="115" ht="12.75" customHeight="1">
      <c r="A115" t="s">
        <v>46</v>
      </c>
      <c r="B115" s="4">
        <v>4.495</v>
      </c>
      <c r="C115" s="4">
        <v>4.295</v>
      </c>
      <c r="D115" s="4">
        <v>2.78571428571429</v>
      </c>
    </row>
    <row r="116" ht="12.75" customHeight="1">
      <c r="A116" t="s">
        <v>47</v>
      </c>
      <c r="B116" s="4">
        <v>1.815</v>
      </c>
      <c r="C116" s="4">
        <v>1.05</v>
      </c>
      <c r="D116" s="4">
        <v>1.98428571428571</v>
      </c>
    </row>
    <row r="117" ht="12.75" customHeight="1">
      <c r="A117" t="s">
        <v>48</v>
      </c>
      <c r="B117" s="4">
        <v>5.29</v>
      </c>
      <c r="C117" s="4">
        <v>4.865</v>
      </c>
      <c r="D117" s="4">
        <v>2.90571428571429</v>
      </c>
    </row>
    <row r="118" ht="12.75" customHeight="1">
      <c r="A118" t="s">
        <v>49</v>
      </c>
      <c r="B118" s="4">
        <v>9.065</v>
      </c>
      <c r="C118" s="4">
        <v>7.7825</v>
      </c>
      <c r="D118" s="4">
        <v>4.38428571428571</v>
      </c>
    </row>
    <row r="119" ht="12.75" customHeight="1">
      <c r="A119" t="s">
        <v>50</v>
      </c>
      <c r="B119" s="4">
        <v>7.45</v>
      </c>
      <c r="C119" s="4">
        <v>4.4125</v>
      </c>
      <c r="D119" s="4">
        <v>3.69285714285714</v>
      </c>
    </row>
    <row r="120" ht="12.75" customHeight="1">
      <c r="A120" t="s">
        <v>51</v>
      </c>
      <c r="B120" s="4">
        <v>6.91</v>
      </c>
      <c r="C120" s="4">
        <v>3.9725</v>
      </c>
      <c r="D120" s="4">
        <v>4.56285714285714</v>
      </c>
    </row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C3:O3 C4:N12">
    <cfRule type="cellIs" dxfId="0" priority="1" operator="lessThan">
      <formula>0</formula>
    </cfRule>
  </conditionalFormatting>
  <conditionalFormatting sqref="C3:O3 C4:N12">
    <cfRule type="cellIs" dxfId="0" priority="2" operator="greaterThanOrEqual">
      <formula>0</formula>
    </cfRule>
  </conditionalFormatting>
  <conditionalFormatting sqref="C3:O3 C4:N12">
    <cfRule type="cellIs" dxfId="0" priority="3" operator="lessThan">
      <formula>-0.9</formula>
    </cfRule>
  </conditionalFormatting>
  <conditionalFormatting sqref="C16:N25">
    <cfRule type="cellIs" dxfId="0" priority="4" operator="lessThan">
      <formula>0</formula>
    </cfRule>
  </conditionalFormatting>
  <conditionalFormatting sqref="C16:N25">
    <cfRule type="cellIs" dxfId="0" priority="5" operator="greaterThanOrEqual">
      <formula>0</formula>
    </cfRule>
  </conditionalFormatting>
  <conditionalFormatting sqref="C29:N38">
    <cfRule type="cellIs" dxfId="0" priority="6" operator="lessThan">
      <formula>0</formula>
    </cfRule>
  </conditionalFormatting>
  <conditionalFormatting sqref="C29:N38">
    <cfRule type="cellIs" dxfId="0" priority="7" operator="greaterThanOrEqual">
      <formula>0</formula>
    </cfRule>
  </conditionalFormatting>
  <conditionalFormatting sqref="P42 C42:N51">
    <cfRule type="cellIs" dxfId="0" priority="8" operator="lessThan">
      <formula>0</formula>
    </cfRule>
  </conditionalFormatting>
  <conditionalFormatting sqref="P42 C42:N51">
    <cfRule type="cellIs" dxfId="0" priority="9" operator="greaterThanOrEqual">
      <formula>0</formula>
    </cfRule>
  </conditionalFormatting>
  <conditionalFormatting sqref="O4">
    <cfRule type="cellIs" dxfId="0" priority="10" operator="lessThan">
      <formula>0</formula>
    </cfRule>
  </conditionalFormatting>
  <conditionalFormatting sqref="O4">
    <cfRule type="cellIs" dxfId="0" priority="11" operator="greaterThanOrEqual">
      <formula>0</formula>
    </cfRule>
  </conditionalFormatting>
  <conditionalFormatting sqref="O5">
    <cfRule type="cellIs" dxfId="0" priority="12" operator="lessThan">
      <formula>0</formula>
    </cfRule>
  </conditionalFormatting>
  <conditionalFormatting sqref="O5">
    <cfRule type="cellIs" dxfId="0" priority="13" operator="greaterThanOrEqual">
      <formula>0</formula>
    </cfRule>
  </conditionalFormatting>
  <conditionalFormatting sqref="O6">
    <cfRule type="cellIs" dxfId="0" priority="14" operator="lessThan">
      <formula>0</formula>
    </cfRule>
  </conditionalFormatting>
  <conditionalFormatting sqref="O6">
    <cfRule type="cellIs" dxfId="0" priority="15" operator="greaterThanOrEqual">
      <formula>0</formula>
    </cfRule>
  </conditionalFormatting>
  <conditionalFormatting sqref="O7">
    <cfRule type="cellIs" dxfId="0" priority="16" operator="lessThan">
      <formula>0</formula>
    </cfRule>
  </conditionalFormatting>
  <conditionalFormatting sqref="O7">
    <cfRule type="cellIs" dxfId="0" priority="17" operator="greaterThanOrEqual">
      <formula>0</formula>
    </cfRule>
  </conditionalFormatting>
  <conditionalFormatting sqref="O8">
    <cfRule type="cellIs" dxfId="0" priority="18" operator="lessThan">
      <formula>0</formula>
    </cfRule>
  </conditionalFormatting>
  <conditionalFormatting sqref="O8">
    <cfRule type="cellIs" dxfId="0" priority="19" operator="greaterThanOrEqual">
      <formula>0</formula>
    </cfRule>
  </conditionalFormatting>
  <conditionalFormatting sqref="O9">
    <cfRule type="cellIs" dxfId="0" priority="20" operator="lessThan">
      <formula>0</formula>
    </cfRule>
  </conditionalFormatting>
  <conditionalFormatting sqref="O9">
    <cfRule type="cellIs" dxfId="0" priority="21" operator="greaterThanOrEqual">
      <formula>0</formula>
    </cfRule>
  </conditionalFormatting>
  <conditionalFormatting sqref="O10">
    <cfRule type="cellIs" dxfId="0" priority="22" operator="lessThan">
      <formula>0</formula>
    </cfRule>
  </conditionalFormatting>
  <conditionalFormatting sqref="O10">
    <cfRule type="cellIs" dxfId="0" priority="23" operator="greaterThanOrEqual">
      <formula>0</formula>
    </cfRule>
  </conditionalFormatting>
  <conditionalFormatting sqref="O11">
    <cfRule type="cellIs" dxfId="0" priority="24" operator="lessThan">
      <formula>0</formula>
    </cfRule>
  </conditionalFormatting>
  <conditionalFormatting sqref="O11">
    <cfRule type="cellIs" dxfId="0" priority="25" operator="greaterThanOrEqual">
      <formula>0</formula>
    </cfRule>
  </conditionalFormatting>
  <conditionalFormatting sqref="O12">
    <cfRule type="cellIs" dxfId="0" priority="26" operator="lessThan">
      <formula>0</formula>
    </cfRule>
  </conditionalFormatting>
  <conditionalFormatting sqref="O12">
    <cfRule type="cellIs" dxfId="0" priority="27" operator="greaterThanOrEqual">
      <formula>0</formula>
    </cfRule>
  </conditionalFormatting>
  <conditionalFormatting sqref="O16">
    <cfRule type="cellIs" dxfId="0" priority="28" operator="lessThan">
      <formula>0</formula>
    </cfRule>
  </conditionalFormatting>
  <conditionalFormatting sqref="O16">
    <cfRule type="cellIs" dxfId="0" priority="29" operator="greaterThanOrEqual">
      <formula>0</formula>
    </cfRule>
  </conditionalFormatting>
  <conditionalFormatting sqref="O17">
    <cfRule type="cellIs" dxfId="0" priority="30" operator="lessThan">
      <formula>0</formula>
    </cfRule>
  </conditionalFormatting>
  <conditionalFormatting sqref="O17">
    <cfRule type="cellIs" dxfId="0" priority="31" operator="greaterThanOrEqual">
      <formula>0</formula>
    </cfRule>
  </conditionalFormatting>
  <conditionalFormatting sqref="O18">
    <cfRule type="cellIs" dxfId="0" priority="32" operator="lessThan">
      <formula>0</formula>
    </cfRule>
  </conditionalFormatting>
  <conditionalFormatting sqref="O18">
    <cfRule type="cellIs" dxfId="0" priority="33" operator="greaterThanOrEqual">
      <formula>0</formula>
    </cfRule>
  </conditionalFormatting>
  <conditionalFormatting sqref="O19">
    <cfRule type="cellIs" dxfId="0" priority="34" operator="lessThan">
      <formula>0</formula>
    </cfRule>
  </conditionalFormatting>
  <conditionalFormatting sqref="O19">
    <cfRule type="cellIs" dxfId="0" priority="35" operator="greaterThanOrEqual">
      <formula>0</formula>
    </cfRule>
  </conditionalFormatting>
  <conditionalFormatting sqref="O20">
    <cfRule type="cellIs" dxfId="0" priority="36" operator="lessThan">
      <formula>0</formula>
    </cfRule>
  </conditionalFormatting>
  <conditionalFormatting sqref="O20">
    <cfRule type="cellIs" dxfId="0" priority="37" operator="greaterThanOrEqual">
      <formula>0</formula>
    </cfRule>
  </conditionalFormatting>
  <conditionalFormatting sqref="O21">
    <cfRule type="cellIs" dxfId="0" priority="38" operator="lessThan">
      <formula>0</formula>
    </cfRule>
  </conditionalFormatting>
  <conditionalFormatting sqref="O21">
    <cfRule type="cellIs" dxfId="0" priority="39" operator="greaterThanOrEqual">
      <formula>0</formula>
    </cfRule>
  </conditionalFormatting>
  <conditionalFormatting sqref="O22">
    <cfRule type="cellIs" dxfId="0" priority="40" operator="lessThan">
      <formula>0</formula>
    </cfRule>
  </conditionalFormatting>
  <conditionalFormatting sqref="O22">
    <cfRule type="cellIs" dxfId="0" priority="41" operator="greaterThanOrEqual">
      <formula>0</formula>
    </cfRule>
  </conditionalFormatting>
  <conditionalFormatting sqref="O23">
    <cfRule type="cellIs" dxfId="0" priority="42" operator="lessThan">
      <formula>0</formula>
    </cfRule>
  </conditionalFormatting>
  <conditionalFormatting sqref="O23">
    <cfRule type="cellIs" dxfId="0" priority="43" operator="greaterThanOrEqual">
      <formula>0</formula>
    </cfRule>
  </conditionalFormatting>
  <conditionalFormatting sqref="O24">
    <cfRule type="cellIs" dxfId="0" priority="44" operator="lessThan">
      <formula>0</formula>
    </cfRule>
  </conditionalFormatting>
  <conditionalFormatting sqref="O24">
    <cfRule type="cellIs" dxfId="0" priority="45" operator="greaterThanOrEqual">
      <formula>0</formula>
    </cfRule>
  </conditionalFormatting>
  <conditionalFormatting sqref="O25">
    <cfRule type="cellIs" dxfId="0" priority="46" operator="lessThan">
      <formula>0</formula>
    </cfRule>
  </conditionalFormatting>
  <conditionalFormatting sqref="O25">
    <cfRule type="cellIs" dxfId="0" priority="47" operator="greaterThanOrEqual">
      <formula>0</formula>
    </cfRule>
  </conditionalFormatting>
  <conditionalFormatting sqref="O29">
    <cfRule type="cellIs" dxfId="0" priority="48" operator="lessThan">
      <formula>0</formula>
    </cfRule>
  </conditionalFormatting>
  <conditionalFormatting sqref="O29">
    <cfRule type="cellIs" dxfId="0" priority="49" operator="greaterThanOrEqual">
      <formula>0</formula>
    </cfRule>
  </conditionalFormatting>
  <conditionalFormatting sqref="O30">
    <cfRule type="cellIs" dxfId="0" priority="50" operator="lessThan">
      <formula>0</formula>
    </cfRule>
  </conditionalFormatting>
  <conditionalFormatting sqref="O30">
    <cfRule type="cellIs" dxfId="0" priority="51" operator="greaterThanOrEqual">
      <formula>0</formula>
    </cfRule>
  </conditionalFormatting>
  <conditionalFormatting sqref="O31">
    <cfRule type="cellIs" dxfId="0" priority="52" operator="lessThan">
      <formula>0</formula>
    </cfRule>
  </conditionalFormatting>
  <conditionalFormatting sqref="O31">
    <cfRule type="cellIs" dxfId="0" priority="53" operator="greaterThanOrEqual">
      <formula>0</formula>
    </cfRule>
  </conditionalFormatting>
  <conditionalFormatting sqref="O32">
    <cfRule type="cellIs" dxfId="0" priority="54" operator="lessThan">
      <formula>0</formula>
    </cfRule>
  </conditionalFormatting>
  <conditionalFormatting sqref="O32">
    <cfRule type="cellIs" dxfId="0" priority="55" operator="greaterThanOrEqual">
      <formula>0</formula>
    </cfRule>
  </conditionalFormatting>
  <conditionalFormatting sqref="O33">
    <cfRule type="cellIs" dxfId="0" priority="56" operator="lessThan">
      <formula>0</formula>
    </cfRule>
  </conditionalFormatting>
  <conditionalFormatting sqref="O33">
    <cfRule type="cellIs" dxfId="0" priority="57" operator="greaterThanOrEqual">
      <formula>0</formula>
    </cfRule>
  </conditionalFormatting>
  <conditionalFormatting sqref="O34">
    <cfRule type="cellIs" dxfId="0" priority="58" operator="lessThan">
      <formula>0</formula>
    </cfRule>
  </conditionalFormatting>
  <conditionalFormatting sqref="O34">
    <cfRule type="cellIs" dxfId="0" priority="59" operator="greaterThanOrEqual">
      <formula>0</formula>
    </cfRule>
  </conditionalFormatting>
  <conditionalFormatting sqref="O35">
    <cfRule type="cellIs" dxfId="0" priority="60" operator="lessThan">
      <formula>0</formula>
    </cfRule>
  </conditionalFormatting>
  <conditionalFormatting sqref="O35">
    <cfRule type="cellIs" dxfId="0" priority="61" operator="greaterThanOrEqual">
      <formula>0</formula>
    </cfRule>
  </conditionalFormatting>
  <conditionalFormatting sqref="O36">
    <cfRule type="cellIs" dxfId="0" priority="62" operator="lessThan">
      <formula>0</formula>
    </cfRule>
  </conditionalFormatting>
  <conditionalFormatting sqref="O36">
    <cfRule type="cellIs" dxfId="0" priority="63" operator="greaterThanOrEqual">
      <formula>0</formula>
    </cfRule>
  </conditionalFormatting>
  <conditionalFormatting sqref="O37">
    <cfRule type="cellIs" dxfId="0" priority="64" operator="lessThan">
      <formula>0</formula>
    </cfRule>
  </conditionalFormatting>
  <conditionalFormatting sqref="O37">
    <cfRule type="cellIs" dxfId="0" priority="65" operator="greaterThanOrEqual">
      <formula>0</formula>
    </cfRule>
  </conditionalFormatting>
  <conditionalFormatting sqref="O38">
    <cfRule type="cellIs" dxfId="0" priority="66" operator="lessThan">
      <formula>0</formula>
    </cfRule>
  </conditionalFormatting>
  <conditionalFormatting sqref="O38">
    <cfRule type="cellIs" dxfId="0" priority="67" operator="greaterThanOrEqual">
      <formula>0</formula>
    </cfRule>
  </conditionalFormatting>
  <conditionalFormatting sqref="O42">
    <cfRule type="cellIs" dxfId="0" priority="68" operator="lessThan">
      <formula>0</formula>
    </cfRule>
  </conditionalFormatting>
  <conditionalFormatting sqref="O42">
    <cfRule type="cellIs" dxfId="0" priority="69" operator="greaterThanOrEqual">
      <formula>0</formula>
    </cfRule>
  </conditionalFormatting>
  <conditionalFormatting sqref="O43">
    <cfRule type="cellIs" dxfId="0" priority="70" operator="lessThan">
      <formula>0</formula>
    </cfRule>
  </conditionalFormatting>
  <conditionalFormatting sqref="O43">
    <cfRule type="cellIs" dxfId="0" priority="71" operator="greaterThanOrEqual">
      <formula>0</formula>
    </cfRule>
  </conditionalFormatting>
  <conditionalFormatting sqref="O44">
    <cfRule type="cellIs" dxfId="0" priority="72" operator="lessThan">
      <formula>0</formula>
    </cfRule>
  </conditionalFormatting>
  <conditionalFormatting sqref="O44">
    <cfRule type="cellIs" dxfId="0" priority="73" operator="greaterThanOrEqual">
      <formula>0</formula>
    </cfRule>
  </conditionalFormatting>
  <conditionalFormatting sqref="O45">
    <cfRule type="cellIs" dxfId="0" priority="74" operator="lessThan">
      <formula>0</formula>
    </cfRule>
  </conditionalFormatting>
  <conditionalFormatting sqref="O45">
    <cfRule type="cellIs" dxfId="0" priority="75" operator="greaterThanOrEqual">
      <formula>0</formula>
    </cfRule>
  </conditionalFormatting>
  <conditionalFormatting sqref="O46">
    <cfRule type="cellIs" dxfId="0" priority="76" operator="lessThan">
      <formula>0</formula>
    </cfRule>
  </conditionalFormatting>
  <conditionalFormatting sqref="O46">
    <cfRule type="cellIs" dxfId="0" priority="77" operator="greaterThanOrEqual">
      <formula>0</formula>
    </cfRule>
  </conditionalFormatting>
  <conditionalFormatting sqref="O47">
    <cfRule type="cellIs" dxfId="0" priority="78" operator="lessThan">
      <formula>0</formula>
    </cfRule>
  </conditionalFormatting>
  <conditionalFormatting sqref="O47">
    <cfRule type="cellIs" dxfId="0" priority="79" operator="greaterThanOrEqual">
      <formula>0</formula>
    </cfRule>
  </conditionalFormatting>
  <conditionalFormatting sqref="O48">
    <cfRule type="cellIs" dxfId="0" priority="80" operator="lessThan">
      <formula>0</formula>
    </cfRule>
  </conditionalFormatting>
  <conditionalFormatting sqref="O48">
    <cfRule type="cellIs" dxfId="0" priority="81" operator="greaterThanOrEqual">
      <formula>0</formula>
    </cfRule>
  </conditionalFormatting>
  <conditionalFormatting sqref="O49">
    <cfRule type="cellIs" dxfId="0" priority="82" operator="lessThan">
      <formula>0</formula>
    </cfRule>
  </conditionalFormatting>
  <conditionalFormatting sqref="O49">
    <cfRule type="cellIs" dxfId="0" priority="83" operator="greaterThanOrEqual">
      <formula>0</formula>
    </cfRule>
  </conditionalFormatting>
  <conditionalFormatting sqref="O50">
    <cfRule type="cellIs" dxfId="0" priority="84" operator="lessThan">
      <formula>0</formula>
    </cfRule>
  </conditionalFormatting>
  <conditionalFormatting sqref="O50">
    <cfRule type="cellIs" dxfId="0" priority="85" operator="greaterThanOrEqual">
      <formula>0</formula>
    </cfRule>
  </conditionalFormatting>
  <conditionalFormatting sqref="O51">
    <cfRule type="cellIs" dxfId="0" priority="86" operator="lessThan">
      <formula>0</formula>
    </cfRule>
  </conditionalFormatting>
  <conditionalFormatting sqref="O51">
    <cfRule type="cellIs" dxfId="0" priority="87" operator="greaterThanOrEqual">
      <formula>0</formula>
    </cfRule>
  </conditionalFormatting>
  <conditionalFormatting sqref="P43">
    <cfRule type="cellIs" dxfId="0" priority="88" operator="lessThan">
      <formula>0</formula>
    </cfRule>
  </conditionalFormatting>
  <conditionalFormatting sqref="P43">
    <cfRule type="cellIs" dxfId="0" priority="89" operator="greaterThanOrEqual">
      <formula>0</formula>
    </cfRule>
  </conditionalFormatting>
  <conditionalFormatting sqref="P44">
    <cfRule type="cellIs" dxfId="0" priority="90" operator="lessThan">
      <formula>0</formula>
    </cfRule>
  </conditionalFormatting>
  <conditionalFormatting sqref="P44">
    <cfRule type="cellIs" dxfId="0" priority="91" operator="greaterThanOrEqual">
      <formula>0</formula>
    </cfRule>
  </conditionalFormatting>
  <conditionalFormatting sqref="P45">
    <cfRule type="cellIs" dxfId="0" priority="92" operator="lessThan">
      <formula>0</formula>
    </cfRule>
  </conditionalFormatting>
  <conditionalFormatting sqref="P45">
    <cfRule type="cellIs" dxfId="0" priority="93" operator="greaterThanOrEqual">
      <formula>0</formula>
    </cfRule>
  </conditionalFormatting>
  <conditionalFormatting sqref="P46">
    <cfRule type="cellIs" dxfId="0" priority="94" operator="lessThan">
      <formula>0</formula>
    </cfRule>
  </conditionalFormatting>
  <conditionalFormatting sqref="P46">
    <cfRule type="cellIs" dxfId="0" priority="95" operator="greaterThanOrEqual">
      <formula>0</formula>
    </cfRule>
  </conditionalFormatting>
  <conditionalFormatting sqref="P47">
    <cfRule type="cellIs" dxfId="0" priority="96" operator="lessThan">
      <formula>0</formula>
    </cfRule>
  </conditionalFormatting>
  <conditionalFormatting sqref="P47">
    <cfRule type="cellIs" dxfId="0" priority="97" operator="greaterThanOrEqual">
      <formula>0</formula>
    </cfRule>
  </conditionalFormatting>
  <conditionalFormatting sqref="P48">
    <cfRule type="cellIs" dxfId="0" priority="98" operator="lessThan">
      <formula>0</formula>
    </cfRule>
  </conditionalFormatting>
  <conditionalFormatting sqref="P48">
    <cfRule type="cellIs" dxfId="0" priority="99" operator="greaterThanOrEqual">
      <formula>0</formula>
    </cfRule>
  </conditionalFormatting>
  <conditionalFormatting sqref="P49">
    <cfRule type="cellIs" dxfId="0" priority="100" operator="lessThan">
      <formula>0</formula>
    </cfRule>
  </conditionalFormatting>
  <conditionalFormatting sqref="P49">
    <cfRule type="cellIs" dxfId="0" priority="101" operator="greaterThanOrEqual">
      <formula>0</formula>
    </cfRule>
  </conditionalFormatting>
  <conditionalFormatting sqref="P50">
    <cfRule type="cellIs" dxfId="0" priority="102" operator="lessThan">
      <formula>0</formula>
    </cfRule>
  </conditionalFormatting>
  <conditionalFormatting sqref="P50">
    <cfRule type="cellIs" dxfId="0" priority="103" operator="greaterThanOrEqual">
      <formula>0</formula>
    </cfRule>
  </conditionalFormatting>
  <conditionalFormatting sqref="P51">
    <cfRule type="cellIs" dxfId="0" priority="104" operator="lessThan">
      <formula>0</formula>
    </cfRule>
  </conditionalFormatting>
  <conditionalFormatting sqref="P51">
    <cfRule type="cellIs" dxfId="0" priority="105" operator="greaterThanOrEqual">
      <formula>0</formula>
    </cfRule>
  </conditionalFormatting>
  <conditionalFormatting sqref="P29">
    <cfRule type="cellIs" dxfId="0" priority="106" operator="lessThan">
      <formula>0</formula>
    </cfRule>
  </conditionalFormatting>
  <conditionalFormatting sqref="P29">
    <cfRule type="cellIs" dxfId="0" priority="107" operator="greaterThanOrEqual">
      <formula>0</formula>
    </cfRule>
  </conditionalFormatting>
  <conditionalFormatting sqref="P30">
    <cfRule type="cellIs" dxfId="0" priority="108" operator="lessThan">
      <formula>0</formula>
    </cfRule>
  </conditionalFormatting>
  <conditionalFormatting sqref="P30">
    <cfRule type="cellIs" dxfId="0" priority="109" operator="greaterThanOrEqual">
      <formula>0</formula>
    </cfRule>
  </conditionalFormatting>
  <conditionalFormatting sqref="P31">
    <cfRule type="cellIs" dxfId="0" priority="110" operator="lessThan">
      <formula>0</formula>
    </cfRule>
  </conditionalFormatting>
  <conditionalFormatting sqref="P31">
    <cfRule type="cellIs" dxfId="0" priority="111" operator="greaterThanOrEqual">
      <formula>0</formula>
    </cfRule>
  </conditionalFormatting>
  <conditionalFormatting sqref="P32">
    <cfRule type="cellIs" dxfId="0" priority="112" operator="lessThan">
      <formula>0</formula>
    </cfRule>
  </conditionalFormatting>
  <conditionalFormatting sqref="P32">
    <cfRule type="cellIs" dxfId="0" priority="113" operator="greaterThanOrEqual">
      <formula>0</formula>
    </cfRule>
  </conditionalFormatting>
  <conditionalFormatting sqref="P33">
    <cfRule type="cellIs" dxfId="0" priority="114" operator="lessThan">
      <formula>0</formula>
    </cfRule>
  </conditionalFormatting>
  <conditionalFormatting sqref="P33">
    <cfRule type="cellIs" dxfId="0" priority="115" operator="greaterThanOrEqual">
      <formula>0</formula>
    </cfRule>
  </conditionalFormatting>
  <conditionalFormatting sqref="P34">
    <cfRule type="cellIs" dxfId="0" priority="116" operator="lessThan">
      <formula>0</formula>
    </cfRule>
  </conditionalFormatting>
  <conditionalFormatting sqref="P34">
    <cfRule type="cellIs" dxfId="0" priority="117" operator="greaterThanOrEqual">
      <formula>0</formula>
    </cfRule>
  </conditionalFormatting>
  <conditionalFormatting sqref="P35">
    <cfRule type="cellIs" dxfId="0" priority="118" operator="lessThan">
      <formula>0</formula>
    </cfRule>
  </conditionalFormatting>
  <conditionalFormatting sqref="P35">
    <cfRule type="cellIs" dxfId="0" priority="119" operator="greaterThanOrEqual">
      <formula>0</formula>
    </cfRule>
  </conditionalFormatting>
  <conditionalFormatting sqref="P36">
    <cfRule type="cellIs" dxfId="0" priority="120" operator="lessThan">
      <formula>0</formula>
    </cfRule>
  </conditionalFormatting>
  <conditionalFormatting sqref="P36">
    <cfRule type="cellIs" dxfId="0" priority="121" operator="greaterThanOrEqual">
      <formula>0</formula>
    </cfRule>
  </conditionalFormatting>
  <conditionalFormatting sqref="P37">
    <cfRule type="cellIs" dxfId="0" priority="122" operator="lessThan">
      <formula>0</formula>
    </cfRule>
  </conditionalFormatting>
  <conditionalFormatting sqref="P37">
    <cfRule type="cellIs" dxfId="0" priority="123" operator="greaterThanOrEqual">
      <formula>0</formula>
    </cfRule>
  </conditionalFormatting>
  <conditionalFormatting sqref="P38">
    <cfRule type="cellIs" dxfId="0" priority="124" operator="lessThan">
      <formula>0</formula>
    </cfRule>
  </conditionalFormatting>
  <conditionalFormatting sqref="P38">
    <cfRule type="cellIs" dxfId="0" priority="125" operator="greaterThanOrEqual">
      <formula>0</formula>
    </cfRule>
  </conditionalFormatting>
  <conditionalFormatting sqref="P16">
    <cfRule type="cellIs" dxfId="0" priority="126" operator="lessThan">
      <formula>0</formula>
    </cfRule>
  </conditionalFormatting>
  <conditionalFormatting sqref="P16">
    <cfRule type="cellIs" dxfId="0" priority="127" operator="greaterThanOrEqual">
      <formula>0</formula>
    </cfRule>
  </conditionalFormatting>
  <conditionalFormatting sqref="P17">
    <cfRule type="cellIs" dxfId="0" priority="128" operator="lessThan">
      <formula>0</formula>
    </cfRule>
  </conditionalFormatting>
  <conditionalFormatting sqref="P17">
    <cfRule type="cellIs" dxfId="0" priority="129" operator="greaterThanOrEqual">
      <formula>0</formula>
    </cfRule>
  </conditionalFormatting>
  <conditionalFormatting sqref="P18">
    <cfRule type="cellIs" dxfId="0" priority="130" operator="lessThan">
      <formula>0</formula>
    </cfRule>
  </conditionalFormatting>
  <conditionalFormatting sqref="P18">
    <cfRule type="cellIs" dxfId="0" priority="131" operator="greaterThanOrEqual">
      <formula>0</formula>
    </cfRule>
  </conditionalFormatting>
  <conditionalFormatting sqref="P19">
    <cfRule type="cellIs" dxfId="0" priority="132" operator="lessThan">
      <formula>0</formula>
    </cfRule>
  </conditionalFormatting>
  <conditionalFormatting sqref="P19">
    <cfRule type="cellIs" dxfId="0" priority="133" operator="greaterThanOrEqual">
      <formula>0</formula>
    </cfRule>
  </conditionalFormatting>
  <conditionalFormatting sqref="P20">
    <cfRule type="cellIs" dxfId="0" priority="134" operator="lessThan">
      <formula>0</formula>
    </cfRule>
  </conditionalFormatting>
  <conditionalFormatting sqref="P20">
    <cfRule type="cellIs" dxfId="0" priority="135" operator="greaterThanOrEqual">
      <formula>0</formula>
    </cfRule>
  </conditionalFormatting>
  <conditionalFormatting sqref="P21">
    <cfRule type="cellIs" dxfId="0" priority="136" operator="lessThan">
      <formula>0</formula>
    </cfRule>
  </conditionalFormatting>
  <conditionalFormatting sqref="P21">
    <cfRule type="cellIs" dxfId="0" priority="137" operator="greaterThanOrEqual">
      <formula>0</formula>
    </cfRule>
  </conditionalFormatting>
  <conditionalFormatting sqref="P22">
    <cfRule type="cellIs" dxfId="0" priority="138" operator="lessThan">
      <formula>0</formula>
    </cfRule>
  </conditionalFormatting>
  <conditionalFormatting sqref="P22">
    <cfRule type="cellIs" dxfId="0" priority="139" operator="greaterThanOrEqual">
      <formula>0</formula>
    </cfRule>
  </conditionalFormatting>
  <conditionalFormatting sqref="P23">
    <cfRule type="cellIs" dxfId="0" priority="140" operator="lessThan">
      <formula>0</formula>
    </cfRule>
  </conditionalFormatting>
  <conditionalFormatting sqref="P23">
    <cfRule type="cellIs" dxfId="0" priority="141" operator="greaterThanOrEqual">
      <formula>0</formula>
    </cfRule>
  </conditionalFormatting>
  <conditionalFormatting sqref="P24">
    <cfRule type="cellIs" dxfId="0" priority="142" operator="lessThan">
      <formula>0</formula>
    </cfRule>
  </conditionalFormatting>
  <conditionalFormatting sqref="P24">
    <cfRule type="cellIs" dxfId="0" priority="143" operator="greaterThanOrEqual">
      <formula>0</formula>
    </cfRule>
  </conditionalFormatting>
  <conditionalFormatting sqref="P25">
    <cfRule type="cellIs" dxfId="0" priority="144" operator="lessThan">
      <formula>0</formula>
    </cfRule>
  </conditionalFormatting>
  <conditionalFormatting sqref="P25">
    <cfRule type="cellIs" dxfId="0" priority="145" operator="greaterThanOrEqual">
      <formula>0</formula>
    </cfRule>
  </conditionalFormatting>
  <conditionalFormatting sqref="P3">
    <cfRule type="cellIs" dxfId="0" priority="146" operator="lessThan">
      <formula>0</formula>
    </cfRule>
  </conditionalFormatting>
  <conditionalFormatting sqref="P3">
    <cfRule type="cellIs" dxfId="0" priority="147" operator="greaterThanOrEqual">
      <formula>0</formula>
    </cfRule>
  </conditionalFormatting>
  <conditionalFormatting sqref="P4">
    <cfRule type="cellIs" dxfId="0" priority="148" operator="lessThan">
      <formula>0</formula>
    </cfRule>
  </conditionalFormatting>
  <conditionalFormatting sqref="P4">
    <cfRule type="cellIs" dxfId="0" priority="149" operator="greaterThanOrEqual">
      <formula>0</formula>
    </cfRule>
  </conditionalFormatting>
  <conditionalFormatting sqref="P5">
    <cfRule type="cellIs" dxfId="0" priority="150" operator="lessThan">
      <formula>0</formula>
    </cfRule>
  </conditionalFormatting>
  <conditionalFormatting sqref="P5">
    <cfRule type="cellIs" dxfId="0" priority="151" operator="greaterThanOrEqual">
      <formula>0</formula>
    </cfRule>
  </conditionalFormatting>
  <conditionalFormatting sqref="P6">
    <cfRule type="cellIs" dxfId="0" priority="152" operator="lessThan">
      <formula>0</formula>
    </cfRule>
  </conditionalFormatting>
  <conditionalFormatting sqref="P6">
    <cfRule type="cellIs" dxfId="0" priority="153" operator="greaterThanOrEqual">
      <formula>0</formula>
    </cfRule>
  </conditionalFormatting>
  <conditionalFormatting sqref="P7">
    <cfRule type="cellIs" dxfId="0" priority="154" operator="lessThan">
      <formula>0</formula>
    </cfRule>
  </conditionalFormatting>
  <conditionalFormatting sqref="P7">
    <cfRule type="cellIs" dxfId="0" priority="155" operator="greaterThanOrEqual">
      <formula>0</formula>
    </cfRule>
  </conditionalFormatting>
  <conditionalFormatting sqref="P8">
    <cfRule type="cellIs" dxfId="0" priority="156" operator="lessThan">
      <formula>0</formula>
    </cfRule>
  </conditionalFormatting>
  <conditionalFormatting sqref="P8">
    <cfRule type="cellIs" dxfId="0" priority="157" operator="greaterThanOrEqual">
      <formula>0</formula>
    </cfRule>
  </conditionalFormatting>
  <conditionalFormatting sqref="P9">
    <cfRule type="cellIs" dxfId="0" priority="158" operator="lessThan">
      <formula>0</formula>
    </cfRule>
  </conditionalFormatting>
  <conditionalFormatting sqref="P9">
    <cfRule type="cellIs" dxfId="0" priority="159" operator="greaterThanOrEqual">
      <formula>0</formula>
    </cfRule>
  </conditionalFormatting>
  <conditionalFormatting sqref="P10">
    <cfRule type="cellIs" dxfId="0" priority="160" operator="lessThan">
      <formula>0</formula>
    </cfRule>
  </conditionalFormatting>
  <conditionalFormatting sqref="P10">
    <cfRule type="cellIs" dxfId="0" priority="161" operator="greaterThanOrEqual">
      <formula>0</formula>
    </cfRule>
  </conditionalFormatting>
  <conditionalFormatting sqref="P11">
    <cfRule type="cellIs" dxfId="0" priority="162" operator="lessThan">
      <formula>0</formula>
    </cfRule>
  </conditionalFormatting>
  <conditionalFormatting sqref="P11">
    <cfRule type="cellIs" dxfId="0" priority="163" operator="greaterThanOrEqual">
      <formula>0</formula>
    </cfRule>
  </conditionalFormatting>
  <conditionalFormatting sqref="P12">
    <cfRule type="cellIs" dxfId="0" priority="164" operator="lessThan">
      <formula>0</formula>
    </cfRule>
  </conditionalFormatting>
  <conditionalFormatting sqref="P12">
    <cfRule type="cellIs" dxfId="0" priority="165" operator="greaterThanOrEqual">
      <formula>0</formula>
    </cfRule>
  </conditionalFormatting>
  <conditionalFormatting sqref="C55">
    <cfRule type="cellIs" dxfId="0" priority="166" operator="lessThan">
      <formula>0</formula>
    </cfRule>
  </conditionalFormatting>
  <conditionalFormatting sqref="C55">
    <cfRule type="cellIs" dxfId="0" priority="167" operator="greaterThanOrEqual">
      <formula>0</formula>
    </cfRule>
  </conditionalFormatting>
  <conditionalFormatting sqref="O55">
    <cfRule type="cellIs" dxfId="0" priority="168" operator="lessThan">
      <formula>0</formula>
    </cfRule>
  </conditionalFormatting>
  <conditionalFormatting sqref="O55">
    <cfRule type="cellIs" dxfId="0" priority="169" operator="greaterThanOrEqual">
      <formula>0</formula>
    </cfRule>
  </conditionalFormatting>
  <conditionalFormatting sqref="O56">
    <cfRule type="cellIs" dxfId="0" priority="170" operator="lessThan">
      <formula>0</formula>
    </cfRule>
  </conditionalFormatting>
  <conditionalFormatting sqref="O56">
    <cfRule type="cellIs" dxfId="0" priority="171" operator="greaterThanOrEqual">
      <formula>0</formula>
    </cfRule>
  </conditionalFormatting>
  <conditionalFormatting sqref="O57">
    <cfRule type="cellIs" dxfId="0" priority="172" operator="lessThan">
      <formula>0</formula>
    </cfRule>
  </conditionalFormatting>
  <conditionalFormatting sqref="O57">
    <cfRule type="cellIs" dxfId="0" priority="173" operator="greaterThanOrEqual">
      <formula>0</formula>
    </cfRule>
  </conditionalFormatting>
  <conditionalFormatting sqref="O58">
    <cfRule type="cellIs" dxfId="0" priority="174" operator="lessThan">
      <formula>0</formula>
    </cfRule>
  </conditionalFormatting>
  <conditionalFormatting sqref="O58">
    <cfRule type="cellIs" dxfId="0" priority="175" operator="greaterThanOrEqual">
      <formula>0</formula>
    </cfRule>
  </conditionalFormatting>
  <conditionalFormatting sqref="O59">
    <cfRule type="cellIs" dxfId="0" priority="176" operator="lessThan">
      <formula>0</formula>
    </cfRule>
  </conditionalFormatting>
  <conditionalFormatting sqref="O59">
    <cfRule type="cellIs" dxfId="0" priority="177" operator="greaterThanOrEqual">
      <formula>0</formula>
    </cfRule>
  </conditionalFormatting>
  <conditionalFormatting sqref="O60">
    <cfRule type="cellIs" dxfId="0" priority="178" operator="lessThan">
      <formula>0</formula>
    </cfRule>
  </conditionalFormatting>
  <conditionalFormatting sqref="O60">
    <cfRule type="cellIs" dxfId="0" priority="179" operator="greaterThanOrEqual">
      <formula>0</formula>
    </cfRule>
  </conditionalFormatting>
  <conditionalFormatting sqref="O61">
    <cfRule type="cellIs" dxfId="0" priority="180" operator="lessThan">
      <formula>0</formula>
    </cfRule>
  </conditionalFormatting>
  <conditionalFormatting sqref="O61">
    <cfRule type="cellIs" dxfId="0" priority="181" operator="greaterThanOrEqual">
      <formula>0</formula>
    </cfRule>
  </conditionalFormatting>
  <conditionalFormatting sqref="O62">
    <cfRule type="cellIs" dxfId="0" priority="182" operator="lessThan">
      <formula>0</formula>
    </cfRule>
  </conditionalFormatting>
  <conditionalFormatting sqref="O62">
    <cfRule type="cellIs" dxfId="0" priority="183" operator="greaterThanOrEqual">
      <formula>0</formula>
    </cfRule>
  </conditionalFormatting>
  <conditionalFormatting sqref="O63">
    <cfRule type="cellIs" dxfId="0" priority="184" operator="lessThan">
      <formula>0</formula>
    </cfRule>
  </conditionalFormatting>
  <conditionalFormatting sqref="O63">
    <cfRule type="cellIs" dxfId="0" priority="185" operator="greaterThanOrEqual">
      <formula>0</formula>
    </cfRule>
  </conditionalFormatting>
  <conditionalFormatting sqref="O64">
    <cfRule type="cellIs" dxfId="0" priority="186" operator="lessThan">
      <formula>0</formula>
    </cfRule>
  </conditionalFormatting>
  <conditionalFormatting sqref="O64">
    <cfRule type="cellIs" dxfId="0" priority="187" operator="greaterThanOrEqual">
      <formula>0</formula>
    </cfRule>
  </conditionalFormatting>
  <conditionalFormatting sqref="P55">
    <cfRule type="cellIs" dxfId="0" priority="188" operator="lessThan">
      <formula>0</formula>
    </cfRule>
  </conditionalFormatting>
  <conditionalFormatting sqref="P55">
    <cfRule type="cellIs" dxfId="0" priority="189" operator="greaterThanOrEqual">
      <formula>0</formula>
    </cfRule>
  </conditionalFormatting>
  <conditionalFormatting sqref="P56">
    <cfRule type="cellIs" dxfId="0" priority="190" operator="lessThan">
      <formula>0</formula>
    </cfRule>
  </conditionalFormatting>
  <conditionalFormatting sqref="P56">
    <cfRule type="cellIs" dxfId="0" priority="191" operator="greaterThanOrEqual">
      <formula>0</formula>
    </cfRule>
  </conditionalFormatting>
  <conditionalFormatting sqref="P57">
    <cfRule type="cellIs" dxfId="0" priority="192" operator="lessThan">
      <formula>0</formula>
    </cfRule>
  </conditionalFormatting>
  <conditionalFormatting sqref="P57">
    <cfRule type="cellIs" dxfId="0" priority="193" operator="greaterThanOrEqual">
      <formula>0</formula>
    </cfRule>
  </conditionalFormatting>
  <conditionalFormatting sqref="P58">
    <cfRule type="cellIs" dxfId="0" priority="194" operator="lessThan">
      <formula>0</formula>
    </cfRule>
  </conditionalFormatting>
  <conditionalFormatting sqref="P58">
    <cfRule type="cellIs" dxfId="0" priority="195" operator="greaterThanOrEqual">
      <formula>0</formula>
    </cfRule>
  </conditionalFormatting>
  <conditionalFormatting sqref="P59">
    <cfRule type="cellIs" dxfId="0" priority="196" operator="lessThan">
      <formula>0</formula>
    </cfRule>
  </conditionalFormatting>
  <conditionalFormatting sqref="P59">
    <cfRule type="cellIs" dxfId="0" priority="197" operator="greaterThanOrEqual">
      <formula>0</formula>
    </cfRule>
  </conditionalFormatting>
  <conditionalFormatting sqref="P60">
    <cfRule type="cellIs" dxfId="0" priority="198" operator="lessThan">
      <formula>0</formula>
    </cfRule>
  </conditionalFormatting>
  <conditionalFormatting sqref="P60">
    <cfRule type="cellIs" dxfId="0" priority="199" operator="greaterThanOrEqual">
      <formula>0</formula>
    </cfRule>
  </conditionalFormatting>
  <conditionalFormatting sqref="P61">
    <cfRule type="cellIs" dxfId="0" priority="200" operator="lessThan">
      <formula>0</formula>
    </cfRule>
  </conditionalFormatting>
  <conditionalFormatting sqref="P61">
    <cfRule type="cellIs" dxfId="0" priority="201" operator="greaterThanOrEqual">
      <formula>0</formula>
    </cfRule>
  </conditionalFormatting>
  <conditionalFormatting sqref="P62">
    <cfRule type="cellIs" dxfId="0" priority="202" operator="lessThan">
      <formula>0</formula>
    </cfRule>
  </conditionalFormatting>
  <conditionalFormatting sqref="P62">
    <cfRule type="cellIs" dxfId="0" priority="203" operator="greaterThanOrEqual">
      <formula>0</formula>
    </cfRule>
  </conditionalFormatting>
  <conditionalFormatting sqref="P63">
    <cfRule type="cellIs" dxfId="0" priority="204" operator="lessThan">
      <formula>0</formula>
    </cfRule>
  </conditionalFormatting>
  <conditionalFormatting sqref="P63">
    <cfRule type="cellIs" dxfId="0" priority="205" operator="greaterThanOrEqual">
      <formula>0</formula>
    </cfRule>
  </conditionalFormatting>
  <conditionalFormatting sqref="P64">
    <cfRule type="cellIs" dxfId="0" priority="206" operator="lessThan">
      <formula>0</formula>
    </cfRule>
  </conditionalFormatting>
  <conditionalFormatting sqref="P64">
    <cfRule type="cellIs" dxfId="0" priority="207" operator="greaterThanOrEqual">
      <formula>0</formula>
    </cfRule>
  </conditionalFormatting>
  <conditionalFormatting sqref="O68">
    <cfRule type="cellIs" dxfId="0" priority="208" operator="lessThan">
      <formula>0</formula>
    </cfRule>
  </conditionalFormatting>
  <conditionalFormatting sqref="O68">
    <cfRule type="cellIs" dxfId="0" priority="209" operator="greaterThanOrEqual">
      <formula>0</formula>
    </cfRule>
  </conditionalFormatting>
  <conditionalFormatting sqref="O69">
    <cfRule type="cellIs" dxfId="0" priority="210" operator="lessThan">
      <formula>0</formula>
    </cfRule>
  </conditionalFormatting>
  <conditionalFormatting sqref="O69">
    <cfRule type="cellIs" dxfId="0" priority="211" operator="greaterThanOrEqual">
      <formula>0</formula>
    </cfRule>
  </conditionalFormatting>
  <conditionalFormatting sqref="O70">
    <cfRule type="cellIs" dxfId="0" priority="212" operator="lessThan">
      <formula>0</formula>
    </cfRule>
  </conditionalFormatting>
  <conditionalFormatting sqref="O70">
    <cfRule type="cellIs" dxfId="0" priority="213" operator="greaterThanOrEqual">
      <formula>0</formula>
    </cfRule>
  </conditionalFormatting>
  <conditionalFormatting sqref="O71">
    <cfRule type="cellIs" dxfId="0" priority="214" operator="lessThan">
      <formula>0</formula>
    </cfRule>
  </conditionalFormatting>
  <conditionalFormatting sqref="O71">
    <cfRule type="cellIs" dxfId="0" priority="215" operator="greaterThanOrEqual">
      <formula>0</formula>
    </cfRule>
  </conditionalFormatting>
  <conditionalFormatting sqref="O72">
    <cfRule type="cellIs" dxfId="0" priority="216" operator="lessThan">
      <formula>0</formula>
    </cfRule>
  </conditionalFormatting>
  <conditionalFormatting sqref="O72">
    <cfRule type="cellIs" dxfId="0" priority="217" operator="greaterThanOrEqual">
      <formula>0</formula>
    </cfRule>
  </conditionalFormatting>
  <conditionalFormatting sqref="O73">
    <cfRule type="cellIs" dxfId="0" priority="218" operator="lessThan">
      <formula>0</formula>
    </cfRule>
  </conditionalFormatting>
  <conditionalFormatting sqref="O73">
    <cfRule type="cellIs" dxfId="0" priority="219" operator="greaterThanOrEqual">
      <formula>0</formula>
    </cfRule>
  </conditionalFormatting>
  <conditionalFormatting sqref="O74">
    <cfRule type="cellIs" dxfId="0" priority="220" operator="lessThan">
      <formula>0</formula>
    </cfRule>
  </conditionalFormatting>
  <conditionalFormatting sqref="O74">
    <cfRule type="cellIs" dxfId="0" priority="221" operator="greaterThanOrEqual">
      <formula>0</formula>
    </cfRule>
  </conditionalFormatting>
  <conditionalFormatting sqref="O75">
    <cfRule type="cellIs" dxfId="0" priority="222" operator="lessThan">
      <formula>0</formula>
    </cfRule>
  </conditionalFormatting>
  <conditionalFormatting sqref="O75">
    <cfRule type="cellIs" dxfId="0" priority="223" operator="greaterThanOrEqual">
      <formula>0</formula>
    </cfRule>
  </conditionalFormatting>
  <conditionalFormatting sqref="O76">
    <cfRule type="cellIs" dxfId="0" priority="224" operator="lessThan">
      <formula>0</formula>
    </cfRule>
  </conditionalFormatting>
  <conditionalFormatting sqref="O76">
    <cfRule type="cellIs" dxfId="0" priority="225" operator="greaterThanOrEqual">
      <formula>0</formula>
    </cfRule>
  </conditionalFormatting>
  <conditionalFormatting sqref="O77">
    <cfRule type="cellIs" dxfId="0" priority="226" operator="lessThan">
      <formula>0</formula>
    </cfRule>
  </conditionalFormatting>
  <conditionalFormatting sqref="O77">
    <cfRule type="cellIs" dxfId="0" priority="227" operator="greaterThanOrEqual">
      <formula>0</formula>
    </cfRule>
  </conditionalFormatting>
  <conditionalFormatting sqref="D68">
    <cfRule type="cellIs" dxfId="0" priority="228" operator="lessThan">
      <formula>0</formula>
    </cfRule>
  </conditionalFormatting>
  <conditionalFormatting sqref="D68">
    <cfRule type="cellIs" dxfId="0" priority="229" operator="greaterThanOrEqual">
      <formula>0</formula>
    </cfRule>
  </conditionalFormatting>
  <conditionalFormatting sqref="E68">
    <cfRule type="cellIs" dxfId="0" priority="230" operator="lessThan">
      <formula>0</formula>
    </cfRule>
  </conditionalFormatting>
  <conditionalFormatting sqref="E68">
    <cfRule type="cellIs" dxfId="0" priority="231" operator="greaterThanOrEqual">
      <formula>0</formula>
    </cfRule>
  </conditionalFormatting>
  <conditionalFormatting sqref="F68">
    <cfRule type="cellIs" dxfId="0" priority="232" operator="lessThan">
      <formula>0</formula>
    </cfRule>
  </conditionalFormatting>
  <conditionalFormatting sqref="F68">
    <cfRule type="cellIs" dxfId="0" priority="233" operator="greaterThanOrEqual">
      <formula>0</formula>
    </cfRule>
  </conditionalFormatting>
  <conditionalFormatting sqref="G68">
    <cfRule type="cellIs" dxfId="0" priority="234" operator="lessThan">
      <formula>0</formula>
    </cfRule>
  </conditionalFormatting>
  <conditionalFormatting sqref="G68">
    <cfRule type="cellIs" dxfId="0" priority="235" operator="greaterThanOrEqual">
      <formula>0</formula>
    </cfRule>
  </conditionalFormatting>
  <conditionalFormatting sqref="H68">
    <cfRule type="cellIs" dxfId="0" priority="236" operator="lessThan">
      <formula>0</formula>
    </cfRule>
  </conditionalFormatting>
  <conditionalFormatting sqref="H68">
    <cfRule type="cellIs" dxfId="0" priority="237" operator="greaterThanOrEqual">
      <formula>0</formula>
    </cfRule>
  </conditionalFormatting>
  <conditionalFormatting sqref="I68">
    <cfRule type="cellIs" dxfId="0" priority="238" operator="lessThan">
      <formula>0</formula>
    </cfRule>
  </conditionalFormatting>
  <conditionalFormatting sqref="I68">
    <cfRule type="cellIs" dxfId="0" priority="239" operator="greaterThanOrEqual">
      <formula>0</formula>
    </cfRule>
  </conditionalFormatting>
  <conditionalFormatting sqref="J68">
    <cfRule type="cellIs" dxfId="0" priority="240" operator="lessThan">
      <formula>0</formula>
    </cfRule>
  </conditionalFormatting>
  <conditionalFormatting sqref="J68">
    <cfRule type="cellIs" dxfId="0" priority="241" operator="greaterThanOrEqual">
      <formula>0</formula>
    </cfRule>
  </conditionalFormatting>
  <conditionalFormatting sqref="K68">
    <cfRule type="cellIs" dxfId="0" priority="242" operator="lessThan">
      <formula>0</formula>
    </cfRule>
  </conditionalFormatting>
  <conditionalFormatting sqref="K68">
    <cfRule type="cellIs" dxfId="0" priority="243" operator="greaterThanOrEqual">
      <formula>0</formula>
    </cfRule>
  </conditionalFormatting>
  <conditionalFormatting sqref="L68">
    <cfRule type="cellIs" dxfId="0" priority="244" operator="lessThan">
      <formula>0</formula>
    </cfRule>
  </conditionalFormatting>
  <conditionalFormatting sqref="L68">
    <cfRule type="cellIs" dxfId="0" priority="245" operator="greaterThanOrEqual">
      <formula>0</formula>
    </cfRule>
  </conditionalFormatting>
  <conditionalFormatting sqref="M68">
    <cfRule type="cellIs" dxfId="0" priority="246" operator="lessThan">
      <formula>0</formula>
    </cfRule>
  </conditionalFormatting>
  <conditionalFormatting sqref="M68">
    <cfRule type="cellIs" dxfId="0" priority="247" operator="greaterThanOrEqual">
      <formula>0</formula>
    </cfRule>
  </conditionalFormatting>
  <conditionalFormatting sqref="N68">
    <cfRule type="cellIs" dxfId="0" priority="248" operator="lessThan">
      <formula>0</formula>
    </cfRule>
  </conditionalFormatting>
  <conditionalFormatting sqref="N68">
    <cfRule type="cellIs" dxfId="0" priority="249" operator="greaterThanOrEqual">
      <formula>0</formula>
    </cfRule>
  </conditionalFormatting>
  <conditionalFormatting sqref="C69">
    <cfRule type="cellIs" dxfId="0" priority="250" operator="lessThan">
      <formula>0</formula>
    </cfRule>
  </conditionalFormatting>
  <conditionalFormatting sqref="C69">
    <cfRule type="cellIs" dxfId="0" priority="251" operator="greaterThanOrEqual">
      <formula>0</formula>
    </cfRule>
  </conditionalFormatting>
  <conditionalFormatting sqref="D69">
    <cfRule type="cellIs" dxfId="0" priority="252" operator="lessThan">
      <formula>0</formula>
    </cfRule>
  </conditionalFormatting>
  <conditionalFormatting sqref="D69">
    <cfRule type="cellIs" dxfId="0" priority="253" operator="greaterThanOrEqual">
      <formula>0</formula>
    </cfRule>
  </conditionalFormatting>
  <conditionalFormatting sqref="E69">
    <cfRule type="cellIs" dxfId="0" priority="254" operator="lessThan">
      <formula>0</formula>
    </cfRule>
  </conditionalFormatting>
  <conditionalFormatting sqref="E69">
    <cfRule type="cellIs" dxfId="0" priority="255" operator="greaterThanOrEqual">
      <formula>0</formula>
    </cfRule>
  </conditionalFormatting>
  <conditionalFormatting sqref="F69">
    <cfRule type="cellIs" dxfId="0" priority="256" operator="lessThan">
      <formula>0</formula>
    </cfRule>
  </conditionalFormatting>
  <conditionalFormatting sqref="F69">
    <cfRule type="cellIs" dxfId="0" priority="257" operator="greaterThanOrEqual">
      <formula>0</formula>
    </cfRule>
  </conditionalFormatting>
  <conditionalFormatting sqref="G69">
    <cfRule type="cellIs" dxfId="0" priority="258" operator="lessThan">
      <formula>0</formula>
    </cfRule>
  </conditionalFormatting>
  <conditionalFormatting sqref="G69">
    <cfRule type="cellIs" dxfId="0" priority="259" operator="greaterThanOrEqual">
      <formula>0</formula>
    </cfRule>
  </conditionalFormatting>
  <conditionalFormatting sqref="H69">
    <cfRule type="cellIs" dxfId="0" priority="260" operator="lessThan">
      <formula>0</formula>
    </cfRule>
  </conditionalFormatting>
  <conditionalFormatting sqref="H69">
    <cfRule type="cellIs" dxfId="0" priority="261" operator="greaterThanOrEqual">
      <formula>0</formula>
    </cfRule>
  </conditionalFormatting>
  <conditionalFormatting sqref="I69">
    <cfRule type="cellIs" dxfId="0" priority="262" operator="lessThan">
      <formula>0</formula>
    </cfRule>
  </conditionalFormatting>
  <conditionalFormatting sqref="I69">
    <cfRule type="cellIs" dxfId="0" priority="263" operator="greaterThanOrEqual">
      <formula>0</formula>
    </cfRule>
  </conditionalFormatting>
  <conditionalFormatting sqref="J69">
    <cfRule type="cellIs" dxfId="0" priority="264" operator="lessThan">
      <formula>0</formula>
    </cfRule>
  </conditionalFormatting>
  <conditionalFormatting sqref="J69">
    <cfRule type="cellIs" dxfId="0" priority="265" operator="greaterThanOrEqual">
      <formula>0</formula>
    </cfRule>
  </conditionalFormatting>
  <conditionalFormatting sqref="K69">
    <cfRule type="cellIs" dxfId="0" priority="266" operator="lessThan">
      <formula>0</formula>
    </cfRule>
  </conditionalFormatting>
  <conditionalFormatting sqref="K69">
    <cfRule type="cellIs" dxfId="0" priority="267" operator="greaterThanOrEqual">
      <formula>0</formula>
    </cfRule>
  </conditionalFormatting>
  <conditionalFormatting sqref="L69">
    <cfRule type="cellIs" dxfId="0" priority="268" operator="lessThan">
      <formula>0</formula>
    </cfRule>
  </conditionalFormatting>
  <conditionalFormatting sqref="L69">
    <cfRule type="cellIs" dxfId="0" priority="269" operator="greaterThanOrEqual">
      <formula>0</formula>
    </cfRule>
  </conditionalFormatting>
  <conditionalFormatting sqref="M69">
    <cfRule type="cellIs" dxfId="0" priority="270" operator="lessThan">
      <formula>0</formula>
    </cfRule>
  </conditionalFormatting>
  <conditionalFormatting sqref="M69">
    <cfRule type="cellIs" dxfId="0" priority="271" operator="greaterThanOrEqual">
      <formula>0</formula>
    </cfRule>
  </conditionalFormatting>
  <conditionalFormatting sqref="N69">
    <cfRule type="cellIs" dxfId="0" priority="272" operator="lessThan">
      <formula>0</formula>
    </cfRule>
  </conditionalFormatting>
  <conditionalFormatting sqref="N69">
    <cfRule type="cellIs" dxfId="0" priority="273" operator="greaterThanOrEqual">
      <formula>0</formula>
    </cfRule>
  </conditionalFormatting>
  <conditionalFormatting sqref="C70">
    <cfRule type="cellIs" dxfId="0" priority="274" operator="lessThan">
      <formula>0</formula>
    </cfRule>
  </conditionalFormatting>
  <conditionalFormatting sqref="C70">
    <cfRule type="cellIs" dxfId="0" priority="275" operator="greaterThanOrEqual">
      <formula>0</formula>
    </cfRule>
  </conditionalFormatting>
  <conditionalFormatting sqref="D70">
    <cfRule type="cellIs" dxfId="0" priority="276" operator="lessThan">
      <formula>0</formula>
    </cfRule>
  </conditionalFormatting>
  <conditionalFormatting sqref="D70">
    <cfRule type="cellIs" dxfId="0" priority="277" operator="greaterThanOrEqual">
      <formula>0</formula>
    </cfRule>
  </conditionalFormatting>
  <conditionalFormatting sqref="E70">
    <cfRule type="cellIs" dxfId="0" priority="278" operator="lessThan">
      <formula>0</formula>
    </cfRule>
  </conditionalFormatting>
  <conditionalFormatting sqref="E70">
    <cfRule type="cellIs" dxfId="0" priority="279" operator="greaterThanOrEqual">
      <formula>0</formula>
    </cfRule>
  </conditionalFormatting>
  <conditionalFormatting sqref="F70">
    <cfRule type="cellIs" dxfId="0" priority="280" operator="lessThan">
      <formula>0</formula>
    </cfRule>
  </conditionalFormatting>
  <conditionalFormatting sqref="F70">
    <cfRule type="cellIs" dxfId="0" priority="281" operator="greaterThanOrEqual">
      <formula>0</formula>
    </cfRule>
  </conditionalFormatting>
  <conditionalFormatting sqref="G70">
    <cfRule type="cellIs" dxfId="0" priority="282" operator="lessThan">
      <formula>0</formula>
    </cfRule>
  </conditionalFormatting>
  <conditionalFormatting sqref="G70">
    <cfRule type="cellIs" dxfId="0" priority="283" operator="greaterThanOrEqual">
      <formula>0</formula>
    </cfRule>
  </conditionalFormatting>
  <conditionalFormatting sqref="H70">
    <cfRule type="cellIs" dxfId="0" priority="284" operator="lessThan">
      <formula>0</formula>
    </cfRule>
  </conditionalFormatting>
  <conditionalFormatting sqref="H70">
    <cfRule type="cellIs" dxfId="0" priority="285" operator="greaterThanOrEqual">
      <formula>0</formula>
    </cfRule>
  </conditionalFormatting>
  <conditionalFormatting sqref="I70">
    <cfRule type="cellIs" dxfId="0" priority="286" operator="lessThan">
      <formula>0</formula>
    </cfRule>
  </conditionalFormatting>
  <conditionalFormatting sqref="I70">
    <cfRule type="cellIs" dxfId="0" priority="287" operator="greaterThanOrEqual">
      <formula>0</formula>
    </cfRule>
  </conditionalFormatting>
  <conditionalFormatting sqref="J70">
    <cfRule type="cellIs" dxfId="0" priority="288" operator="lessThan">
      <formula>0</formula>
    </cfRule>
  </conditionalFormatting>
  <conditionalFormatting sqref="J70">
    <cfRule type="cellIs" dxfId="0" priority="289" operator="greaterThanOrEqual">
      <formula>0</formula>
    </cfRule>
  </conditionalFormatting>
  <conditionalFormatting sqref="K70">
    <cfRule type="cellIs" dxfId="0" priority="290" operator="lessThan">
      <formula>0</formula>
    </cfRule>
  </conditionalFormatting>
  <conditionalFormatting sqref="K70">
    <cfRule type="cellIs" dxfId="0" priority="291" operator="greaterThanOrEqual">
      <formula>0</formula>
    </cfRule>
  </conditionalFormatting>
  <conditionalFormatting sqref="L70">
    <cfRule type="cellIs" dxfId="0" priority="292" operator="lessThan">
      <formula>0</formula>
    </cfRule>
  </conditionalFormatting>
  <conditionalFormatting sqref="L70">
    <cfRule type="cellIs" dxfId="0" priority="293" operator="greaterThanOrEqual">
      <formula>0</formula>
    </cfRule>
  </conditionalFormatting>
  <conditionalFormatting sqref="M70">
    <cfRule type="cellIs" dxfId="0" priority="294" operator="lessThan">
      <formula>0</formula>
    </cfRule>
  </conditionalFormatting>
  <conditionalFormatting sqref="M70">
    <cfRule type="cellIs" dxfId="0" priority="295" operator="greaterThanOrEqual">
      <formula>0</formula>
    </cfRule>
  </conditionalFormatting>
  <conditionalFormatting sqref="N70">
    <cfRule type="cellIs" dxfId="0" priority="296" operator="lessThan">
      <formula>0</formula>
    </cfRule>
  </conditionalFormatting>
  <conditionalFormatting sqref="N70">
    <cfRule type="cellIs" dxfId="0" priority="297" operator="greaterThanOrEqual">
      <formula>0</formula>
    </cfRule>
  </conditionalFormatting>
  <conditionalFormatting sqref="C71">
    <cfRule type="cellIs" dxfId="0" priority="298" operator="lessThan">
      <formula>0</formula>
    </cfRule>
  </conditionalFormatting>
  <conditionalFormatting sqref="C71">
    <cfRule type="cellIs" dxfId="0" priority="299" operator="greaterThanOrEqual">
      <formula>0</formula>
    </cfRule>
  </conditionalFormatting>
  <conditionalFormatting sqref="D71">
    <cfRule type="cellIs" dxfId="0" priority="300" operator="lessThan">
      <formula>0</formula>
    </cfRule>
  </conditionalFormatting>
  <conditionalFormatting sqref="D71">
    <cfRule type="cellIs" dxfId="0" priority="301" operator="greaterThanOrEqual">
      <formula>0</formula>
    </cfRule>
  </conditionalFormatting>
  <conditionalFormatting sqref="E71">
    <cfRule type="cellIs" dxfId="0" priority="302" operator="lessThan">
      <formula>0</formula>
    </cfRule>
  </conditionalFormatting>
  <conditionalFormatting sqref="E71">
    <cfRule type="cellIs" dxfId="0" priority="303" operator="greaterThanOrEqual">
      <formula>0</formula>
    </cfRule>
  </conditionalFormatting>
  <conditionalFormatting sqref="F71">
    <cfRule type="cellIs" dxfId="0" priority="304" operator="lessThan">
      <formula>0</formula>
    </cfRule>
  </conditionalFormatting>
  <conditionalFormatting sqref="F71">
    <cfRule type="cellIs" dxfId="0" priority="305" operator="greaterThanOrEqual">
      <formula>0</formula>
    </cfRule>
  </conditionalFormatting>
  <conditionalFormatting sqref="G71">
    <cfRule type="cellIs" dxfId="0" priority="306" operator="lessThan">
      <formula>0</formula>
    </cfRule>
  </conditionalFormatting>
  <conditionalFormatting sqref="G71">
    <cfRule type="cellIs" dxfId="0" priority="307" operator="greaterThanOrEqual">
      <formula>0</formula>
    </cfRule>
  </conditionalFormatting>
  <conditionalFormatting sqref="H71">
    <cfRule type="cellIs" dxfId="0" priority="308" operator="lessThan">
      <formula>0</formula>
    </cfRule>
  </conditionalFormatting>
  <conditionalFormatting sqref="H71">
    <cfRule type="cellIs" dxfId="0" priority="309" operator="greaterThanOrEqual">
      <formula>0</formula>
    </cfRule>
  </conditionalFormatting>
  <conditionalFormatting sqref="I71">
    <cfRule type="cellIs" dxfId="0" priority="310" operator="lessThan">
      <formula>0</formula>
    </cfRule>
  </conditionalFormatting>
  <conditionalFormatting sqref="I71">
    <cfRule type="cellIs" dxfId="0" priority="311" operator="greaterThanOrEqual">
      <formula>0</formula>
    </cfRule>
  </conditionalFormatting>
  <conditionalFormatting sqref="J71">
    <cfRule type="cellIs" dxfId="0" priority="312" operator="lessThan">
      <formula>0</formula>
    </cfRule>
  </conditionalFormatting>
  <conditionalFormatting sqref="J71">
    <cfRule type="cellIs" dxfId="0" priority="313" operator="greaterThanOrEqual">
      <formula>0</formula>
    </cfRule>
  </conditionalFormatting>
  <conditionalFormatting sqref="K71">
    <cfRule type="cellIs" dxfId="0" priority="314" operator="lessThan">
      <formula>0</formula>
    </cfRule>
  </conditionalFormatting>
  <conditionalFormatting sqref="K71">
    <cfRule type="cellIs" dxfId="0" priority="315" operator="greaterThanOrEqual">
      <formula>0</formula>
    </cfRule>
  </conditionalFormatting>
  <conditionalFormatting sqref="L71">
    <cfRule type="cellIs" dxfId="0" priority="316" operator="lessThan">
      <formula>0</formula>
    </cfRule>
  </conditionalFormatting>
  <conditionalFormatting sqref="L71">
    <cfRule type="cellIs" dxfId="0" priority="317" operator="greaterThanOrEqual">
      <formula>0</formula>
    </cfRule>
  </conditionalFormatting>
  <conditionalFormatting sqref="M71">
    <cfRule type="cellIs" dxfId="0" priority="318" operator="lessThan">
      <formula>0</formula>
    </cfRule>
  </conditionalFormatting>
  <conditionalFormatting sqref="M71">
    <cfRule type="cellIs" dxfId="0" priority="319" operator="greaterThanOrEqual">
      <formula>0</formula>
    </cfRule>
  </conditionalFormatting>
  <conditionalFormatting sqref="N71">
    <cfRule type="cellIs" dxfId="0" priority="320" operator="lessThan">
      <formula>0</formula>
    </cfRule>
  </conditionalFormatting>
  <conditionalFormatting sqref="N71">
    <cfRule type="cellIs" dxfId="0" priority="321" operator="greaterThanOrEqual">
      <formula>0</formula>
    </cfRule>
  </conditionalFormatting>
  <conditionalFormatting sqref="C72">
    <cfRule type="cellIs" dxfId="0" priority="322" operator="lessThan">
      <formula>0</formula>
    </cfRule>
  </conditionalFormatting>
  <conditionalFormatting sqref="C72">
    <cfRule type="cellIs" dxfId="0" priority="323" operator="greaterThanOrEqual">
      <formula>0</formula>
    </cfRule>
  </conditionalFormatting>
  <conditionalFormatting sqref="D72">
    <cfRule type="cellIs" dxfId="0" priority="324" operator="lessThan">
      <formula>0</formula>
    </cfRule>
  </conditionalFormatting>
  <conditionalFormatting sqref="D72">
    <cfRule type="cellIs" dxfId="0" priority="325" operator="greaterThanOrEqual">
      <formula>0</formula>
    </cfRule>
  </conditionalFormatting>
  <conditionalFormatting sqref="E72">
    <cfRule type="cellIs" dxfId="0" priority="326" operator="lessThan">
      <formula>0</formula>
    </cfRule>
  </conditionalFormatting>
  <conditionalFormatting sqref="E72">
    <cfRule type="cellIs" dxfId="0" priority="327" operator="greaterThanOrEqual">
      <formula>0</formula>
    </cfRule>
  </conditionalFormatting>
  <conditionalFormatting sqref="F72">
    <cfRule type="cellIs" dxfId="0" priority="328" operator="lessThan">
      <formula>0</formula>
    </cfRule>
  </conditionalFormatting>
  <conditionalFormatting sqref="F72">
    <cfRule type="cellIs" dxfId="0" priority="329" operator="greaterThanOrEqual">
      <formula>0</formula>
    </cfRule>
  </conditionalFormatting>
  <conditionalFormatting sqref="G72">
    <cfRule type="cellIs" dxfId="0" priority="330" operator="lessThan">
      <formula>0</formula>
    </cfRule>
  </conditionalFormatting>
  <conditionalFormatting sqref="G72">
    <cfRule type="cellIs" dxfId="0" priority="331" operator="greaterThanOrEqual">
      <formula>0</formula>
    </cfRule>
  </conditionalFormatting>
  <conditionalFormatting sqref="H72">
    <cfRule type="cellIs" dxfId="0" priority="332" operator="lessThan">
      <formula>0</formula>
    </cfRule>
  </conditionalFormatting>
  <conditionalFormatting sqref="H72">
    <cfRule type="cellIs" dxfId="0" priority="333" operator="greaterThanOrEqual">
      <formula>0</formula>
    </cfRule>
  </conditionalFormatting>
  <conditionalFormatting sqref="I72">
    <cfRule type="cellIs" dxfId="0" priority="334" operator="lessThan">
      <formula>0</formula>
    </cfRule>
  </conditionalFormatting>
  <conditionalFormatting sqref="I72">
    <cfRule type="cellIs" dxfId="0" priority="335" operator="greaterThanOrEqual">
      <formula>0</formula>
    </cfRule>
  </conditionalFormatting>
  <conditionalFormatting sqref="J72">
    <cfRule type="cellIs" dxfId="0" priority="336" operator="lessThan">
      <formula>0</formula>
    </cfRule>
  </conditionalFormatting>
  <conditionalFormatting sqref="J72">
    <cfRule type="cellIs" dxfId="0" priority="337" operator="greaterThanOrEqual">
      <formula>0</formula>
    </cfRule>
  </conditionalFormatting>
  <conditionalFormatting sqref="K72">
    <cfRule type="cellIs" dxfId="0" priority="338" operator="lessThan">
      <formula>0</formula>
    </cfRule>
  </conditionalFormatting>
  <conditionalFormatting sqref="K72">
    <cfRule type="cellIs" dxfId="0" priority="339" operator="greaterThanOrEqual">
      <formula>0</formula>
    </cfRule>
  </conditionalFormatting>
  <conditionalFormatting sqref="L72">
    <cfRule type="cellIs" dxfId="0" priority="340" operator="lessThan">
      <formula>0</formula>
    </cfRule>
  </conditionalFormatting>
  <conditionalFormatting sqref="L72">
    <cfRule type="cellIs" dxfId="0" priority="341" operator="greaterThanOrEqual">
      <formula>0</formula>
    </cfRule>
  </conditionalFormatting>
  <conditionalFormatting sqref="M72">
    <cfRule type="cellIs" dxfId="0" priority="342" operator="lessThan">
      <formula>0</formula>
    </cfRule>
  </conditionalFormatting>
  <conditionalFormatting sqref="M72">
    <cfRule type="cellIs" dxfId="0" priority="343" operator="greaterThanOrEqual">
      <formula>0</formula>
    </cfRule>
  </conditionalFormatting>
  <conditionalFormatting sqref="N72">
    <cfRule type="cellIs" dxfId="0" priority="344" operator="lessThan">
      <formula>0</formula>
    </cfRule>
  </conditionalFormatting>
  <conditionalFormatting sqref="N72">
    <cfRule type="cellIs" dxfId="0" priority="345" operator="greaterThanOrEqual">
      <formula>0</formula>
    </cfRule>
  </conditionalFormatting>
  <conditionalFormatting sqref="C73">
    <cfRule type="cellIs" dxfId="0" priority="346" operator="lessThan">
      <formula>0</formula>
    </cfRule>
  </conditionalFormatting>
  <conditionalFormatting sqref="C73">
    <cfRule type="cellIs" dxfId="0" priority="347" operator="greaterThanOrEqual">
      <formula>0</formula>
    </cfRule>
  </conditionalFormatting>
  <conditionalFormatting sqref="D73">
    <cfRule type="cellIs" dxfId="0" priority="348" operator="lessThan">
      <formula>0</formula>
    </cfRule>
  </conditionalFormatting>
  <conditionalFormatting sqref="D73">
    <cfRule type="cellIs" dxfId="0" priority="349" operator="greaterThanOrEqual">
      <formula>0</formula>
    </cfRule>
  </conditionalFormatting>
  <conditionalFormatting sqref="E73">
    <cfRule type="cellIs" dxfId="0" priority="350" operator="lessThan">
      <formula>0</formula>
    </cfRule>
  </conditionalFormatting>
  <conditionalFormatting sqref="E73">
    <cfRule type="cellIs" dxfId="0" priority="351" operator="greaterThanOrEqual">
      <formula>0</formula>
    </cfRule>
  </conditionalFormatting>
  <conditionalFormatting sqref="F73">
    <cfRule type="cellIs" dxfId="0" priority="352" operator="lessThan">
      <formula>0</formula>
    </cfRule>
  </conditionalFormatting>
  <conditionalFormatting sqref="F73">
    <cfRule type="cellIs" dxfId="0" priority="353" operator="greaterThanOrEqual">
      <formula>0</formula>
    </cfRule>
  </conditionalFormatting>
  <conditionalFormatting sqref="G73">
    <cfRule type="cellIs" dxfId="0" priority="354" operator="lessThan">
      <formula>0</formula>
    </cfRule>
  </conditionalFormatting>
  <conditionalFormatting sqref="G73">
    <cfRule type="cellIs" dxfId="0" priority="355" operator="greaterThanOrEqual">
      <formula>0</formula>
    </cfRule>
  </conditionalFormatting>
  <conditionalFormatting sqref="H73">
    <cfRule type="cellIs" dxfId="0" priority="356" operator="lessThan">
      <formula>0</formula>
    </cfRule>
  </conditionalFormatting>
  <conditionalFormatting sqref="H73">
    <cfRule type="cellIs" dxfId="0" priority="357" operator="greaterThanOrEqual">
      <formula>0</formula>
    </cfRule>
  </conditionalFormatting>
  <conditionalFormatting sqref="I73">
    <cfRule type="cellIs" dxfId="0" priority="358" operator="lessThan">
      <formula>0</formula>
    </cfRule>
  </conditionalFormatting>
  <conditionalFormatting sqref="I73">
    <cfRule type="cellIs" dxfId="0" priority="359" operator="greaterThanOrEqual">
      <formula>0</formula>
    </cfRule>
  </conditionalFormatting>
  <conditionalFormatting sqref="J73">
    <cfRule type="cellIs" dxfId="0" priority="360" operator="lessThan">
      <formula>0</formula>
    </cfRule>
  </conditionalFormatting>
  <conditionalFormatting sqref="J73">
    <cfRule type="cellIs" dxfId="0" priority="361" operator="greaterThanOrEqual">
      <formula>0</formula>
    </cfRule>
  </conditionalFormatting>
  <conditionalFormatting sqref="K73">
    <cfRule type="cellIs" dxfId="0" priority="362" operator="lessThan">
      <formula>0</formula>
    </cfRule>
  </conditionalFormatting>
  <conditionalFormatting sqref="K73">
    <cfRule type="cellIs" dxfId="0" priority="363" operator="greaterThanOrEqual">
      <formula>0</formula>
    </cfRule>
  </conditionalFormatting>
  <conditionalFormatting sqref="L73">
    <cfRule type="cellIs" dxfId="0" priority="364" operator="lessThan">
      <formula>0</formula>
    </cfRule>
  </conditionalFormatting>
  <conditionalFormatting sqref="L73">
    <cfRule type="cellIs" dxfId="0" priority="365" operator="greaterThanOrEqual">
      <formula>0</formula>
    </cfRule>
  </conditionalFormatting>
  <conditionalFormatting sqref="M73">
    <cfRule type="cellIs" dxfId="0" priority="366" operator="lessThan">
      <formula>0</formula>
    </cfRule>
  </conditionalFormatting>
  <conditionalFormatting sqref="M73">
    <cfRule type="cellIs" dxfId="0" priority="367" operator="greaterThanOrEqual">
      <formula>0</formula>
    </cfRule>
  </conditionalFormatting>
  <conditionalFormatting sqref="N73">
    <cfRule type="cellIs" dxfId="0" priority="368" operator="lessThan">
      <formula>0</formula>
    </cfRule>
  </conditionalFormatting>
  <conditionalFormatting sqref="N73">
    <cfRule type="cellIs" dxfId="0" priority="369" operator="greaterThanOrEqual">
      <formula>0</formula>
    </cfRule>
  </conditionalFormatting>
  <conditionalFormatting sqref="C74">
    <cfRule type="cellIs" dxfId="0" priority="370" operator="lessThan">
      <formula>0</formula>
    </cfRule>
  </conditionalFormatting>
  <conditionalFormatting sqref="C74">
    <cfRule type="cellIs" dxfId="0" priority="371" operator="greaterThanOrEqual">
      <formula>0</formula>
    </cfRule>
  </conditionalFormatting>
  <conditionalFormatting sqref="D74">
    <cfRule type="cellIs" dxfId="0" priority="372" operator="lessThan">
      <formula>0</formula>
    </cfRule>
  </conditionalFormatting>
  <conditionalFormatting sqref="D74">
    <cfRule type="cellIs" dxfId="0" priority="373" operator="greaterThanOrEqual">
      <formula>0</formula>
    </cfRule>
  </conditionalFormatting>
  <conditionalFormatting sqref="E74">
    <cfRule type="cellIs" dxfId="0" priority="374" operator="lessThan">
      <formula>0</formula>
    </cfRule>
  </conditionalFormatting>
  <conditionalFormatting sqref="E74">
    <cfRule type="cellIs" dxfId="0" priority="375" operator="greaterThanOrEqual">
      <formula>0</formula>
    </cfRule>
  </conditionalFormatting>
  <conditionalFormatting sqref="F74">
    <cfRule type="cellIs" dxfId="0" priority="376" operator="lessThan">
      <formula>0</formula>
    </cfRule>
  </conditionalFormatting>
  <conditionalFormatting sqref="F74">
    <cfRule type="cellIs" dxfId="0" priority="377" operator="greaterThanOrEqual">
      <formula>0</formula>
    </cfRule>
  </conditionalFormatting>
  <conditionalFormatting sqref="G74">
    <cfRule type="cellIs" dxfId="0" priority="378" operator="lessThan">
      <formula>0</formula>
    </cfRule>
  </conditionalFormatting>
  <conditionalFormatting sqref="G74">
    <cfRule type="cellIs" dxfId="0" priority="379" operator="greaterThanOrEqual">
      <formula>0</formula>
    </cfRule>
  </conditionalFormatting>
  <conditionalFormatting sqref="H74">
    <cfRule type="cellIs" dxfId="0" priority="380" operator="lessThan">
      <formula>0</formula>
    </cfRule>
  </conditionalFormatting>
  <conditionalFormatting sqref="H74">
    <cfRule type="cellIs" dxfId="0" priority="381" operator="greaterThanOrEqual">
      <formula>0</formula>
    </cfRule>
  </conditionalFormatting>
  <conditionalFormatting sqref="I74">
    <cfRule type="cellIs" dxfId="0" priority="382" operator="lessThan">
      <formula>0</formula>
    </cfRule>
  </conditionalFormatting>
  <conditionalFormatting sqref="I74">
    <cfRule type="cellIs" dxfId="0" priority="383" operator="greaterThanOrEqual">
      <formula>0</formula>
    </cfRule>
  </conditionalFormatting>
  <conditionalFormatting sqref="J74">
    <cfRule type="cellIs" dxfId="0" priority="384" operator="lessThan">
      <formula>0</formula>
    </cfRule>
  </conditionalFormatting>
  <conditionalFormatting sqref="J74">
    <cfRule type="cellIs" dxfId="0" priority="385" operator="greaterThanOrEqual">
      <formula>0</formula>
    </cfRule>
  </conditionalFormatting>
  <conditionalFormatting sqref="K74">
    <cfRule type="cellIs" dxfId="0" priority="386" operator="lessThan">
      <formula>0</formula>
    </cfRule>
  </conditionalFormatting>
  <conditionalFormatting sqref="K74">
    <cfRule type="cellIs" dxfId="0" priority="387" operator="greaterThanOrEqual">
      <formula>0</formula>
    </cfRule>
  </conditionalFormatting>
  <conditionalFormatting sqref="L74">
    <cfRule type="cellIs" dxfId="0" priority="388" operator="lessThan">
      <formula>0</formula>
    </cfRule>
  </conditionalFormatting>
  <conditionalFormatting sqref="L74">
    <cfRule type="cellIs" dxfId="0" priority="389" operator="greaterThanOrEqual">
      <formula>0</formula>
    </cfRule>
  </conditionalFormatting>
  <conditionalFormatting sqref="M74">
    <cfRule type="cellIs" dxfId="0" priority="390" operator="lessThan">
      <formula>0</formula>
    </cfRule>
  </conditionalFormatting>
  <conditionalFormatting sqref="M74">
    <cfRule type="cellIs" dxfId="0" priority="391" operator="greaterThanOrEqual">
      <formula>0</formula>
    </cfRule>
  </conditionalFormatting>
  <conditionalFormatting sqref="N74">
    <cfRule type="cellIs" dxfId="0" priority="392" operator="lessThan">
      <formula>0</formula>
    </cfRule>
  </conditionalFormatting>
  <conditionalFormatting sqref="N74">
    <cfRule type="cellIs" dxfId="0" priority="393" operator="greaterThanOrEqual">
      <formula>0</formula>
    </cfRule>
  </conditionalFormatting>
  <conditionalFormatting sqref="C75">
    <cfRule type="cellIs" dxfId="0" priority="394" operator="lessThan">
      <formula>0</formula>
    </cfRule>
  </conditionalFormatting>
  <conditionalFormatting sqref="C75">
    <cfRule type="cellIs" dxfId="0" priority="395" operator="greaterThanOrEqual">
      <formula>0</formula>
    </cfRule>
  </conditionalFormatting>
  <conditionalFormatting sqref="D75">
    <cfRule type="cellIs" dxfId="0" priority="396" operator="lessThan">
      <formula>0</formula>
    </cfRule>
  </conditionalFormatting>
  <conditionalFormatting sqref="D75">
    <cfRule type="cellIs" dxfId="0" priority="397" operator="greaterThanOrEqual">
      <formula>0</formula>
    </cfRule>
  </conditionalFormatting>
  <conditionalFormatting sqref="E75">
    <cfRule type="cellIs" dxfId="0" priority="398" operator="lessThan">
      <formula>0</formula>
    </cfRule>
  </conditionalFormatting>
  <conditionalFormatting sqref="E75">
    <cfRule type="cellIs" dxfId="0" priority="399" operator="greaterThanOrEqual">
      <formula>0</formula>
    </cfRule>
  </conditionalFormatting>
  <conditionalFormatting sqref="F75">
    <cfRule type="cellIs" dxfId="0" priority="400" operator="lessThan">
      <formula>0</formula>
    </cfRule>
  </conditionalFormatting>
  <conditionalFormatting sqref="F75">
    <cfRule type="cellIs" dxfId="0" priority="401" operator="greaterThanOrEqual">
      <formula>0</formula>
    </cfRule>
  </conditionalFormatting>
  <conditionalFormatting sqref="G75">
    <cfRule type="cellIs" dxfId="0" priority="402" operator="lessThan">
      <formula>0</formula>
    </cfRule>
  </conditionalFormatting>
  <conditionalFormatting sqref="G75">
    <cfRule type="cellIs" dxfId="0" priority="403" operator="greaterThanOrEqual">
      <formula>0</formula>
    </cfRule>
  </conditionalFormatting>
  <conditionalFormatting sqref="H75">
    <cfRule type="cellIs" dxfId="0" priority="404" operator="lessThan">
      <formula>0</formula>
    </cfRule>
  </conditionalFormatting>
  <conditionalFormatting sqref="H75">
    <cfRule type="cellIs" dxfId="0" priority="405" operator="greaterThanOrEqual">
      <formula>0</formula>
    </cfRule>
  </conditionalFormatting>
  <conditionalFormatting sqref="I75">
    <cfRule type="cellIs" dxfId="0" priority="406" operator="lessThan">
      <formula>0</formula>
    </cfRule>
  </conditionalFormatting>
  <conditionalFormatting sqref="I75">
    <cfRule type="cellIs" dxfId="0" priority="407" operator="greaterThanOrEqual">
      <formula>0</formula>
    </cfRule>
  </conditionalFormatting>
  <conditionalFormatting sqref="J75">
    <cfRule type="cellIs" dxfId="0" priority="408" operator="lessThan">
      <formula>0</formula>
    </cfRule>
  </conditionalFormatting>
  <conditionalFormatting sqref="J75">
    <cfRule type="cellIs" dxfId="0" priority="409" operator="greaterThanOrEqual">
      <formula>0</formula>
    </cfRule>
  </conditionalFormatting>
  <conditionalFormatting sqref="K75">
    <cfRule type="cellIs" dxfId="0" priority="410" operator="lessThan">
      <formula>0</formula>
    </cfRule>
  </conditionalFormatting>
  <conditionalFormatting sqref="K75">
    <cfRule type="cellIs" dxfId="0" priority="411" operator="greaterThanOrEqual">
      <formula>0</formula>
    </cfRule>
  </conditionalFormatting>
  <conditionalFormatting sqref="L75">
    <cfRule type="cellIs" dxfId="0" priority="412" operator="lessThan">
      <formula>0</formula>
    </cfRule>
  </conditionalFormatting>
  <conditionalFormatting sqref="L75">
    <cfRule type="cellIs" dxfId="0" priority="413" operator="greaterThanOrEqual">
      <formula>0</formula>
    </cfRule>
  </conditionalFormatting>
  <conditionalFormatting sqref="M75">
    <cfRule type="cellIs" dxfId="0" priority="414" operator="lessThan">
      <formula>0</formula>
    </cfRule>
  </conditionalFormatting>
  <conditionalFormatting sqref="M75">
    <cfRule type="cellIs" dxfId="0" priority="415" operator="greaterThanOrEqual">
      <formula>0</formula>
    </cfRule>
  </conditionalFormatting>
  <conditionalFormatting sqref="N75">
    <cfRule type="cellIs" dxfId="0" priority="416" operator="lessThan">
      <formula>0</formula>
    </cfRule>
  </conditionalFormatting>
  <conditionalFormatting sqref="N75">
    <cfRule type="cellIs" dxfId="0" priority="417" operator="greaterThanOrEqual">
      <formula>0</formula>
    </cfRule>
  </conditionalFormatting>
  <conditionalFormatting sqref="C76">
    <cfRule type="cellIs" dxfId="0" priority="418" operator="lessThan">
      <formula>0</formula>
    </cfRule>
  </conditionalFormatting>
  <conditionalFormatting sqref="C76">
    <cfRule type="cellIs" dxfId="0" priority="419" operator="greaterThanOrEqual">
      <formula>0</formula>
    </cfRule>
  </conditionalFormatting>
  <conditionalFormatting sqref="D76">
    <cfRule type="cellIs" dxfId="0" priority="420" operator="lessThan">
      <formula>0</formula>
    </cfRule>
  </conditionalFormatting>
  <conditionalFormatting sqref="D76">
    <cfRule type="cellIs" dxfId="0" priority="421" operator="greaterThanOrEqual">
      <formula>0</formula>
    </cfRule>
  </conditionalFormatting>
  <conditionalFormatting sqref="E76">
    <cfRule type="cellIs" dxfId="0" priority="422" operator="lessThan">
      <formula>0</formula>
    </cfRule>
  </conditionalFormatting>
  <conditionalFormatting sqref="E76">
    <cfRule type="cellIs" dxfId="0" priority="423" operator="greaterThanOrEqual">
      <formula>0</formula>
    </cfRule>
  </conditionalFormatting>
  <conditionalFormatting sqref="F76">
    <cfRule type="cellIs" dxfId="0" priority="424" operator="lessThan">
      <formula>0</formula>
    </cfRule>
  </conditionalFormatting>
  <conditionalFormatting sqref="F76">
    <cfRule type="cellIs" dxfId="0" priority="425" operator="greaterThanOrEqual">
      <formula>0</formula>
    </cfRule>
  </conditionalFormatting>
  <conditionalFormatting sqref="G76">
    <cfRule type="cellIs" dxfId="0" priority="426" operator="lessThan">
      <formula>0</formula>
    </cfRule>
  </conditionalFormatting>
  <conditionalFormatting sqref="G76">
    <cfRule type="cellIs" dxfId="0" priority="427" operator="greaterThanOrEqual">
      <formula>0</formula>
    </cfRule>
  </conditionalFormatting>
  <conditionalFormatting sqref="H76">
    <cfRule type="cellIs" dxfId="0" priority="428" operator="lessThan">
      <formula>0</formula>
    </cfRule>
  </conditionalFormatting>
  <conditionalFormatting sqref="H76">
    <cfRule type="cellIs" dxfId="0" priority="429" operator="greaterThanOrEqual">
      <formula>0</formula>
    </cfRule>
  </conditionalFormatting>
  <conditionalFormatting sqref="I76">
    <cfRule type="cellIs" dxfId="0" priority="430" operator="lessThan">
      <formula>0</formula>
    </cfRule>
  </conditionalFormatting>
  <conditionalFormatting sqref="I76">
    <cfRule type="cellIs" dxfId="0" priority="431" operator="greaterThanOrEqual">
      <formula>0</formula>
    </cfRule>
  </conditionalFormatting>
  <conditionalFormatting sqref="J76">
    <cfRule type="cellIs" dxfId="0" priority="432" operator="lessThan">
      <formula>0</formula>
    </cfRule>
  </conditionalFormatting>
  <conditionalFormatting sqref="J76">
    <cfRule type="cellIs" dxfId="0" priority="433" operator="greaterThanOrEqual">
      <formula>0</formula>
    </cfRule>
  </conditionalFormatting>
  <conditionalFormatting sqref="K76">
    <cfRule type="cellIs" dxfId="0" priority="434" operator="lessThan">
      <formula>0</formula>
    </cfRule>
  </conditionalFormatting>
  <conditionalFormatting sqref="K76">
    <cfRule type="cellIs" dxfId="0" priority="435" operator="greaterThanOrEqual">
      <formula>0</formula>
    </cfRule>
  </conditionalFormatting>
  <conditionalFormatting sqref="L76">
    <cfRule type="cellIs" dxfId="0" priority="436" operator="lessThan">
      <formula>0</formula>
    </cfRule>
  </conditionalFormatting>
  <conditionalFormatting sqref="L76">
    <cfRule type="cellIs" dxfId="0" priority="437" operator="greaterThanOrEqual">
      <formula>0</formula>
    </cfRule>
  </conditionalFormatting>
  <conditionalFormatting sqref="M76">
    <cfRule type="cellIs" dxfId="0" priority="438" operator="lessThan">
      <formula>0</formula>
    </cfRule>
  </conditionalFormatting>
  <conditionalFormatting sqref="M76">
    <cfRule type="cellIs" dxfId="0" priority="439" operator="greaterThanOrEqual">
      <formula>0</formula>
    </cfRule>
  </conditionalFormatting>
  <conditionalFormatting sqref="N76">
    <cfRule type="cellIs" dxfId="0" priority="440" operator="lessThan">
      <formula>0</formula>
    </cfRule>
  </conditionalFormatting>
  <conditionalFormatting sqref="N76">
    <cfRule type="cellIs" dxfId="0" priority="441" operator="greaterThanOrEqual">
      <formula>0</formula>
    </cfRule>
  </conditionalFormatting>
  <conditionalFormatting sqref="C77">
    <cfRule type="cellIs" dxfId="0" priority="442" operator="lessThan">
      <formula>0</formula>
    </cfRule>
  </conditionalFormatting>
  <conditionalFormatting sqref="C77">
    <cfRule type="cellIs" dxfId="0" priority="443" operator="greaterThanOrEqual">
      <formula>0</formula>
    </cfRule>
  </conditionalFormatting>
  <conditionalFormatting sqref="D77">
    <cfRule type="cellIs" dxfId="0" priority="444" operator="lessThan">
      <formula>0</formula>
    </cfRule>
  </conditionalFormatting>
  <conditionalFormatting sqref="D77">
    <cfRule type="cellIs" dxfId="0" priority="445" operator="greaterThanOrEqual">
      <formula>0</formula>
    </cfRule>
  </conditionalFormatting>
  <conditionalFormatting sqref="E77">
    <cfRule type="cellIs" dxfId="0" priority="446" operator="lessThan">
      <formula>0</formula>
    </cfRule>
  </conditionalFormatting>
  <conditionalFormatting sqref="E77">
    <cfRule type="cellIs" dxfId="0" priority="447" operator="greaterThanOrEqual">
      <formula>0</formula>
    </cfRule>
  </conditionalFormatting>
  <conditionalFormatting sqref="F77">
    <cfRule type="cellIs" dxfId="0" priority="448" operator="lessThan">
      <formula>0</formula>
    </cfRule>
  </conditionalFormatting>
  <conditionalFormatting sqref="F77">
    <cfRule type="cellIs" dxfId="0" priority="449" operator="greaterThanOrEqual">
      <formula>0</formula>
    </cfRule>
  </conditionalFormatting>
  <conditionalFormatting sqref="G77">
    <cfRule type="cellIs" dxfId="0" priority="450" operator="lessThan">
      <formula>0</formula>
    </cfRule>
  </conditionalFormatting>
  <conditionalFormatting sqref="G77">
    <cfRule type="cellIs" dxfId="0" priority="451" operator="greaterThanOrEqual">
      <formula>0</formula>
    </cfRule>
  </conditionalFormatting>
  <conditionalFormatting sqref="H77">
    <cfRule type="cellIs" dxfId="0" priority="452" operator="lessThan">
      <formula>0</formula>
    </cfRule>
  </conditionalFormatting>
  <conditionalFormatting sqref="H77">
    <cfRule type="cellIs" dxfId="0" priority="453" operator="greaterThanOrEqual">
      <formula>0</formula>
    </cfRule>
  </conditionalFormatting>
  <conditionalFormatting sqref="I77">
    <cfRule type="cellIs" dxfId="0" priority="454" operator="lessThan">
      <formula>0</formula>
    </cfRule>
  </conditionalFormatting>
  <conditionalFormatting sqref="I77">
    <cfRule type="cellIs" dxfId="0" priority="455" operator="greaterThanOrEqual">
      <formula>0</formula>
    </cfRule>
  </conditionalFormatting>
  <conditionalFormatting sqref="J77">
    <cfRule type="cellIs" dxfId="0" priority="456" operator="lessThan">
      <formula>0</formula>
    </cfRule>
  </conditionalFormatting>
  <conditionalFormatting sqref="J77">
    <cfRule type="cellIs" dxfId="0" priority="457" operator="greaterThanOrEqual">
      <formula>0</formula>
    </cfRule>
  </conditionalFormatting>
  <conditionalFormatting sqref="K77">
    <cfRule type="cellIs" dxfId="0" priority="458" operator="lessThan">
      <formula>0</formula>
    </cfRule>
  </conditionalFormatting>
  <conditionalFormatting sqref="K77">
    <cfRule type="cellIs" dxfId="0" priority="459" operator="greaterThanOrEqual">
      <formula>0</formula>
    </cfRule>
  </conditionalFormatting>
  <conditionalFormatting sqref="L77">
    <cfRule type="cellIs" dxfId="0" priority="460" operator="lessThan">
      <formula>0</formula>
    </cfRule>
  </conditionalFormatting>
  <conditionalFormatting sqref="L77">
    <cfRule type="cellIs" dxfId="0" priority="461" operator="greaterThanOrEqual">
      <formula>0</formula>
    </cfRule>
  </conditionalFormatting>
  <conditionalFormatting sqref="M77">
    <cfRule type="cellIs" dxfId="0" priority="462" operator="lessThan">
      <formula>0</formula>
    </cfRule>
  </conditionalFormatting>
  <conditionalFormatting sqref="M77">
    <cfRule type="cellIs" dxfId="0" priority="463" operator="greaterThanOrEqual">
      <formula>0</formula>
    </cfRule>
  </conditionalFormatting>
  <conditionalFormatting sqref="N77">
    <cfRule type="cellIs" dxfId="0" priority="464" operator="lessThan">
      <formula>0</formula>
    </cfRule>
  </conditionalFormatting>
  <conditionalFormatting sqref="N77">
    <cfRule type="cellIs" dxfId="0" priority="465" operator="greaterThanOrEqual">
      <formula>0</formula>
    </cfRule>
  </conditionalFormatting>
  <conditionalFormatting sqref="P68">
    <cfRule type="cellIs" dxfId="0" priority="466" operator="lessThan">
      <formula>0</formula>
    </cfRule>
  </conditionalFormatting>
  <conditionalFormatting sqref="P68">
    <cfRule type="cellIs" dxfId="0" priority="467" operator="greaterThanOrEqual">
      <formula>0</formula>
    </cfRule>
  </conditionalFormatting>
  <conditionalFormatting sqref="P69">
    <cfRule type="cellIs" dxfId="0" priority="468" operator="lessThan">
      <formula>0</formula>
    </cfRule>
  </conditionalFormatting>
  <conditionalFormatting sqref="P69">
    <cfRule type="cellIs" dxfId="0" priority="469" operator="greaterThanOrEqual">
      <formula>0</formula>
    </cfRule>
  </conditionalFormatting>
  <conditionalFormatting sqref="P70">
    <cfRule type="cellIs" dxfId="0" priority="470" operator="lessThan">
      <formula>0</formula>
    </cfRule>
  </conditionalFormatting>
  <conditionalFormatting sqref="P70">
    <cfRule type="cellIs" dxfId="0" priority="471" operator="greaterThanOrEqual">
      <formula>0</formula>
    </cfRule>
  </conditionalFormatting>
  <conditionalFormatting sqref="P71">
    <cfRule type="cellIs" dxfId="0" priority="472" operator="lessThan">
      <formula>0</formula>
    </cfRule>
  </conditionalFormatting>
  <conditionalFormatting sqref="P71">
    <cfRule type="cellIs" dxfId="0" priority="473" operator="greaterThanOrEqual">
      <formula>0</formula>
    </cfRule>
  </conditionalFormatting>
  <conditionalFormatting sqref="P72">
    <cfRule type="cellIs" dxfId="0" priority="474" operator="lessThan">
      <formula>0</formula>
    </cfRule>
  </conditionalFormatting>
  <conditionalFormatting sqref="P72">
    <cfRule type="cellIs" dxfId="0" priority="475" operator="greaterThanOrEqual">
      <formula>0</formula>
    </cfRule>
  </conditionalFormatting>
  <conditionalFormatting sqref="P73">
    <cfRule type="cellIs" dxfId="0" priority="476" operator="lessThan">
      <formula>0</formula>
    </cfRule>
  </conditionalFormatting>
  <conditionalFormatting sqref="P73">
    <cfRule type="cellIs" dxfId="0" priority="477" operator="greaterThanOrEqual">
      <formula>0</formula>
    </cfRule>
  </conditionalFormatting>
  <conditionalFormatting sqref="P74">
    <cfRule type="cellIs" dxfId="0" priority="478" operator="lessThan">
      <formula>0</formula>
    </cfRule>
  </conditionalFormatting>
  <conditionalFormatting sqref="P74">
    <cfRule type="cellIs" dxfId="0" priority="479" operator="greaterThanOrEqual">
      <formula>0</formula>
    </cfRule>
  </conditionalFormatting>
  <conditionalFormatting sqref="P75">
    <cfRule type="cellIs" dxfId="0" priority="480" operator="lessThan">
      <formula>0</formula>
    </cfRule>
  </conditionalFormatting>
  <conditionalFormatting sqref="P75">
    <cfRule type="cellIs" dxfId="0" priority="481" operator="greaterThanOrEqual">
      <formula>0</formula>
    </cfRule>
  </conditionalFormatting>
  <conditionalFormatting sqref="P76">
    <cfRule type="cellIs" dxfId="0" priority="482" operator="lessThan">
      <formula>0</formula>
    </cfRule>
  </conditionalFormatting>
  <conditionalFormatting sqref="P76">
    <cfRule type="cellIs" dxfId="0" priority="483" operator="greaterThanOrEqual">
      <formula>0</formula>
    </cfRule>
  </conditionalFormatting>
  <conditionalFormatting sqref="P77">
    <cfRule type="cellIs" dxfId="0" priority="484" operator="lessThan">
      <formula>0</formula>
    </cfRule>
  </conditionalFormatting>
  <conditionalFormatting sqref="P77">
    <cfRule type="cellIs" dxfId="0" priority="485" operator="greaterThanOrEqual">
      <formula>0</formula>
    </cfRule>
  </conditionalFormatting>
  <conditionalFormatting sqref="C91">
    <cfRule type="cellIs" dxfId="0" priority="486" operator="lessThan">
      <formula>0</formula>
    </cfRule>
  </conditionalFormatting>
  <conditionalFormatting sqref="C91">
    <cfRule type="cellIs" dxfId="0" priority="487" operator="greaterThanOrEqual">
      <formula>0</formula>
    </cfRule>
  </conditionalFormatting>
  <conditionalFormatting sqref="D91">
    <cfRule type="cellIs" dxfId="0" priority="488" operator="lessThan">
      <formula>0</formula>
    </cfRule>
  </conditionalFormatting>
  <conditionalFormatting sqref="D91">
    <cfRule type="cellIs" dxfId="0" priority="489" operator="greaterThanOrEqual">
      <formula>0</formula>
    </cfRule>
  </conditionalFormatting>
  <conditionalFormatting sqref="E91">
    <cfRule type="cellIs" dxfId="0" priority="490" operator="lessThan">
      <formula>0</formula>
    </cfRule>
  </conditionalFormatting>
  <conditionalFormatting sqref="E91">
    <cfRule type="cellIs" dxfId="0" priority="491" operator="greaterThanOrEqual">
      <formula>0</formula>
    </cfRule>
  </conditionalFormatting>
  <conditionalFormatting sqref="F91">
    <cfRule type="cellIs" dxfId="0" priority="492" operator="lessThan">
      <formula>0</formula>
    </cfRule>
  </conditionalFormatting>
  <conditionalFormatting sqref="F91">
    <cfRule type="cellIs" dxfId="0" priority="493" operator="greaterThanOrEqual">
      <formula>0</formula>
    </cfRule>
  </conditionalFormatting>
  <conditionalFormatting sqref="G91">
    <cfRule type="cellIs" dxfId="0" priority="494" operator="lessThan">
      <formula>0</formula>
    </cfRule>
  </conditionalFormatting>
  <conditionalFormatting sqref="G91">
    <cfRule type="cellIs" dxfId="0" priority="495" operator="greaterThanOrEqual">
      <formula>0</formula>
    </cfRule>
  </conditionalFormatting>
  <conditionalFormatting sqref="H91">
    <cfRule type="cellIs" dxfId="0" priority="496" operator="lessThan">
      <formula>0</formula>
    </cfRule>
  </conditionalFormatting>
  <conditionalFormatting sqref="H91">
    <cfRule type="cellIs" dxfId="0" priority="497" operator="greaterThanOrEqual">
      <formula>0</formula>
    </cfRule>
  </conditionalFormatting>
  <conditionalFormatting sqref="I91">
    <cfRule type="cellIs" dxfId="0" priority="498" operator="lessThan">
      <formula>0</formula>
    </cfRule>
  </conditionalFormatting>
  <conditionalFormatting sqref="I91">
    <cfRule type="cellIs" dxfId="0" priority="499" operator="greaterThanOrEqual">
      <formula>0</formula>
    </cfRule>
  </conditionalFormatting>
  <conditionalFormatting sqref="J91">
    <cfRule type="cellIs" dxfId="0" priority="500" operator="lessThan">
      <formula>0</formula>
    </cfRule>
  </conditionalFormatting>
  <conditionalFormatting sqref="J91">
    <cfRule type="cellIs" dxfId="0" priority="501" operator="greaterThanOrEqual">
      <formula>0</formula>
    </cfRule>
  </conditionalFormatting>
  <conditionalFormatting sqref="K91">
    <cfRule type="cellIs" dxfId="0" priority="502" operator="lessThan">
      <formula>0</formula>
    </cfRule>
  </conditionalFormatting>
  <conditionalFormatting sqref="K91">
    <cfRule type="cellIs" dxfId="0" priority="503" operator="greaterThanOrEqual">
      <formula>0</formula>
    </cfRule>
  </conditionalFormatting>
  <conditionalFormatting sqref="L91">
    <cfRule type="cellIs" dxfId="0" priority="504" operator="lessThan">
      <formula>0</formula>
    </cfRule>
  </conditionalFormatting>
  <conditionalFormatting sqref="L91">
    <cfRule type="cellIs" dxfId="0" priority="505" operator="greaterThanOrEqual">
      <formula>0</formula>
    </cfRule>
  </conditionalFormatting>
  <conditionalFormatting sqref="M91">
    <cfRule type="cellIs" dxfId="0" priority="506" operator="lessThan">
      <formula>0</formula>
    </cfRule>
  </conditionalFormatting>
  <conditionalFormatting sqref="M91">
    <cfRule type="cellIs" dxfId="0" priority="507" operator="greaterThanOrEqual">
      <formula>0</formula>
    </cfRule>
  </conditionalFormatting>
  <conditionalFormatting sqref="N91">
    <cfRule type="cellIs" dxfId="0" priority="508" operator="lessThan">
      <formula>0</formula>
    </cfRule>
  </conditionalFormatting>
  <conditionalFormatting sqref="N91">
    <cfRule type="cellIs" dxfId="0" priority="509" operator="greaterThanOrEqual">
      <formula>0</formula>
    </cfRule>
  </conditionalFormatting>
  <conditionalFormatting sqref="C90">
    <cfRule type="cellIs" dxfId="0" priority="510" operator="lessThan">
      <formula>0</formula>
    </cfRule>
  </conditionalFormatting>
  <conditionalFormatting sqref="C90">
    <cfRule type="cellIs" dxfId="0" priority="511" operator="greaterThanOrEqual">
      <formula>0</formula>
    </cfRule>
  </conditionalFormatting>
  <conditionalFormatting sqref="D90">
    <cfRule type="cellIs" dxfId="0" priority="512" operator="lessThan">
      <formula>0</formula>
    </cfRule>
  </conditionalFormatting>
  <conditionalFormatting sqref="D90">
    <cfRule type="cellIs" dxfId="0" priority="513" operator="greaterThanOrEqual">
      <formula>0</formula>
    </cfRule>
  </conditionalFormatting>
  <conditionalFormatting sqref="E90">
    <cfRule type="cellIs" dxfId="0" priority="514" operator="lessThan">
      <formula>0</formula>
    </cfRule>
  </conditionalFormatting>
  <conditionalFormatting sqref="E90">
    <cfRule type="cellIs" dxfId="0" priority="515" operator="greaterThanOrEqual">
      <formula>0</formula>
    </cfRule>
  </conditionalFormatting>
  <conditionalFormatting sqref="F90">
    <cfRule type="cellIs" dxfId="0" priority="516" operator="lessThan">
      <formula>0</formula>
    </cfRule>
  </conditionalFormatting>
  <conditionalFormatting sqref="F90">
    <cfRule type="cellIs" dxfId="0" priority="517" operator="greaterThanOrEqual">
      <formula>0</formula>
    </cfRule>
  </conditionalFormatting>
  <conditionalFormatting sqref="G90">
    <cfRule type="cellIs" dxfId="0" priority="518" operator="lessThan">
      <formula>0</formula>
    </cfRule>
  </conditionalFormatting>
  <conditionalFormatting sqref="G90">
    <cfRule type="cellIs" dxfId="0" priority="519" operator="greaterThanOrEqual">
      <formula>0</formula>
    </cfRule>
  </conditionalFormatting>
  <conditionalFormatting sqref="H90">
    <cfRule type="cellIs" dxfId="0" priority="520" operator="lessThan">
      <formula>0</formula>
    </cfRule>
  </conditionalFormatting>
  <conditionalFormatting sqref="H90">
    <cfRule type="cellIs" dxfId="0" priority="521" operator="greaterThanOrEqual">
      <formula>0</formula>
    </cfRule>
  </conditionalFormatting>
  <conditionalFormatting sqref="I90">
    <cfRule type="cellIs" dxfId="0" priority="522" operator="lessThan">
      <formula>0</formula>
    </cfRule>
  </conditionalFormatting>
  <conditionalFormatting sqref="I90">
    <cfRule type="cellIs" dxfId="0" priority="523" operator="greaterThanOrEqual">
      <formula>0</formula>
    </cfRule>
  </conditionalFormatting>
  <conditionalFormatting sqref="J90">
    <cfRule type="cellIs" dxfId="0" priority="524" operator="lessThan">
      <formula>0</formula>
    </cfRule>
  </conditionalFormatting>
  <conditionalFormatting sqref="J90">
    <cfRule type="cellIs" dxfId="0" priority="525" operator="greaterThanOrEqual">
      <formula>0</formula>
    </cfRule>
  </conditionalFormatting>
  <conditionalFormatting sqref="K90">
    <cfRule type="cellIs" dxfId="0" priority="526" operator="lessThan">
      <formula>0</formula>
    </cfRule>
  </conditionalFormatting>
  <conditionalFormatting sqref="K90">
    <cfRule type="cellIs" dxfId="0" priority="527" operator="greaterThanOrEqual">
      <formula>0</formula>
    </cfRule>
  </conditionalFormatting>
  <conditionalFormatting sqref="L90">
    <cfRule type="cellIs" dxfId="0" priority="528" operator="lessThan">
      <formula>0</formula>
    </cfRule>
  </conditionalFormatting>
  <conditionalFormatting sqref="L90">
    <cfRule type="cellIs" dxfId="0" priority="529" operator="greaterThanOrEqual">
      <formula>0</formula>
    </cfRule>
  </conditionalFormatting>
  <conditionalFormatting sqref="M90">
    <cfRule type="cellIs" dxfId="0" priority="530" operator="lessThan">
      <formula>0</formula>
    </cfRule>
  </conditionalFormatting>
  <conditionalFormatting sqref="M90">
    <cfRule type="cellIs" dxfId="0" priority="531" operator="greaterThanOrEqual">
      <formula>0</formula>
    </cfRule>
  </conditionalFormatting>
  <conditionalFormatting sqref="N90">
    <cfRule type="cellIs" dxfId="0" priority="532" operator="lessThan">
      <formula>0</formula>
    </cfRule>
  </conditionalFormatting>
  <conditionalFormatting sqref="N90">
    <cfRule type="cellIs" dxfId="0" priority="533" operator="greaterThanOrEqual">
      <formula>0</formula>
    </cfRule>
  </conditionalFormatting>
  <conditionalFormatting sqref="C89">
    <cfRule type="cellIs" dxfId="0" priority="534" operator="lessThan">
      <formula>0</formula>
    </cfRule>
  </conditionalFormatting>
  <conditionalFormatting sqref="C89">
    <cfRule type="cellIs" dxfId="0" priority="535" operator="greaterThanOrEqual">
      <formula>0</formula>
    </cfRule>
  </conditionalFormatting>
  <conditionalFormatting sqref="D89">
    <cfRule type="cellIs" dxfId="0" priority="536" operator="lessThan">
      <formula>0</formula>
    </cfRule>
  </conditionalFormatting>
  <conditionalFormatting sqref="D89">
    <cfRule type="cellIs" dxfId="0" priority="537" operator="greaterThanOrEqual">
      <formula>0</formula>
    </cfRule>
  </conditionalFormatting>
  <conditionalFormatting sqref="E89">
    <cfRule type="cellIs" dxfId="0" priority="538" operator="lessThan">
      <formula>0</formula>
    </cfRule>
  </conditionalFormatting>
  <conditionalFormatting sqref="E89">
    <cfRule type="cellIs" dxfId="0" priority="539" operator="greaterThanOrEqual">
      <formula>0</formula>
    </cfRule>
  </conditionalFormatting>
  <conditionalFormatting sqref="F89">
    <cfRule type="cellIs" dxfId="0" priority="540" operator="lessThan">
      <formula>0</formula>
    </cfRule>
  </conditionalFormatting>
  <conditionalFormatting sqref="F89">
    <cfRule type="cellIs" dxfId="0" priority="541" operator="greaterThanOrEqual">
      <formula>0</formula>
    </cfRule>
  </conditionalFormatting>
  <conditionalFormatting sqref="G89">
    <cfRule type="cellIs" dxfId="0" priority="542" operator="lessThan">
      <formula>0</formula>
    </cfRule>
  </conditionalFormatting>
  <conditionalFormatting sqref="G89">
    <cfRule type="cellIs" dxfId="0" priority="543" operator="greaterThanOrEqual">
      <formula>0</formula>
    </cfRule>
  </conditionalFormatting>
  <conditionalFormatting sqref="H89">
    <cfRule type="cellIs" dxfId="0" priority="544" operator="lessThan">
      <formula>0</formula>
    </cfRule>
  </conditionalFormatting>
  <conditionalFormatting sqref="H89">
    <cfRule type="cellIs" dxfId="0" priority="545" operator="greaterThanOrEqual">
      <formula>0</formula>
    </cfRule>
  </conditionalFormatting>
  <conditionalFormatting sqref="I89">
    <cfRule type="cellIs" dxfId="0" priority="546" operator="lessThan">
      <formula>0</formula>
    </cfRule>
  </conditionalFormatting>
  <conditionalFormatting sqref="I89">
    <cfRule type="cellIs" dxfId="0" priority="547" operator="greaterThanOrEqual">
      <formula>0</formula>
    </cfRule>
  </conditionalFormatting>
  <conditionalFormatting sqref="J89">
    <cfRule type="cellIs" dxfId="0" priority="548" operator="lessThan">
      <formula>0</formula>
    </cfRule>
  </conditionalFormatting>
  <conditionalFormatting sqref="J89">
    <cfRule type="cellIs" dxfId="0" priority="549" operator="greaterThanOrEqual">
      <formula>0</formula>
    </cfRule>
  </conditionalFormatting>
  <conditionalFormatting sqref="K89">
    <cfRule type="cellIs" dxfId="0" priority="550" operator="lessThan">
      <formula>0</formula>
    </cfRule>
  </conditionalFormatting>
  <conditionalFormatting sqref="K89">
    <cfRule type="cellIs" dxfId="0" priority="551" operator="greaterThanOrEqual">
      <formula>0</formula>
    </cfRule>
  </conditionalFormatting>
  <conditionalFormatting sqref="L89">
    <cfRule type="cellIs" dxfId="0" priority="552" operator="lessThan">
      <formula>0</formula>
    </cfRule>
  </conditionalFormatting>
  <conditionalFormatting sqref="L89">
    <cfRule type="cellIs" dxfId="0" priority="553" operator="greaterThanOrEqual">
      <formula>0</formula>
    </cfRule>
  </conditionalFormatting>
  <conditionalFormatting sqref="M89">
    <cfRule type="cellIs" dxfId="0" priority="554" operator="lessThan">
      <formula>0</formula>
    </cfRule>
  </conditionalFormatting>
  <conditionalFormatting sqref="M89">
    <cfRule type="cellIs" dxfId="0" priority="555" operator="greaterThanOrEqual">
      <formula>0</formula>
    </cfRule>
  </conditionalFormatting>
  <conditionalFormatting sqref="N89">
    <cfRule type="cellIs" dxfId="0" priority="556" operator="lessThan">
      <formula>0</formula>
    </cfRule>
  </conditionalFormatting>
  <conditionalFormatting sqref="N89">
    <cfRule type="cellIs" dxfId="0" priority="557" operator="greaterThanOrEqual">
      <formula>0</formula>
    </cfRule>
  </conditionalFormatting>
  <conditionalFormatting sqref="C88">
    <cfRule type="cellIs" dxfId="0" priority="558" operator="lessThan">
      <formula>0</formula>
    </cfRule>
  </conditionalFormatting>
  <conditionalFormatting sqref="C88">
    <cfRule type="cellIs" dxfId="0" priority="559" operator="greaterThanOrEqual">
      <formula>0</formula>
    </cfRule>
  </conditionalFormatting>
  <conditionalFormatting sqref="D88">
    <cfRule type="cellIs" dxfId="0" priority="560" operator="lessThan">
      <formula>0</formula>
    </cfRule>
  </conditionalFormatting>
  <conditionalFormatting sqref="D88">
    <cfRule type="cellIs" dxfId="0" priority="561" operator="greaterThanOrEqual">
      <formula>0</formula>
    </cfRule>
  </conditionalFormatting>
  <conditionalFormatting sqref="E88">
    <cfRule type="cellIs" dxfId="0" priority="562" operator="lessThan">
      <formula>0</formula>
    </cfRule>
  </conditionalFormatting>
  <conditionalFormatting sqref="E88">
    <cfRule type="cellIs" dxfId="0" priority="563" operator="greaterThanOrEqual">
      <formula>0</formula>
    </cfRule>
  </conditionalFormatting>
  <conditionalFormatting sqref="F88">
    <cfRule type="cellIs" dxfId="0" priority="564" operator="lessThan">
      <formula>0</formula>
    </cfRule>
  </conditionalFormatting>
  <conditionalFormatting sqref="F88">
    <cfRule type="cellIs" dxfId="0" priority="565" operator="greaterThanOrEqual">
      <formula>0</formula>
    </cfRule>
  </conditionalFormatting>
  <conditionalFormatting sqref="G88">
    <cfRule type="cellIs" dxfId="0" priority="566" operator="lessThan">
      <formula>0</formula>
    </cfRule>
  </conditionalFormatting>
  <conditionalFormatting sqref="G88">
    <cfRule type="cellIs" dxfId="0" priority="567" operator="greaterThanOrEqual">
      <formula>0</formula>
    </cfRule>
  </conditionalFormatting>
  <conditionalFormatting sqref="H88">
    <cfRule type="cellIs" dxfId="0" priority="568" operator="lessThan">
      <formula>0</formula>
    </cfRule>
  </conditionalFormatting>
  <conditionalFormatting sqref="H88">
    <cfRule type="cellIs" dxfId="0" priority="569" operator="greaterThanOrEqual">
      <formula>0</formula>
    </cfRule>
  </conditionalFormatting>
  <conditionalFormatting sqref="I88">
    <cfRule type="cellIs" dxfId="0" priority="570" operator="lessThan">
      <formula>0</formula>
    </cfRule>
  </conditionalFormatting>
  <conditionalFormatting sqref="I88">
    <cfRule type="cellIs" dxfId="0" priority="571" operator="greaterThanOrEqual">
      <formula>0</formula>
    </cfRule>
  </conditionalFormatting>
  <conditionalFormatting sqref="J88">
    <cfRule type="cellIs" dxfId="0" priority="572" operator="lessThan">
      <formula>0</formula>
    </cfRule>
  </conditionalFormatting>
  <conditionalFormatting sqref="J88">
    <cfRule type="cellIs" dxfId="0" priority="573" operator="greaterThanOrEqual">
      <formula>0</formula>
    </cfRule>
  </conditionalFormatting>
  <conditionalFormatting sqref="K88">
    <cfRule type="cellIs" dxfId="0" priority="574" operator="lessThan">
      <formula>0</formula>
    </cfRule>
  </conditionalFormatting>
  <conditionalFormatting sqref="K88">
    <cfRule type="cellIs" dxfId="0" priority="575" operator="greaterThanOrEqual">
      <formula>0</formula>
    </cfRule>
  </conditionalFormatting>
  <conditionalFormatting sqref="L88">
    <cfRule type="cellIs" dxfId="0" priority="576" operator="lessThan">
      <formula>0</formula>
    </cfRule>
  </conditionalFormatting>
  <conditionalFormatting sqref="L88">
    <cfRule type="cellIs" dxfId="0" priority="577" operator="greaterThanOrEqual">
      <formula>0</formula>
    </cfRule>
  </conditionalFormatting>
  <conditionalFormatting sqref="M88">
    <cfRule type="cellIs" dxfId="0" priority="578" operator="lessThan">
      <formula>0</formula>
    </cfRule>
  </conditionalFormatting>
  <conditionalFormatting sqref="M88">
    <cfRule type="cellIs" dxfId="0" priority="579" operator="greaterThanOrEqual">
      <formula>0</formula>
    </cfRule>
  </conditionalFormatting>
  <conditionalFormatting sqref="N88">
    <cfRule type="cellIs" dxfId="0" priority="580" operator="lessThan">
      <formula>0</formula>
    </cfRule>
  </conditionalFormatting>
  <conditionalFormatting sqref="N88">
    <cfRule type="cellIs" dxfId="0" priority="581" operator="greaterThanOrEqual">
      <formula>0</formula>
    </cfRule>
  </conditionalFormatting>
  <conditionalFormatting sqref="C87">
    <cfRule type="cellIs" dxfId="0" priority="582" operator="lessThan">
      <formula>0</formula>
    </cfRule>
  </conditionalFormatting>
  <conditionalFormatting sqref="C87">
    <cfRule type="cellIs" dxfId="0" priority="583" operator="greaterThanOrEqual">
      <formula>0</formula>
    </cfRule>
  </conditionalFormatting>
  <conditionalFormatting sqref="D87">
    <cfRule type="cellIs" dxfId="0" priority="584" operator="lessThan">
      <formula>0</formula>
    </cfRule>
  </conditionalFormatting>
  <conditionalFormatting sqref="D87">
    <cfRule type="cellIs" dxfId="0" priority="585" operator="greaterThanOrEqual">
      <formula>0</formula>
    </cfRule>
  </conditionalFormatting>
  <conditionalFormatting sqref="E87">
    <cfRule type="cellIs" dxfId="0" priority="586" operator="lessThan">
      <formula>0</formula>
    </cfRule>
  </conditionalFormatting>
  <conditionalFormatting sqref="E87">
    <cfRule type="cellIs" dxfId="0" priority="587" operator="greaterThanOrEqual">
      <formula>0</formula>
    </cfRule>
  </conditionalFormatting>
  <conditionalFormatting sqref="F87">
    <cfRule type="cellIs" dxfId="0" priority="588" operator="lessThan">
      <formula>0</formula>
    </cfRule>
  </conditionalFormatting>
  <conditionalFormatting sqref="F87">
    <cfRule type="cellIs" dxfId="0" priority="589" operator="greaterThanOrEqual">
      <formula>0</formula>
    </cfRule>
  </conditionalFormatting>
  <conditionalFormatting sqref="G87">
    <cfRule type="cellIs" dxfId="0" priority="590" operator="lessThan">
      <formula>0</formula>
    </cfRule>
  </conditionalFormatting>
  <conditionalFormatting sqref="G87">
    <cfRule type="cellIs" dxfId="0" priority="591" operator="greaterThanOrEqual">
      <formula>0</formula>
    </cfRule>
  </conditionalFormatting>
  <conditionalFormatting sqref="H87">
    <cfRule type="cellIs" dxfId="0" priority="592" operator="lessThan">
      <formula>0</formula>
    </cfRule>
  </conditionalFormatting>
  <conditionalFormatting sqref="H87">
    <cfRule type="cellIs" dxfId="0" priority="593" operator="greaterThanOrEqual">
      <formula>0</formula>
    </cfRule>
  </conditionalFormatting>
  <conditionalFormatting sqref="I87">
    <cfRule type="cellIs" dxfId="0" priority="594" operator="lessThan">
      <formula>0</formula>
    </cfRule>
  </conditionalFormatting>
  <conditionalFormatting sqref="I87">
    <cfRule type="cellIs" dxfId="0" priority="595" operator="greaterThanOrEqual">
      <formula>0</formula>
    </cfRule>
  </conditionalFormatting>
  <conditionalFormatting sqref="J87">
    <cfRule type="cellIs" dxfId="0" priority="596" operator="lessThan">
      <formula>0</formula>
    </cfRule>
  </conditionalFormatting>
  <conditionalFormatting sqref="J87">
    <cfRule type="cellIs" dxfId="0" priority="597" operator="greaterThanOrEqual">
      <formula>0</formula>
    </cfRule>
  </conditionalFormatting>
  <conditionalFormatting sqref="K87">
    <cfRule type="cellIs" dxfId="0" priority="598" operator="lessThan">
      <formula>0</formula>
    </cfRule>
  </conditionalFormatting>
  <conditionalFormatting sqref="K87">
    <cfRule type="cellIs" dxfId="0" priority="599" operator="greaterThanOrEqual">
      <formula>0</formula>
    </cfRule>
  </conditionalFormatting>
  <conditionalFormatting sqref="L87">
    <cfRule type="cellIs" dxfId="0" priority="600" operator="lessThan">
      <formula>0</formula>
    </cfRule>
  </conditionalFormatting>
  <conditionalFormatting sqref="L87">
    <cfRule type="cellIs" dxfId="0" priority="601" operator="greaterThanOrEqual">
      <formula>0</formula>
    </cfRule>
  </conditionalFormatting>
  <conditionalFormatting sqref="M87">
    <cfRule type="cellIs" dxfId="0" priority="602" operator="lessThan">
      <formula>0</formula>
    </cfRule>
  </conditionalFormatting>
  <conditionalFormatting sqref="M87">
    <cfRule type="cellIs" dxfId="0" priority="603" operator="greaterThanOrEqual">
      <formula>0</formula>
    </cfRule>
  </conditionalFormatting>
  <conditionalFormatting sqref="N87">
    <cfRule type="cellIs" dxfId="0" priority="604" operator="lessThan">
      <formula>0</formula>
    </cfRule>
  </conditionalFormatting>
  <conditionalFormatting sqref="N87">
    <cfRule type="cellIs" dxfId="0" priority="605" operator="greaterThanOrEqual">
      <formula>0</formula>
    </cfRule>
  </conditionalFormatting>
  <conditionalFormatting sqref="C86">
    <cfRule type="cellIs" dxfId="0" priority="606" operator="lessThan">
      <formula>0</formula>
    </cfRule>
  </conditionalFormatting>
  <conditionalFormatting sqref="C86">
    <cfRule type="cellIs" dxfId="0" priority="607" operator="greaterThanOrEqual">
      <formula>0</formula>
    </cfRule>
  </conditionalFormatting>
  <conditionalFormatting sqref="D86">
    <cfRule type="cellIs" dxfId="0" priority="608" operator="lessThan">
      <formula>0</formula>
    </cfRule>
  </conditionalFormatting>
  <conditionalFormatting sqref="D86">
    <cfRule type="cellIs" dxfId="0" priority="609" operator="greaterThanOrEqual">
      <formula>0</formula>
    </cfRule>
  </conditionalFormatting>
  <conditionalFormatting sqref="E86">
    <cfRule type="cellIs" dxfId="0" priority="610" operator="lessThan">
      <formula>0</formula>
    </cfRule>
  </conditionalFormatting>
  <conditionalFormatting sqref="E86">
    <cfRule type="cellIs" dxfId="0" priority="611" operator="greaterThanOrEqual">
      <formula>0</formula>
    </cfRule>
  </conditionalFormatting>
  <conditionalFormatting sqref="F86">
    <cfRule type="cellIs" dxfId="0" priority="612" operator="lessThan">
      <formula>0</formula>
    </cfRule>
  </conditionalFormatting>
  <conditionalFormatting sqref="F86">
    <cfRule type="cellIs" dxfId="0" priority="613" operator="greaterThanOrEqual">
      <formula>0</formula>
    </cfRule>
  </conditionalFormatting>
  <conditionalFormatting sqref="G86">
    <cfRule type="cellIs" dxfId="0" priority="614" operator="lessThan">
      <formula>0</formula>
    </cfRule>
  </conditionalFormatting>
  <conditionalFormatting sqref="G86">
    <cfRule type="cellIs" dxfId="0" priority="615" operator="greaterThanOrEqual">
      <formula>0</formula>
    </cfRule>
  </conditionalFormatting>
  <conditionalFormatting sqref="H86">
    <cfRule type="cellIs" dxfId="0" priority="616" operator="lessThan">
      <formula>0</formula>
    </cfRule>
  </conditionalFormatting>
  <conditionalFormatting sqref="H86">
    <cfRule type="cellIs" dxfId="0" priority="617" operator="greaterThanOrEqual">
      <formula>0</formula>
    </cfRule>
  </conditionalFormatting>
  <conditionalFormatting sqref="I86">
    <cfRule type="cellIs" dxfId="0" priority="618" operator="lessThan">
      <formula>0</formula>
    </cfRule>
  </conditionalFormatting>
  <conditionalFormatting sqref="I86">
    <cfRule type="cellIs" dxfId="0" priority="619" operator="greaterThanOrEqual">
      <formula>0</formula>
    </cfRule>
  </conditionalFormatting>
  <conditionalFormatting sqref="J86">
    <cfRule type="cellIs" dxfId="0" priority="620" operator="lessThan">
      <formula>0</formula>
    </cfRule>
  </conditionalFormatting>
  <conditionalFormatting sqref="J86">
    <cfRule type="cellIs" dxfId="0" priority="621" operator="greaterThanOrEqual">
      <formula>0</formula>
    </cfRule>
  </conditionalFormatting>
  <conditionalFormatting sqref="K86">
    <cfRule type="cellIs" dxfId="0" priority="622" operator="lessThan">
      <formula>0</formula>
    </cfRule>
  </conditionalFormatting>
  <conditionalFormatting sqref="K86">
    <cfRule type="cellIs" dxfId="0" priority="623" operator="greaterThanOrEqual">
      <formula>0</formula>
    </cfRule>
  </conditionalFormatting>
  <conditionalFormatting sqref="L86">
    <cfRule type="cellIs" dxfId="0" priority="624" operator="lessThan">
      <formula>0</formula>
    </cfRule>
  </conditionalFormatting>
  <conditionalFormatting sqref="L86">
    <cfRule type="cellIs" dxfId="0" priority="625" operator="greaterThanOrEqual">
      <formula>0</formula>
    </cfRule>
  </conditionalFormatting>
  <conditionalFormatting sqref="M86">
    <cfRule type="cellIs" dxfId="0" priority="626" operator="lessThan">
      <formula>0</formula>
    </cfRule>
  </conditionalFormatting>
  <conditionalFormatting sqref="M86">
    <cfRule type="cellIs" dxfId="0" priority="627" operator="greaterThanOrEqual">
      <formula>0</formula>
    </cfRule>
  </conditionalFormatting>
  <conditionalFormatting sqref="N86">
    <cfRule type="cellIs" dxfId="0" priority="628" operator="lessThan">
      <formula>0</formula>
    </cfRule>
  </conditionalFormatting>
  <conditionalFormatting sqref="N86">
    <cfRule type="cellIs" dxfId="0" priority="629" operator="greaterThanOrEqual">
      <formula>0</formula>
    </cfRule>
  </conditionalFormatting>
  <conditionalFormatting sqref="C85">
    <cfRule type="cellIs" dxfId="0" priority="630" operator="lessThan">
      <formula>0</formula>
    </cfRule>
  </conditionalFormatting>
  <conditionalFormatting sqref="C85">
    <cfRule type="cellIs" dxfId="0" priority="631" operator="greaterThanOrEqual">
      <formula>0</formula>
    </cfRule>
  </conditionalFormatting>
  <conditionalFormatting sqref="D85">
    <cfRule type="cellIs" dxfId="0" priority="632" operator="lessThan">
      <formula>0</formula>
    </cfRule>
  </conditionalFormatting>
  <conditionalFormatting sqref="D85">
    <cfRule type="cellIs" dxfId="0" priority="633" operator="greaterThanOrEqual">
      <formula>0</formula>
    </cfRule>
  </conditionalFormatting>
  <conditionalFormatting sqref="E85">
    <cfRule type="cellIs" dxfId="0" priority="634" operator="lessThan">
      <formula>0</formula>
    </cfRule>
  </conditionalFormatting>
  <conditionalFormatting sqref="E85">
    <cfRule type="cellIs" dxfId="0" priority="635" operator="greaterThanOrEqual">
      <formula>0</formula>
    </cfRule>
  </conditionalFormatting>
  <conditionalFormatting sqref="F85">
    <cfRule type="cellIs" dxfId="0" priority="636" operator="lessThan">
      <formula>0</formula>
    </cfRule>
  </conditionalFormatting>
  <conditionalFormatting sqref="F85">
    <cfRule type="cellIs" dxfId="0" priority="637" operator="greaterThanOrEqual">
      <formula>0</formula>
    </cfRule>
  </conditionalFormatting>
  <conditionalFormatting sqref="G85">
    <cfRule type="cellIs" dxfId="0" priority="638" operator="lessThan">
      <formula>0</formula>
    </cfRule>
  </conditionalFormatting>
  <conditionalFormatting sqref="G85">
    <cfRule type="cellIs" dxfId="0" priority="639" operator="greaterThanOrEqual">
      <formula>0</formula>
    </cfRule>
  </conditionalFormatting>
  <conditionalFormatting sqref="H85">
    <cfRule type="cellIs" dxfId="0" priority="640" operator="lessThan">
      <formula>0</formula>
    </cfRule>
  </conditionalFormatting>
  <conditionalFormatting sqref="H85">
    <cfRule type="cellIs" dxfId="0" priority="641" operator="greaterThanOrEqual">
      <formula>0</formula>
    </cfRule>
  </conditionalFormatting>
  <conditionalFormatting sqref="I85">
    <cfRule type="cellIs" dxfId="0" priority="642" operator="lessThan">
      <formula>0</formula>
    </cfRule>
  </conditionalFormatting>
  <conditionalFormatting sqref="I85">
    <cfRule type="cellIs" dxfId="0" priority="643" operator="greaterThanOrEqual">
      <formula>0</formula>
    </cfRule>
  </conditionalFormatting>
  <conditionalFormatting sqref="J85">
    <cfRule type="cellIs" dxfId="0" priority="644" operator="lessThan">
      <formula>0</formula>
    </cfRule>
  </conditionalFormatting>
  <conditionalFormatting sqref="J85">
    <cfRule type="cellIs" dxfId="0" priority="645" operator="greaterThanOrEqual">
      <formula>0</formula>
    </cfRule>
  </conditionalFormatting>
  <conditionalFormatting sqref="K85">
    <cfRule type="cellIs" dxfId="0" priority="646" operator="lessThan">
      <formula>0</formula>
    </cfRule>
  </conditionalFormatting>
  <conditionalFormatting sqref="K85">
    <cfRule type="cellIs" dxfId="0" priority="647" operator="greaterThanOrEqual">
      <formula>0</formula>
    </cfRule>
  </conditionalFormatting>
  <conditionalFormatting sqref="L85">
    <cfRule type="cellIs" dxfId="0" priority="648" operator="lessThan">
      <formula>0</formula>
    </cfRule>
  </conditionalFormatting>
  <conditionalFormatting sqref="L85">
    <cfRule type="cellIs" dxfId="0" priority="649" operator="greaterThanOrEqual">
      <formula>0</formula>
    </cfRule>
  </conditionalFormatting>
  <conditionalFormatting sqref="M85">
    <cfRule type="cellIs" dxfId="0" priority="650" operator="lessThan">
      <formula>0</formula>
    </cfRule>
  </conditionalFormatting>
  <conditionalFormatting sqref="M85">
    <cfRule type="cellIs" dxfId="0" priority="651" operator="greaterThanOrEqual">
      <formula>0</formula>
    </cfRule>
  </conditionalFormatting>
  <conditionalFormatting sqref="N85">
    <cfRule type="cellIs" dxfId="0" priority="652" operator="lessThan">
      <formula>0</formula>
    </cfRule>
  </conditionalFormatting>
  <conditionalFormatting sqref="N85">
    <cfRule type="cellIs" dxfId="0" priority="653" operator="greaterThanOrEqual">
      <formula>0</formula>
    </cfRule>
  </conditionalFormatting>
  <conditionalFormatting sqref="C84">
    <cfRule type="cellIs" dxfId="0" priority="654" operator="lessThan">
      <formula>0</formula>
    </cfRule>
  </conditionalFormatting>
  <conditionalFormatting sqref="C84">
    <cfRule type="cellIs" dxfId="0" priority="655" operator="greaterThanOrEqual">
      <formula>0</formula>
    </cfRule>
  </conditionalFormatting>
  <conditionalFormatting sqref="D84">
    <cfRule type="cellIs" dxfId="0" priority="656" operator="lessThan">
      <formula>0</formula>
    </cfRule>
  </conditionalFormatting>
  <conditionalFormatting sqref="D84">
    <cfRule type="cellIs" dxfId="0" priority="657" operator="greaterThanOrEqual">
      <formula>0</formula>
    </cfRule>
  </conditionalFormatting>
  <conditionalFormatting sqref="E84">
    <cfRule type="cellIs" dxfId="0" priority="658" operator="lessThan">
      <formula>0</formula>
    </cfRule>
  </conditionalFormatting>
  <conditionalFormatting sqref="E84">
    <cfRule type="cellIs" dxfId="0" priority="659" operator="greaterThanOrEqual">
      <formula>0</formula>
    </cfRule>
  </conditionalFormatting>
  <conditionalFormatting sqref="F84">
    <cfRule type="cellIs" dxfId="0" priority="660" operator="lessThan">
      <formula>0</formula>
    </cfRule>
  </conditionalFormatting>
  <conditionalFormatting sqref="F84">
    <cfRule type="cellIs" dxfId="0" priority="661" operator="greaterThanOrEqual">
      <formula>0</formula>
    </cfRule>
  </conditionalFormatting>
  <conditionalFormatting sqref="G84">
    <cfRule type="cellIs" dxfId="0" priority="662" operator="lessThan">
      <formula>0</formula>
    </cfRule>
  </conditionalFormatting>
  <conditionalFormatting sqref="G84">
    <cfRule type="cellIs" dxfId="0" priority="663" operator="greaterThanOrEqual">
      <formula>0</formula>
    </cfRule>
  </conditionalFormatting>
  <conditionalFormatting sqref="H84">
    <cfRule type="cellIs" dxfId="0" priority="664" operator="lessThan">
      <formula>0</formula>
    </cfRule>
  </conditionalFormatting>
  <conditionalFormatting sqref="H84">
    <cfRule type="cellIs" dxfId="0" priority="665" operator="greaterThanOrEqual">
      <formula>0</formula>
    </cfRule>
  </conditionalFormatting>
  <conditionalFormatting sqref="I84">
    <cfRule type="cellIs" dxfId="0" priority="666" operator="lessThan">
      <formula>0</formula>
    </cfRule>
  </conditionalFormatting>
  <conditionalFormatting sqref="I84">
    <cfRule type="cellIs" dxfId="0" priority="667" operator="greaterThanOrEqual">
      <formula>0</formula>
    </cfRule>
  </conditionalFormatting>
  <conditionalFormatting sqref="J84">
    <cfRule type="cellIs" dxfId="0" priority="668" operator="lessThan">
      <formula>0</formula>
    </cfRule>
  </conditionalFormatting>
  <conditionalFormatting sqref="J84">
    <cfRule type="cellIs" dxfId="0" priority="669" operator="greaterThanOrEqual">
      <formula>0</formula>
    </cfRule>
  </conditionalFormatting>
  <conditionalFormatting sqref="K84">
    <cfRule type="cellIs" dxfId="0" priority="670" operator="lessThan">
      <formula>0</formula>
    </cfRule>
  </conditionalFormatting>
  <conditionalFormatting sqref="K84">
    <cfRule type="cellIs" dxfId="0" priority="671" operator="greaterThanOrEqual">
      <formula>0</formula>
    </cfRule>
  </conditionalFormatting>
  <conditionalFormatting sqref="L84">
    <cfRule type="cellIs" dxfId="0" priority="672" operator="lessThan">
      <formula>0</formula>
    </cfRule>
  </conditionalFormatting>
  <conditionalFormatting sqref="L84">
    <cfRule type="cellIs" dxfId="0" priority="673" operator="greaterThanOrEqual">
      <formula>0</formula>
    </cfRule>
  </conditionalFormatting>
  <conditionalFormatting sqref="M84">
    <cfRule type="cellIs" dxfId="0" priority="674" operator="lessThan">
      <formula>0</formula>
    </cfRule>
  </conditionalFormatting>
  <conditionalFormatting sqref="M84">
    <cfRule type="cellIs" dxfId="0" priority="675" operator="greaterThanOrEqual">
      <formula>0</formula>
    </cfRule>
  </conditionalFormatting>
  <conditionalFormatting sqref="N84">
    <cfRule type="cellIs" dxfId="0" priority="676" operator="lessThan">
      <formula>0</formula>
    </cfRule>
  </conditionalFormatting>
  <conditionalFormatting sqref="N84">
    <cfRule type="cellIs" dxfId="0" priority="677" operator="greaterThanOrEqual">
      <formula>0</formula>
    </cfRule>
  </conditionalFormatting>
  <conditionalFormatting sqref="C83">
    <cfRule type="cellIs" dxfId="0" priority="678" operator="lessThan">
      <formula>0</formula>
    </cfRule>
  </conditionalFormatting>
  <conditionalFormatting sqref="C83">
    <cfRule type="cellIs" dxfId="0" priority="679" operator="greaterThanOrEqual">
      <formula>0</formula>
    </cfRule>
  </conditionalFormatting>
  <conditionalFormatting sqref="D83">
    <cfRule type="cellIs" dxfId="0" priority="680" operator="lessThan">
      <formula>0</formula>
    </cfRule>
  </conditionalFormatting>
  <conditionalFormatting sqref="D83">
    <cfRule type="cellIs" dxfId="0" priority="681" operator="greaterThanOrEqual">
      <formula>0</formula>
    </cfRule>
  </conditionalFormatting>
  <conditionalFormatting sqref="E83">
    <cfRule type="cellIs" dxfId="0" priority="682" operator="lessThan">
      <formula>0</formula>
    </cfRule>
  </conditionalFormatting>
  <conditionalFormatting sqref="E83">
    <cfRule type="cellIs" dxfId="0" priority="683" operator="greaterThanOrEqual">
      <formula>0</formula>
    </cfRule>
  </conditionalFormatting>
  <conditionalFormatting sqref="F83">
    <cfRule type="cellIs" dxfId="0" priority="684" operator="lessThan">
      <formula>0</formula>
    </cfRule>
  </conditionalFormatting>
  <conditionalFormatting sqref="F83">
    <cfRule type="cellIs" dxfId="0" priority="685" operator="greaterThanOrEqual">
      <formula>0</formula>
    </cfRule>
  </conditionalFormatting>
  <conditionalFormatting sqref="G83">
    <cfRule type="cellIs" dxfId="0" priority="686" operator="lessThan">
      <formula>0</formula>
    </cfRule>
  </conditionalFormatting>
  <conditionalFormatting sqref="G83">
    <cfRule type="cellIs" dxfId="0" priority="687" operator="greaterThanOrEqual">
      <formula>0</formula>
    </cfRule>
  </conditionalFormatting>
  <conditionalFormatting sqref="H83">
    <cfRule type="cellIs" dxfId="0" priority="688" operator="lessThan">
      <formula>0</formula>
    </cfRule>
  </conditionalFormatting>
  <conditionalFormatting sqref="H83">
    <cfRule type="cellIs" dxfId="0" priority="689" operator="greaterThanOrEqual">
      <formula>0</formula>
    </cfRule>
  </conditionalFormatting>
  <conditionalFormatting sqref="I83">
    <cfRule type="cellIs" dxfId="0" priority="690" operator="lessThan">
      <formula>0</formula>
    </cfRule>
  </conditionalFormatting>
  <conditionalFormatting sqref="I83">
    <cfRule type="cellIs" dxfId="0" priority="691" operator="greaterThanOrEqual">
      <formula>0</formula>
    </cfRule>
  </conditionalFormatting>
  <conditionalFormatting sqref="J83">
    <cfRule type="cellIs" dxfId="0" priority="692" operator="lessThan">
      <formula>0</formula>
    </cfRule>
  </conditionalFormatting>
  <conditionalFormatting sqref="J83">
    <cfRule type="cellIs" dxfId="0" priority="693" operator="greaterThanOrEqual">
      <formula>0</formula>
    </cfRule>
  </conditionalFormatting>
  <conditionalFormatting sqref="K83">
    <cfRule type="cellIs" dxfId="0" priority="694" operator="lessThan">
      <formula>0</formula>
    </cfRule>
  </conditionalFormatting>
  <conditionalFormatting sqref="K83">
    <cfRule type="cellIs" dxfId="0" priority="695" operator="greaterThanOrEqual">
      <formula>0</formula>
    </cfRule>
  </conditionalFormatting>
  <conditionalFormatting sqref="L83">
    <cfRule type="cellIs" dxfId="0" priority="696" operator="lessThan">
      <formula>0</formula>
    </cfRule>
  </conditionalFormatting>
  <conditionalFormatting sqref="L83">
    <cfRule type="cellIs" dxfId="0" priority="697" operator="greaterThanOrEqual">
      <formula>0</formula>
    </cfRule>
  </conditionalFormatting>
  <conditionalFormatting sqref="M83">
    <cfRule type="cellIs" dxfId="0" priority="698" operator="lessThan">
      <formula>0</formula>
    </cfRule>
  </conditionalFormatting>
  <conditionalFormatting sqref="M83">
    <cfRule type="cellIs" dxfId="0" priority="699" operator="greaterThanOrEqual">
      <formula>0</formula>
    </cfRule>
  </conditionalFormatting>
  <conditionalFormatting sqref="N83">
    <cfRule type="cellIs" dxfId="0" priority="700" operator="lessThan">
      <formula>0</formula>
    </cfRule>
  </conditionalFormatting>
  <conditionalFormatting sqref="N83">
    <cfRule type="cellIs" dxfId="0" priority="701" operator="greaterThanOrEqual">
      <formula>0</formula>
    </cfRule>
  </conditionalFormatting>
  <conditionalFormatting sqref="C82">
    <cfRule type="cellIs" dxfId="0" priority="702" operator="lessThan">
      <formula>0</formula>
    </cfRule>
  </conditionalFormatting>
  <conditionalFormatting sqref="C82">
    <cfRule type="cellIs" dxfId="0" priority="703" operator="greaterThanOrEqual">
      <formula>0</formula>
    </cfRule>
  </conditionalFormatting>
  <conditionalFormatting sqref="D82">
    <cfRule type="cellIs" dxfId="0" priority="704" operator="lessThan">
      <formula>0</formula>
    </cfRule>
  </conditionalFormatting>
  <conditionalFormatting sqref="D82">
    <cfRule type="cellIs" dxfId="0" priority="705" operator="greaterThanOrEqual">
      <formula>0</formula>
    </cfRule>
  </conditionalFormatting>
  <conditionalFormatting sqref="E82">
    <cfRule type="cellIs" dxfId="0" priority="706" operator="lessThan">
      <formula>0</formula>
    </cfRule>
  </conditionalFormatting>
  <conditionalFormatting sqref="E82">
    <cfRule type="cellIs" dxfId="0" priority="707" operator="greaterThanOrEqual">
      <formula>0</formula>
    </cfRule>
  </conditionalFormatting>
  <conditionalFormatting sqref="F82">
    <cfRule type="cellIs" dxfId="0" priority="708" operator="lessThan">
      <formula>0</formula>
    </cfRule>
  </conditionalFormatting>
  <conditionalFormatting sqref="F82">
    <cfRule type="cellIs" dxfId="0" priority="709" operator="greaterThanOrEqual">
      <formula>0</formula>
    </cfRule>
  </conditionalFormatting>
  <conditionalFormatting sqref="G82">
    <cfRule type="cellIs" dxfId="0" priority="710" operator="lessThan">
      <formula>0</formula>
    </cfRule>
  </conditionalFormatting>
  <conditionalFormatting sqref="G82">
    <cfRule type="cellIs" dxfId="0" priority="711" operator="greaterThanOrEqual">
      <formula>0</formula>
    </cfRule>
  </conditionalFormatting>
  <conditionalFormatting sqref="H82">
    <cfRule type="cellIs" dxfId="0" priority="712" operator="lessThan">
      <formula>0</formula>
    </cfRule>
  </conditionalFormatting>
  <conditionalFormatting sqref="H82">
    <cfRule type="cellIs" dxfId="0" priority="713" operator="greaterThanOrEqual">
      <formula>0</formula>
    </cfRule>
  </conditionalFormatting>
  <conditionalFormatting sqref="I82">
    <cfRule type="cellIs" dxfId="0" priority="714" operator="lessThan">
      <formula>0</formula>
    </cfRule>
  </conditionalFormatting>
  <conditionalFormatting sqref="I82">
    <cfRule type="cellIs" dxfId="0" priority="715" operator="greaterThanOrEqual">
      <formula>0</formula>
    </cfRule>
  </conditionalFormatting>
  <conditionalFormatting sqref="J82">
    <cfRule type="cellIs" dxfId="0" priority="716" operator="lessThan">
      <formula>0</formula>
    </cfRule>
  </conditionalFormatting>
  <conditionalFormatting sqref="J82">
    <cfRule type="cellIs" dxfId="0" priority="717" operator="greaterThanOrEqual">
      <formula>0</formula>
    </cfRule>
  </conditionalFormatting>
  <conditionalFormatting sqref="K82">
    <cfRule type="cellIs" dxfId="0" priority="718" operator="lessThan">
      <formula>0</formula>
    </cfRule>
  </conditionalFormatting>
  <conditionalFormatting sqref="K82">
    <cfRule type="cellIs" dxfId="0" priority="719" operator="greaterThanOrEqual">
      <formula>0</formula>
    </cfRule>
  </conditionalFormatting>
  <conditionalFormatting sqref="L82">
    <cfRule type="cellIs" dxfId="0" priority="720" operator="lessThan">
      <formula>0</formula>
    </cfRule>
  </conditionalFormatting>
  <conditionalFormatting sqref="L82">
    <cfRule type="cellIs" dxfId="0" priority="721" operator="greaterThanOrEqual">
      <formula>0</formula>
    </cfRule>
  </conditionalFormatting>
  <conditionalFormatting sqref="M82">
    <cfRule type="cellIs" dxfId="0" priority="722" operator="lessThan">
      <formula>0</formula>
    </cfRule>
  </conditionalFormatting>
  <conditionalFormatting sqref="M82">
    <cfRule type="cellIs" dxfId="0" priority="723" operator="greaterThanOrEqual">
      <formula>0</formula>
    </cfRule>
  </conditionalFormatting>
  <conditionalFormatting sqref="N82">
    <cfRule type="cellIs" dxfId="0" priority="724" operator="lessThan">
      <formula>0</formula>
    </cfRule>
  </conditionalFormatting>
  <conditionalFormatting sqref="N82">
    <cfRule type="cellIs" dxfId="0" priority="725" operator="greaterThanOrEqual">
      <formula>0</formula>
    </cfRule>
  </conditionalFormatting>
  <conditionalFormatting sqref="D106">
    <cfRule type="cellIs" dxfId="0" priority="726" operator="lessThan">
      <formula>0</formula>
    </cfRule>
  </conditionalFormatting>
  <conditionalFormatting sqref="D106">
    <cfRule type="cellIs" dxfId="0" priority="727" operator="greaterThanOrEqual">
      <formula>0</formula>
    </cfRule>
  </conditionalFormatting>
  <conditionalFormatting sqref="E106">
    <cfRule type="cellIs" dxfId="0" priority="728" operator="lessThan">
      <formula>0</formula>
    </cfRule>
  </conditionalFormatting>
  <conditionalFormatting sqref="E106">
    <cfRule type="cellIs" dxfId="0" priority="729" operator="greaterThanOrEqual">
      <formula>0</formula>
    </cfRule>
  </conditionalFormatting>
  <conditionalFormatting sqref="F106">
    <cfRule type="cellIs" dxfId="0" priority="730" operator="lessThan">
      <formula>0</formula>
    </cfRule>
  </conditionalFormatting>
  <conditionalFormatting sqref="F106">
    <cfRule type="cellIs" dxfId="0" priority="731" operator="greaterThanOrEqual">
      <formula>0</formula>
    </cfRule>
  </conditionalFormatting>
  <conditionalFormatting sqref="G106">
    <cfRule type="cellIs" dxfId="0" priority="732" operator="lessThan">
      <formula>0</formula>
    </cfRule>
  </conditionalFormatting>
  <conditionalFormatting sqref="G106">
    <cfRule type="cellIs" dxfId="0" priority="733" operator="greaterThanOrEqual">
      <formula>0</formula>
    </cfRule>
  </conditionalFormatting>
  <conditionalFormatting sqref="H106">
    <cfRule type="cellIs" dxfId="0" priority="734" operator="lessThan">
      <formula>0</formula>
    </cfRule>
  </conditionalFormatting>
  <conditionalFormatting sqref="H106">
    <cfRule type="cellIs" dxfId="0" priority="735" operator="greaterThanOrEqual">
      <formula>0</formula>
    </cfRule>
  </conditionalFormatting>
  <conditionalFormatting sqref="I106">
    <cfRule type="cellIs" dxfId="0" priority="736" operator="lessThan">
      <formula>0</formula>
    </cfRule>
  </conditionalFormatting>
  <conditionalFormatting sqref="I106">
    <cfRule type="cellIs" dxfId="0" priority="737" operator="greaterThanOrEqual">
      <formula>0</formula>
    </cfRule>
  </conditionalFormatting>
  <conditionalFormatting sqref="J106">
    <cfRule type="cellIs" dxfId="0" priority="738" operator="lessThan">
      <formula>0</formula>
    </cfRule>
  </conditionalFormatting>
  <conditionalFormatting sqref="J106">
    <cfRule type="cellIs" dxfId="0" priority="739" operator="greaterThanOrEqual">
      <formula>0</formula>
    </cfRule>
  </conditionalFormatting>
  <conditionalFormatting sqref="K106">
    <cfRule type="cellIs" dxfId="0" priority="740" operator="lessThan">
      <formula>0</formula>
    </cfRule>
  </conditionalFormatting>
  <conditionalFormatting sqref="K106">
    <cfRule type="cellIs" dxfId="0" priority="741" operator="greaterThanOrEqual">
      <formula>0</formula>
    </cfRule>
  </conditionalFormatting>
  <conditionalFormatting sqref="L106">
    <cfRule type="cellIs" dxfId="0" priority="742" operator="lessThan">
      <formula>0</formula>
    </cfRule>
  </conditionalFormatting>
  <conditionalFormatting sqref="L106">
    <cfRule type="cellIs" dxfId="0" priority="743" operator="greaterThanOrEqual">
      <formula>0</formula>
    </cfRule>
  </conditionalFormatting>
  <conditionalFormatting sqref="M106">
    <cfRule type="cellIs" dxfId="0" priority="744" operator="lessThan">
      <formula>0</formula>
    </cfRule>
  </conditionalFormatting>
  <conditionalFormatting sqref="M106">
    <cfRule type="cellIs" dxfId="0" priority="745" operator="greaterThanOrEqual">
      <formula>0</formula>
    </cfRule>
  </conditionalFormatting>
  <conditionalFormatting sqref="N106">
    <cfRule type="cellIs" dxfId="0" priority="746" operator="lessThan">
      <formula>0</formula>
    </cfRule>
  </conditionalFormatting>
  <conditionalFormatting sqref="N106">
    <cfRule type="cellIs" dxfId="0" priority="747" operator="greaterThanOrEqual">
      <formula>0</formula>
    </cfRule>
  </conditionalFormatting>
  <conditionalFormatting sqref="D105">
    <cfRule type="cellIs" dxfId="0" priority="748" operator="lessThan">
      <formula>0</formula>
    </cfRule>
  </conditionalFormatting>
  <conditionalFormatting sqref="D105">
    <cfRule type="cellIs" dxfId="0" priority="749" operator="greaterThanOrEqual">
      <formula>0</formula>
    </cfRule>
  </conditionalFormatting>
  <conditionalFormatting sqref="E105">
    <cfRule type="cellIs" dxfId="0" priority="750" operator="lessThan">
      <formula>0</formula>
    </cfRule>
  </conditionalFormatting>
  <conditionalFormatting sqref="E105">
    <cfRule type="cellIs" dxfId="0" priority="751" operator="greaterThanOrEqual">
      <formula>0</formula>
    </cfRule>
  </conditionalFormatting>
  <conditionalFormatting sqref="F105">
    <cfRule type="cellIs" dxfId="0" priority="752" operator="lessThan">
      <formula>0</formula>
    </cfRule>
  </conditionalFormatting>
  <conditionalFormatting sqref="F105">
    <cfRule type="cellIs" dxfId="0" priority="753" operator="greaterThanOrEqual">
      <formula>0</formula>
    </cfRule>
  </conditionalFormatting>
  <conditionalFormatting sqref="G105">
    <cfRule type="cellIs" dxfId="0" priority="754" operator="lessThan">
      <formula>0</formula>
    </cfRule>
  </conditionalFormatting>
  <conditionalFormatting sqref="G105">
    <cfRule type="cellIs" dxfId="0" priority="755" operator="greaterThanOrEqual">
      <formula>0</formula>
    </cfRule>
  </conditionalFormatting>
  <conditionalFormatting sqref="H105">
    <cfRule type="cellIs" dxfId="0" priority="756" operator="lessThan">
      <formula>0</formula>
    </cfRule>
  </conditionalFormatting>
  <conditionalFormatting sqref="H105">
    <cfRule type="cellIs" dxfId="0" priority="757" operator="greaterThanOrEqual">
      <formula>0</formula>
    </cfRule>
  </conditionalFormatting>
  <conditionalFormatting sqref="I105">
    <cfRule type="cellIs" dxfId="0" priority="758" operator="lessThan">
      <formula>0</formula>
    </cfRule>
  </conditionalFormatting>
  <conditionalFormatting sqref="I105">
    <cfRule type="cellIs" dxfId="0" priority="759" operator="greaterThanOrEqual">
      <formula>0</formula>
    </cfRule>
  </conditionalFormatting>
  <conditionalFormatting sqref="J105">
    <cfRule type="cellIs" dxfId="0" priority="760" operator="lessThan">
      <formula>0</formula>
    </cfRule>
  </conditionalFormatting>
  <conditionalFormatting sqref="J105">
    <cfRule type="cellIs" dxfId="0" priority="761" operator="greaterThanOrEqual">
      <formula>0</formula>
    </cfRule>
  </conditionalFormatting>
  <conditionalFormatting sqref="K105">
    <cfRule type="cellIs" dxfId="0" priority="762" operator="lessThan">
      <formula>0</formula>
    </cfRule>
  </conditionalFormatting>
  <conditionalFormatting sqref="K105">
    <cfRule type="cellIs" dxfId="0" priority="763" operator="greaterThanOrEqual">
      <formula>0</formula>
    </cfRule>
  </conditionalFormatting>
  <conditionalFormatting sqref="L105">
    <cfRule type="cellIs" dxfId="0" priority="764" operator="lessThan">
      <formula>0</formula>
    </cfRule>
  </conditionalFormatting>
  <conditionalFormatting sqref="L105">
    <cfRule type="cellIs" dxfId="0" priority="765" operator="greaterThanOrEqual">
      <formula>0</formula>
    </cfRule>
  </conditionalFormatting>
  <conditionalFormatting sqref="M105">
    <cfRule type="cellIs" dxfId="0" priority="766" operator="lessThan">
      <formula>0</formula>
    </cfRule>
  </conditionalFormatting>
  <conditionalFormatting sqref="M105">
    <cfRule type="cellIs" dxfId="0" priority="767" operator="greaterThanOrEqual">
      <formula>0</formula>
    </cfRule>
  </conditionalFormatting>
  <conditionalFormatting sqref="N105">
    <cfRule type="cellIs" dxfId="0" priority="768" operator="lessThan">
      <formula>0</formula>
    </cfRule>
  </conditionalFormatting>
  <conditionalFormatting sqref="N105">
    <cfRule type="cellIs" dxfId="0" priority="769" operator="greaterThanOrEqual">
      <formula>0</formula>
    </cfRule>
  </conditionalFormatting>
  <conditionalFormatting sqref="C97">
    <cfRule type="cellIs" dxfId="0" priority="770" operator="lessThan">
      <formula>0</formula>
    </cfRule>
  </conditionalFormatting>
  <conditionalFormatting sqref="C97">
    <cfRule type="cellIs" dxfId="0" priority="771" operator="greaterThanOrEqual">
      <formula>0</formula>
    </cfRule>
  </conditionalFormatting>
  <conditionalFormatting sqref="D97">
    <cfRule type="cellIs" dxfId="0" priority="772" operator="lessThan">
      <formula>0</formula>
    </cfRule>
  </conditionalFormatting>
  <conditionalFormatting sqref="D97">
    <cfRule type="cellIs" dxfId="0" priority="773" operator="greaterThanOrEqual">
      <formula>0</formula>
    </cfRule>
  </conditionalFormatting>
  <conditionalFormatting sqref="E97">
    <cfRule type="cellIs" dxfId="0" priority="774" operator="lessThan">
      <formula>0</formula>
    </cfRule>
  </conditionalFormatting>
  <conditionalFormatting sqref="E97">
    <cfRule type="cellIs" dxfId="0" priority="775" operator="greaterThanOrEqual">
      <formula>0</formula>
    </cfRule>
  </conditionalFormatting>
  <conditionalFormatting sqref="F97">
    <cfRule type="cellIs" dxfId="0" priority="776" operator="lessThan">
      <formula>0</formula>
    </cfRule>
  </conditionalFormatting>
  <conditionalFormatting sqref="F97">
    <cfRule type="cellIs" dxfId="0" priority="777" operator="greaterThanOrEqual">
      <formula>0</formula>
    </cfRule>
  </conditionalFormatting>
  <conditionalFormatting sqref="G97">
    <cfRule type="cellIs" dxfId="0" priority="778" operator="lessThan">
      <formula>0</formula>
    </cfRule>
  </conditionalFormatting>
  <conditionalFormatting sqref="G97">
    <cfRule type="cellIs" dxfId="0" priority="779" operator="greaterThanOrEqual">
      <formula>0</formula>
    </cfRule>
  </conditionalFormatting>
  <conditionalFormatting sqref="H97">
    <cfRule type="cellIs" dxfId="0" priority="780" operator="lessThan">
      <formula>0</formula>
    </cfRule>
  </conditionalFormatting>
  <conditionalFormatting sqref="H97">
    <cfRule type="cellIs" dxfId="0" priority="781" operator="greaterThanOrEqual">
      <formula>0</formula>
    </cfRule>
  </conditionalFormatting>
  <conditionalFormatting sqref="I97">
    <cfRule type="cellIs" dxfId="0" priority="782" operator="lessThan">
      <formula>0</formula>
    </cfRule>
  </conditionalFormatting>
  <conditionalFormatting sqref="I97">
    <cfRule type="cellIs" dxfId="0" priority="783" operator="greaterThanOrEqual">
      <formula>0</formula>
    </cfRule>
  </conditionalFormatting>
  <conditionalFormatting sqref="J97">
    <cfRule type="cellIs" dxfId="0" priority="784" operator="lessThan">
      <formula>0</formula>
    </cfRule>
  </conditionalFormatting>
  <conditionalFormatting sqref="J97">
    <cfRule type="cellIs" dxfId="0" priority="785" operator="greaterThanOrEqual">
      <formula>0</formula>
    </cfRule>
  </conditionalFormatting>
  <conditionalFormatting sqref="K97">
    <cfRule type="cellIs" dxfId="0" priority="786" operator="lessThan">
      <formula>0</formula>
    </cfRule>
  </conditionalFormatting>
  <conditionalFormatting sqref="K97">
    <cfRule type="cellIs" dxfId="0" priority="787" operator="greaterThanOrEqual">
      <formula>0</formula>
    </cfRule>
  </conditionalFormatting>
  <conditionalFormatting sqref="L97">
    <cfRule type="cellIs" dxfId="0" priority="788" operator="lessThan">
      <formula>0</formula>
    </cfRule>
  </conditionalFormatting>
  <conditionalFormatting sqref="L97">
    <cfRule type="cellIs" dxfId="0" priority="789" operator="greaterThanOrEqual">
      <formula>0</formula>
    </cfRule>
  </conditionalFormatting>
  <conditionalFormatting sqref="M97">
    <cfRule type="cellIs" dxfId="0" priority="790" operator="lessThan">
      <formula>0</formula>
    </cfRule>
  </conditionalFormatting>
  <conditionalFormatting sqref="M97">
    <cfRule type="cellIs" dxfId="0" priority="791" operator="greaterThanOrEqual">
      <formula>0</formula>
    </cfRule>
  </conditionalFormatting>
  <conditionalFormatting sqref="N97">
    <cfRule type="cellIs" dxfId="0" priority="792" operator="lessThan">
      <formula>0</formula>
    </cfRule>
  </conditionalFormatting>
  <conditionalFormatting sqref="N97">
    <cfRule type="cellIs" dxfId="0" priority="793" operator="greaterThanOrEqual">
      <formula>0</formula>
    </cfRule>
  </conditionalFormatting>
  <conditionalFormatting sqref="D98">
    <cfRule type="cellIs" dxfId="0" priority="794" operator="lessThan">
      <formula>0</formula>
    </cfRule>
  </conditionalFormatting>
  <conditionalFormatting sqref="D98">
    <cfRule type="cellIs" dxfId="0" priority="795" operator="greaterThanOrEqual">
      <formula>0</formula>
    </cfRule>
  </conditionalFormatting>
  <conditionalFormatting sqref="E98">
    <cfRule type="cellIs" dxfId="0" priority="796" operator="lessThan">
      <formula>0</formula>
    </cfRule>
  </conditionalFormatting>
  <conditionalFormatting sqref="E98">
    <cfRule type="cellIs" dxfId="0" priority="797" operator="greaterThanOrEqual">
      <formula>0</formula>
    </cfRule>
  </conditionalFormatting>
  <conditionalFormatting sqref="F98">
    <cfRule type="cellIs" dxfId="0" priority="798" operator="lessThan">
      <formula>0</formula>
    </cfRule>
  </conditionalFormatting>
  <conditionalFormatting sqref="F98">
    <cfRule type="cellIs" dxfId="0" priority="799" operator="greaterThanOrEqual">
      <formula>0</formula>
    </cfRule>
  </conditionalFormatting>
  <conditionalFormatting sqref="G98">
    <cfRule type="cellIs" dxfId="0" priority="800" operator="lessThan">
      <formula>0</formula>
    </cfRule>
  </conditionalFormatting>
  <conditionalFormatting sqref="G98">
    <cfRule type="cellIs" dxfId="0" priority="801" operator="greaterThanOrEqual">
      <formula>0</formula>
    </cfRule>
  </conditionalFormatting>
  <conditionalFormatting sqref="H98">
    <cfRule type="cellIs" dxfId="0" priority="802" operator="lessThan">
      <formula>0</formula>
    </cfRule>
  </conditionalFormatting>
  <conditionalFormatting sqref="H98">
    <cfRule type="cellIs" dxfId="0" priority="803" operator="greaterThanOrEqual">
      <formula>0</formula>
    </cfRule>
  </conditionalFormatting>
  <conditionalFormatting sqref="I98">
    <cfRule type="cellIs" dxfId="0" priority="804" operator="lessThan">
      <formula>0</formula>
    </cfRule>
  </conditionalFormatting>
  <conditionalFormatting sqref="I98">
    <cfRule type="cellIs" dxfId="0" priority="805" operator="greaterThanOrEqual">
      <formula>0</formula>
    </cfRule>
  </conditionalFormatting>
  <conditionalFormatting sqref="J98">
    <cfRule type="cellIs" dxfId="0" priority="806" operator="lessThan">
      <formula>0</formula>
    </cfRule>
  </conditionalFormatting>
  <conditionalFormatting sqref="J98">
    <cfRule type="cellIs" dxfId="0" priority="807" operator="greaterThanOrEqual">
      <formula>0</formula>
    </cfRule>
  </conditionalFormatting>
  <conditionalFormatting sqref="K98">
    <cfRule type="cellIs" dxfId="0" priority="808" operator="lessThan">
      <formula>0</formula>
    </cfRule>
  </conditionalFormatting>
  <conditionalFormatting sqref="K98">
    <cfRule type="cellIs" dxfId="0" priority="809" operator="greaterThanOrEqual">
      <formula>0</formula>
    </cfRule>
  </conditionalFormatting>
  <conditionalFormatting sqref="L98">
    <cfRule type="cellIs" dxfId="0" priority="810" operator="lessThan">
      <formula>0</formula>
    </cfRule>
  </conditionalFormatting>
  <conditionalFormatting sqref="L98">
    <cfRule type="cellIs" dxfId="0" priority="811" operator="greaterThanOrEqual">
      <formula>0</formula>
    </cfRule>
  </conditionalFormatting>
  <conditionalFormatting sqref="M98">
    <cfRule type="cellIs" dxfId="0" priority="812" operator="lessThan">
      <formula>0</formula>
    </cfRule>
  </conditionalFormatting>
  <conditionalFormatting sqref="M98">
    <cfRule type="cellIs" dxfId="0" priority="813" operator="greaterThanOrEqual">
      <formula>0</formula>
    </cfRule>
  </conditionalFormatting>
  <conditionalFormatting sqref="N98">
    <cfRule type="cellIs" dxfId="0" priority="814" operator="lessThan">
      <formula>0</formula>
    </cfRule>
  </conditionalFormatting>
  <conditionalFormatting sqref="N98">
    <cfRule type="cellIs" dxfId="0" priority="815" operator="greaterThanOrEqual">
      <formula>0</formula>
    </cfRule>
  </conditionalFormatting>
  <conditionalFormatting sqref="D99">
    <cfRule type="cellIs" dxfId="0" priority="816" operator="lessThan">
      <formula>0</formula>
    </cfRule>
  </conditionalFormatting>
  <conditionalFormatting sqref="D99">
    <cfRule type="cellIs" dxfId="0" priority="817" operator="greaterThanOrEqual">
      <formula>0</formula>
    </cfRule>
  </conditionalFormatting>
  <conditionalFormatting sqref="E99">
    <cfRule type="cellIs" dxfId="0" priority="818" operator="lessThan">
      <formula>0</formula>
    </cfRule>
  </conditionalFormatting>
  <conditionalFormatting sqref="E99">
    <cfRule type="cellIs" dxfId="0" priority="819" operator="greaterThanOrEqual">
      <formula>0</formula>
    </cfRule>
  </conditionalFormatting>
  <conditionalFormatting sqref="F99">
    <cfRule type="cellIs" dxfId="0" priority="820" operator="lessThan">
      <formula>0</formula>
    </cfRule>
  </conditionalFormatting>
  <conditionalFormatting sqref="F99">
    <cfRule type="cellIs" dxfId="0" priority="821" operator="greaterThanOrEqual">
      <formula>0</formula>
    </cfRule>
  </conditionalFormatting>
  <conditionalFormatting sqref="G99">
    <cfRule type="cellIs" dxfId="0" priority="822" operator="lessThan">
      <formula>0</formula>
    </cfRule>
  </conditionalFormatting>
  <conditionalFormatting sqref="G99">
    <cfRule type="cellIs" dxfId="0" priority="823" operator="greaterThanOrEqual">
      <formula>0</formula>
    </cfRule>
  </conditionalFormatting>
  <conditionalFormatting sqref="H99">
    <cfRule type="cellIs" dxfId="0" priority="824" operator="lessThan">
      <formula>0</formula>
    </cfRule>
  </conditionalFormatting>
  <conditionalFormatting sqref="H99">
    <cfRule type="cellIs" dxfId="0" priority="825" operator="greaterThanOrEqual">
      <formula>0</formula>
    </cfRule>
  </conditionalFormatting>
  <conditionalFormatting sqref="I99">
    <cfRule type="cellIs" dxfId="0" priority="826" operator="lessThan">
      <formula>0</formula>
    </cfRule>
  </conditionalFormatting>
  <conditionalFormatting sqref="I99">
    <cfRule type="cellIs" dxfId="0" priority="827" operator="greaterThanOrEqual">
      <formula>0</formula>
    </cfRule>
  </conditionalFormatting>
  <conditionalFormatting sqref="J99">
    <cfRule type="cellIs" dxfId="0" priority="828" operator="lessThan">
      <formula>0</formula>
    </cfRule>
  </conditionalFormatting>
  <conditionalFormatting sqref="J99">
    <cfRule type="cellIs" dxfId="0" priority="829" operator="greaterThanOrEqual">
      <formula>0</formula>
    </cfRule>
  </conditionalFormatting>
  <conditionalFormatting sqref="K99">
    <cfRule type="cellIs" dxfId="0" priority="830" operator="lessThan">
      <formula>0</formula>
    </cfRule>
  </conditionalFormatting>
  <conditionalFormatting sqref="K99">
    <cfRule type="cellIs" dxfId="0" priority="831" operator="greaterThanOrEqual">
      <formula>0</formula>
    </cfRule>
  </conditionalFormatting>
  <conditionalFormatting sqref="L99">
    <cfRule type="cellIs" dxfId="0" priority="832" operator="lessThan">
      <formula>0</formula>
    </cfRule>
  </conditionalFormatting>
  <conditionalFormatting sqref="L99">
    <cfRule type="cellIs" dxfId="0" priority="833" operator="greaterThanOrEqual">
      <formula>0</formula>
    </cfRule>
  </conditionalFormatting>
  <conditionalFormatting sqref="M99">
    <cfRule type="cellIs" dxfId="0" priority="834" operator="lessThan">
      <formula>0</formula>
    </cfRule>
  </conditionalFormatting>
  <conditionalFormatting sqref="M99">
    <cfRule type="cellIs" dxfId="0" priority="835" operator="greaterThanOrEqual">
      <formula>0</formula>
    </cfRule>
  </conditionalFormatting>
  <conditionalFormatting sqref="N99">
    <cfRule type="cellIs" dxfId="0" priority="836" operator="lessThan">
      <formula>0</formula>
    </cfRule>
  </conditionalFormatting>
  <conditionalFormatting sqref="N99">
    <cfRule type="cellIs" dxfId="0" priority="837" operator="greaterThanOrEqual">
      <formula>0</formula>
    </cfRule>
  </conditionalFormatting>
  <conditionalFormatting sqref="D100">
    <cfRule type="cellIs" dxfId="0" priority="838" operator="lessThan">
      <formula>0</formula>
    </cfRule>
  </conditionalFormatting>
  <conditionalFormatting sqref="D100">
    <cfRule type="cellIs" dxfId="0" priority="839" operator="greaterThanOrEqual">
      <formula>0</formula>
    </cfRule>
  </conditionalFormatting>
  <conditionalFormatting sqref="E100">
    <cfRule type="cellIs" dxfId="0" priority="840" operator="lessThan">
      <formula>0</formula>
    </cfRule>
  </conditionalFormatting>
  <conditionalFormatting sqref="E100">
    <cfRule type="cellIs" dxfId="0" priority="841" operator="greaterThanOrEqual">
      <formula>0</formula>
    </cfRule>
  </conditionalFormatting>
  <conditionalFormatting sqref="F100">
    <cfRule type="cellIs" dxfId="0" priority="842" operator="lessThan">
      <formula>0</formula>
    </cfRule>
  </conditionalFormatting>
  <conditionalFormatting sqref="F100">
    <cfRule type="cellIs" dxfId="0" priority="843" operator="greaterThanOrEqual">
      <formula>0</formula>
    </cfRule>
  </conditionalFormatting>
  <conditionalFormatting sqref="G100">
    <cfRule type="cellIs" dxfId="0" priority="844" operator="lessThan">
      <formula>0</formula>
    </cfRule>
  </conditionalFormatting>
  <conditionalFormatting sqref="G100">
    <cfRule type="cellIs" dxfId="0" priority="845" operator="greaterThanOrEqual">
      <formula>0</formula>
    </cfRule>
  </conditionalFormatting>
  <conditionalFormatting sqref="H100">
    <cfRule type="cellIs" dxfId="0" priority="846" operator="lessThan">
      <formula>0</formula>
    </cfRule>
  </conditionalFormatting>
  <conditionalFormatting sqref="H100">
    <cfRule type="cellIs" dxfId="0" priority="847" operator="greaterThanOrEqual">
      <formula>0</formula>
    </cfRule>
  </conditionalFormatting>
  <conditionalFormatting sqref="I100">
    <cfRule type="cellIs" dxfId="0" priority="848" operator="lessThan">
      <formula>0</formula>
    </cfRule>
  </conditionalFormatting>
  <conditionalFormatting sqref="I100">
    <cfRule type="cellIs" dxfId="0" priority="849" operator="greaterThanOrEqual">
      <formula>0</formula>
    </cfRule>
  </conditionalFormatting>
  <conditionalFormatting sqref="J100">
    <cfRule type="cellIs" dxfId="0" priority="850" operator="lessThan">
      <formula>0</formula>
    </cfRule>
  </conditionalFormatting>
  <conditionalFormatting sqref="J100">
    <cfRule type="cellIs" dxfId="0" priority="851" operator="greaterThanOrEqual">
      <formula>0</formula>
    </cfRule>
  </conditionalFormatting>
  <conditionalFormatting sqref="K100">
    <cfRule type="cellIs" dxfId="0" priority="852" operator="lessThan">
      <formula>0</formula>
    </cfRule>
  </conditionalFormatting>
  <conditionalFormatting sqref="K100">
    <cfRule type="cellIs" dxfId="0" priority="853" operator="greaterThanOrEqual">
      <formula>0</formula>
    </cfRule>
  </conditionalFormatting>
  <conditionalFormatting sqref="L100">
    <cfRule type="cellIs" dxfId="0" priority="854" operator="lessThan">
      <formula>0</formula>
    </cfRule>
  </conditionalFormatting>
  <conditionalFormatting sqref="L100">
    <cfRule type="cellIs" dxfId="0" priority="855" operator="greaterThanOrEqual">
      <formula>0</formula>
    </cfRule>
  </conditionalFormatting>
  <conditionalFormatting sqref="M100">
    <cfRule type="cellIs" dxfId="0" priority="856" operator="lessThan">
      <formula>0</formula>
    </cfRule>
  </conditionalFormatting>
  <conditionalFormatting sqref="M100">
    <cfRule type="cellIs" dxfId="0" priority="857" operator="greaterThanOrEqual">
      <formula>0</formula>
    </cfRule>
  </conditionalFormatting>
  <conditionalFormatting sqref="N100">
    <cfRule type="cellIs" dxfId="0" priority="858" operator="lessThan">
      <formula>0</formula>
    </cfRule>
  </conditionalFormatting>
  <conditionalFormatting sqref="N100">
    <cfRule type="cellIs" dxfId="0" priority="859" operator="greaterThanOrEqual">
      <formula>0</formula>
    </cfRule>
  </conditionalFormatting>
  <conditionalFormatting sqref="D101">
    <cfRule type="cellIs" dxfId="0" priority="860" operator="lessThan">
      <formula>0</formula>
    </cfRule>
  </conditionalFormatting>
  <conditionalFormatting sqref="D101">
    <cfRule type="cellIs" dxfId="0" priority="861" operator="greaterThanOrEqual">
      <formula>0</formula>
    </cfRule>
  </conditionalFormatting>
  <conditionalFormatting sqref="E101">
    <cfRule type="cellIs" dxfId="0" priority="862" operator="lessThan">
      <formula>0</formula>
    </cfRule>
  </conditionalFormatting>
  <conditionalFormatting sqref="E101">
    <cfRule type="cellIs" dxfId="0" priority="863" operator="greaterThanOrEqual">
      <formula>0</formula>
    </cfRule>
  </conditionalFormatting>
  <conditionalFormatting sqref="F101">
    <cfRule type="cellIs" dxfId="0" priority="864" operator="lessThan">
      <formula>0</formula>
    </cfRule>
  </conditionalFormatting>
  <conditionalFormatting sqref="F101">
    <cfRule type="cellIs" dxfId="0" priority="865" operator="greaterThanOrEqual">
      <formula>0</formula>
    </cfRule>
  </conditionalFormatting>
  <conditionalFormatting sqref="G101">
    <cfRule type="cellIs" dxfId="0" priority="866" operator="lessThan">
      <formula>0</formula>
    </cfRule>
  </conditionalFormatting>
  <conditionalFormatting sqref="G101">
    <cfRule type="cellIs" dxfId="0" priority="867" operator="greaterThanOrEqual">
      <formula>0</formula>
    </cfRule>
  </conditionalFormatting>
  <conditionalFormatting sqref="H101">
    <cfRule type="cellIs" dxfId="0" priority="868" operator="lessThan">
      <formula>0</formula>
    </cfRule>
  </conditionalFormatting>
  <conditionalFormatting sqref="H101">
    <cfRule type="cellIs" dxfId="0" priority="869" operator="greaterThanOrEqual">
      <formula>0</formula>
    </cfRule>
  </conditionalFormatting>
  <conditionalFormatting sqref="I101">
    <cfRule type="cellIs" dxfId="0" priority="870" operator="lessThan">
      <formula>0</formula>
    </cfRule>
  </conditionalFormatting>
  <conditionalFormatting sqref="I101">
    <cfRule type="cellIs" dxfId="0" priority="871" operator="greaterThanOrEqual">
      <formula>0</formula>
    </cfRule>
  </conditionalFormatting>
  <conditionalFormatting sqref="J101">
    <cfRule type="cellIs" dxfId="0" priority="872" operator="lessThan">
      <formula>0</formula>
    </cfRule>
  </conditionalFormatting>
  <conditionalFormatting sqref="J101">
    <cfRule type="cellIs" dxfId="0" priority="873" operator="greaterThanOrEqual">
      <formula>0</formula>
    </cfRule>
  </conditionalFormatting>
  <conditionalFormatting sqref="K101">
    <cfRule type="cellIs" dxfId="0" priority="874" operator="lessThan">
      <formula>0</formula>
    </cfRule>
  </conditionalFormatting>
  <conditionalFormatting sqref="K101">
    <cfRule type="cellIs" dxfId="0" priority="875" operator="greaterThanOrEqual">
      <formula>0</formula>
    </cfRule>
  </conditionalFormatting>
  <conditionalFormatting sqref="L101">
    <cfRule type="cellIs" dxfId="0" priority="876" operator="lessThan">
      <formula>0</formula>
    </cfRule>
  </conditionalFormatting>
  <conditionalFormatting sqref="L101">
    <cfRule type="cellIs" dxfId="0" priority="877" operator="greaterThanOrEqual">
      <formula>0</formula>
    </cfRule>
  </conditionalFormatting>
  <conditionalFormatting sqref="M101">
    <cfRule type="cellIs" dxfId="0" priority="878" operator="lessThan">
      <formula>0</formula>
    </cfRule>
  </conditionalFormatting>
  <conditionalFormatting sqref="M101">
    <cfRule type="cellIs" dxfId="0" priority="879" operator="greaterThanOrEqual">
      <formula>0</formula>
    </cfRule>
  </conditionalFormatting>
  <conditionalFormatting sqref="N101">
    <cfRule type="cellIs" dxfId="0" priority="880" operator="lessThan">
      <formula>0</formula>
    </cfRule>
  </conditionalFormatting>
  <conditionalFormatting sqref="N101">
    <cfRule type="cellIs" dxfId="0" priority="881" operator="greaterThanOrEqual">
      <formula>0</formula>
    </cfRule>
  </conditionalFormatting>
  <conditionalFormatting sqref="D102">
    <cfRule type="cellIs" dxfId="0" priority="882" operator="lessThan">
      <formula>0</formula>
    </cfRule>
  </conditionalFormatting>
  <conditionalFormatting sqref="D102">
    <cfRule type="cellIs" dxfId="0" priority="883" operator="greaterThanOrEqual">
      <formula>0</formula>
    </cfRule>
  </conditionalFormatting>
  <conditionalFormatting sqref="E102">
    <cfRule type="cellIs" dxfId="0" priority="884" operator="lessThan">
      <formula>0</formula>
    </cfRule>
  </conditionalFormatting>
  <conditionalFormatting sqref="E102">
    <cfRule type="cellIs" dxfId="0" priority="885" operator="greaterThanOrEqual">
      <formula>0</formula>
    </cfRule>
  </conditionalFormatting>
  <conditionalFormatting sqref="F102">
    <cfRule type="cellIs" dxfId="0" priority="886" operator="lessThan">
      <formula>0</formula>
    </cfRule>
  </conditionalFormatting>
  <conditionalFormatting sqref="F102">
    <cfRule type="cellIs" dxfId="0" priority="887" operator="greaterThanOrEqual">
      <formula>0</formula>
    </cfRule>
  </conditionalFormatting>
  <conditionalFormatting sqref="G102">
    <cfRule type="cellIs" dxfId="0" priority="888" operator="lessThan">
      <formula>0</formula>
    </cfRule>
  </conditionalFormatting>
  <conditionalFormatting sqref="G102">
    <cfRule type="cellIs" dxfId="0" priority="889" operator="greaterThanOrEqual">
      <formula>0</formula>
    </cfRule>
  </conditionalFormatting>
  <conditionalFormatting sqref="H102">
    <cfRule type="cellIs" dxfId="0" priority="890" operator="lessThan">
      <formula>0</formula>
    </cfRule>
  </conditionalFormatting>
  <conditionalFormatting sqref="H102">
    <cfRule type="cellIs" dxfId="0" priority="891" operator="greaterThanOrEqual">
      <formula>0</formula>
    </cfRule>
  </conditionalFormatting>
  <conditionalFormatting sqref="I102">
    <cfRule type="cellIs" dxfId="0" priority="892" operator="lessThan">
      <formula>0</formula>
    </cfRule>
  </conditionalFormatting>
  <conditionalFormatting sqref="I102">
    <cfRule type="cellIs" dxfId="0" priority="893" operator="greaterThanOrEqual">
      <formula>0</formula>
    </cfRule>
  </conditionalFormatting>
  <conditionalFormatting sqref="J102">
    <cfRule type="cellIs" dxfId="0" priority="894" operator="lessThan">
      <formula>0</formula>
    </cfRule>
  </conditionalFormatting>
  <conditionalFormatting sqref="J102">
    <cfRule type="cellIs" dxfId="0" priority="895" operator="greaterThanOrEqual">
      <formula>0</formula>
    </cfRule>
  </conditionalFormatting>
  <conditionalFormatting sqref="K102">
    <cfRule type="cellIs" dxfId="0" priority="896" operator="lessThan">
      <formula>0</formula>
    </cfRule>
  </conditionalFormatting>
  <conditionalFormatting sqref="K102">
    <cfRule type="cellIs" dxfId="0" priority="897" operator="greaterThanOrEqual">
      <formula>0</formula>
    </cfRule>
  </conditionalFormatting>
  <conditionalFormatting sqref="L102">
    <cfRule type="cellIs" dxfId="0" priority="898" operator="lessThan">
      <formula>0</formula>
    </cfRule>
  </conditionalFormatting>
  <conditionalFormatting sqref="L102">
    <cfRule type="cellIs" dxfId="0" priority="899" operator="greaterThanOrEqual">
      <formula>0</formula>
    </cfRule>
  </conditionalFormatting>
  <conditionalFormatting sqref="M102">
    <cfRule type="cellIs" dxfId="0" priority="900" operator="lessThan">
      <formula>0</formula>
    </cfRule>
  </conditionalFormatting>
  <conditionalFormatting sqref="M102">
    <cfRule type="cellIs" dxfId="0" priority="901" operator="greaterThanOrEqual">
      <formula>0</formula>
    </cfRule>
  </conditionalFormatting>
  <conditionalFormatting sqref="N102">
    <cfRule type="cellIs" dxfId="0" priority="902" operator="lessThan">
      <formula>0</formula>
    </cfRule>
  </conditionalFormatting>
  <conditionalFormatting sqref="N102">
    <cfRule type="cellIs" dxfId="0" priority="903" operator="greaterThanOrEqual">
      <formula>0</formula>
    </cfRule>
  </conditionalFormatting>
  <conditionalFormatting sqref="D103">
    <cfRule type="cellIs" dxfId="0" priority="904" operator="lessThan">
      <formula>0</formula>
    </cfRule>
  </conditionalFormatting>
  <conditionalFormatting sqref="D103">
    <cfRule type="cellIs" dxfId="0" priority="905" operator="greaterThanOrEqual">
      <formula>0</formula>
    </cfRule>
  </conditionalFormatting>
  <conditionalFormatting sqref="E103">
    <cfRule type="cellIs" dxfId="0" priority="906" operator="lessThan">
      <formula>0</formula>
    </cfRule>
  </conditionalFormatting>
  <conditionalFormatting sqref="E103">
    <cfRule type="cellIs" dxfId="0" priority="907" operator="greaterThanOrEqual">
      <formula>0</formula>
    </cfRule>
  </conditionalFormatting>
  <conditionalFormatting sqref="F103">
    <cfRule type="cellIs" dxfId="0" priority="908" operator="lessThan">
      <formula>0</formula>
    </cfRule>
  </conditionalFormatting>
  <conditionalFormatting sqref="F103">
    <cfRule type="cellIs" dxfId="0" priority="909" operator="greaterThanOrEqual">
      <formula>0</formula>
    </cfRule>
  </conditionalFormatting>
  <conditionalFormatting sqref="G103">
    <cfRule type="cellIs" dxfId="0" priority="910" operator="lessThan">
      <formula>0</formula>
    </cfRule>
  </conditionalFormatting>
  <conditionalFormatting sqref="G103">
    <cfRule type="cellIs" dxfId="0" priority="911" operator="greaterThanOrEqual">
      <formula>0</formula>
    </cfRule>
  </conditionalFormatting>
  <conditionalFormatting sqref="H103">
    <cfRule type="cellIs" dxfId="0" priority="912" operator="lessThan">
      <formula>0</formula>
    </cfRule>
  </conditionalFormatting>
  <conditionalFormatting sqref="H103">
    <cfRule type="cellIs" dxfId="0" priority="913" operator="greaterThanOrEqual">
      <formula>0</formula>
    </cfRule>
  </conditionalFormatting>
  <conditionalFormatting sqref="I103">
    <cfRule type="cellIs" dxfId="0" priority="914" operator="lessThan">
      <formula>0</formula>
    </cfRule>
  </conditionalFormatting>
  <conditionalFormatting sqref="I103">
    <cfRule type="cellIs" dxfId="0" priority="915" operator="greaterThanOrEqual">
      <formula>0</formula>
    </cfRule>
  </conditionalFormatting>
  <conditionalFormatting sqref="J103">
    <cfRule type="cellIs" dxfId="0" priority="916" operator="lessThan">
      <formula>0</formula>
    </cfRule>
  </conditionalFormatting>
  <conditionalFormatting sqref="J103">
    <cfRule type="cellIs" dxfId="0" priority="917" operator="greaterThanOrEqual">
      <formula>0</formula>
    </cfRule>
  </conditionalFormatting>
  <conditionalFormatting sqref="K103">
    <cfRule type="cellIs" dxfId="0" priority="918" operator="lessThan">
      <formula>0</formula>
    </cfRule>
  </conditionalFormatting>
  <conditionalFormatting sqref="K103">
    <cfRule type="cellIs" dxfId="0" priority="919" operator="greaterThanOrEqual">
      <formula>0</formula>
    </cfRule>
  </conditionalFormatting>
  <conditionalFormatting sqref="L103">
    <cfRule type="cellIs" dxfId="0" priority="920" operator="lessThan">
      <formula>0</formula>
    </cfRule>
  </conditionalFormatting>
  <conditionalFormatting sqref="L103">
    <cfRule type="cellIs" dxfId="0" priority="921" operator="greaterThanOrEqual">
      <formula>0</formula>
    </cfRule>
  </conditionalFormatting>
  <conditionalFormatting sqref="M103">
    <cfRule type="cellIs" dxfId="0" priority="922" operator="lessThan">
      <formula>0</formula>
    </cfRule>
  </conditionalFormatting>
  <conditionalFormatting sqref="M103">
    <cfRule type="cellIs" dxfId="0" priority="923" operator="greaterThanOrEqual">
      <formula>0</formula>
    </cfRule>
  </conditionalFormatting>
  <conditionalFormatting sqref="N103">
    <cfRule type="cellIs" dxfId="0" priority="924" operator="lessThan">
      <formula>0</formula>
    </cfRule>
  </conditionalFormatting>
  <conditionalFormatting sqref="N103">
    <cfRule type="cellIs" dxfId="0" priority="925" operator="greaterThanOrEqual">
      <formula>0</formula>
    </cfRule>
  </conditionalFormatting>
  <conditionalFormatting sqref="D104">
    <cfRule type="cellIs" dxfId="0" priority="926" operator="lessThan">
      <formula>0</formula>
    </cfRule>
  </conditionalFormatting>
  <conditionalFormatting sqref="D104">
    <cfRule type="cellIs" dxfId="0" priority="927" operator="greaterThanOrEqual">
      <formula>0</formula>
    </cfRule>
  </conditionalFormatting>
  <conditionalFormatting sqref="E104">
    <cfRule type="cellIs" dxfId="0" priority="928" operator="lessThan">
      <formula>0</formula>
    </cfRule>
  </conditionalFormatting>
  <conditionalFormatting sqref="E104">
    <cfRule type="cellIs" dxfId="0" priority="929" operator="greaterThanOrEqual">
      <formula>0</formula>
    </cfRule>
  </conditionalFormatting>
  <conditionalFormatting sqref="F104">
    <cfRule type="cellIs" dxfId="0" priority="930" operator="lessThan">
      <formula>0</formula>
    </cfRule>
  </conditionalFormatting>
  <conditionalFormatting sqref="F104">
    <cfRule type="cellIs" dxfId="0" priority="931" operator="greaterThanOrEqual">
      <formula>0</formula>
    </cfRule>
  </conditionalFormatting>
  <conditionalFormatting sqref="G104">
    <cfRule type="cellIs" dxfId="0" priority="932" operator="lessThan">
      <formula>0</formula>
    </cfRule>
  </conditionalFormatting>
  <conditionalFormatting sqref="G104">
    <cfRule type="cellIs" dxfId="0" priority="933" operator="greaterThanOrEqual">
      <formula>0</formula>
    </cfRule>
  </conditionalFormatting>
  <conditionalFormatting sqref="H104">
    <cfRule type="cellIs" dxfId="0" priority="934" operator="lessThan">
      <formula>0</formula>
    </cfRule>
  </conditionalFormatting>
  <conditionalFormatting sqref="H104">
    <cfRule type="cellIs" dxfId="0" priority="935" operator="greaterThanOrEqual">
      <formula>0</formula>
    </cfRule>
  </conditionalFormatting>
  <conditionalFormatting sqref="I104">
    <cfRule type="cellIs" dxfId="0" priority="936" operator="lessThan">
      <formula>0</formula>
    </cfRule>
  </conditionalFormatting>
  <conditionalFormatting sqref="I104">
    <cfRule type="cellIs" dxfId="0" priority="937" operator="greaterThanOrEqual">
      <formula>0</formula>
    </cfRule>
  </conditionalFormatting>
  <conditionalFormatting sqref="J104">
    <cfRule type="cellIs" dxfId="0" priority="938" operator="lessThan">
      <formula>0</formula>
    </cfRule>
  </conditionalFormatting>
  <conditionalFormatting sqref="J104">
    <cfRule type="cellIs" dxfId="0" priority="939" operator="greaterThanOrEqual">
      <formula>0</formula>
    </cfRule>
  </conditionalFormatting>
  <conditionalFormatting sqref="K104">
    <cfRule type="cellIs" dxfId="0" priority="940" operator="lessThan">
      <formula>0</formula>
    </cfRule>
  </conditionalFormatting>
  <conditionalFormatting sqref="K104">
    <cfRule type="cellIs" dxfId="0" priority="941" operator="greaterThanOrEqual">
      <formula>0</formula>
    </cfRule>
  </conditionalFormatting>
  <conditionalFormatting sqref="L104">
    <cfRule type="cellIs" dxfId="0" priority="942" operator="lessThan">
      <formula>0</formula>
    </cfRule>
  </conditionalFormatting>
  <conditionalFormatting sqref="L104">
    <cfRule type="cellIs" dxfId="0" priority="943" operator="greaterThanOrEqual">
      <formula>0</formula>
    </cfRule>
  </conditionalFormatting>
  <conditionalFormatting sqref="M104">
    <cfRule type="cellIs" dxfId="0" priority="944" operator="lessThan">
      <formula>0</formula>
    </cfRule>
  </conditionalFormatting>
  <conditionalFormatting sqref="M104">
    <cfRule type="cellIs" dxfId="0" priority="945" operator="greaterThanOrEqual">
      <formula>0</formula>
    </cfRule>
  </conditionalFormatting>
  <conditionalFormatting sqref="N104">
    <cfRule type="cellIs" dxfId="0" priority="946" operator="lessThan">
      <formula>0</formula>
    </cfRule>
  </conditionalFormatting>
  <conditionalFormatting sqref="N104">
    <cfRule type="cellIs" dxfId="0" priority="947" operator="greaterThanOrEqual">
      <formula>0</formula>
    </cfRule>
  </conditionalFormatting>
  <conditionalFormatting sqref="C106">
    <cfRule type="cellIs" dxfId="0" priority="948" operator="lessThan">
      <formula>0</formula>
    </cfRule>
  </conditionalFormatting>
  <conditionalFormatting sqref="C106">
    <cfRule type="cellIs" dxfId="0" priority="949" operator="greaterThanOrEqual">
      <formula>0</formula>
    </cfRule>
  </conditionalFormatting>
  <conditionalFormatting sqref="C105">
    <cfRule type="cellIs" dxfId="0" priority="950" operator="lessThan">
      <formula>0</formula>
    </cfRule>
  </conditionalFormatting>
  <conditionalFormatting sqref="C105">
    <cfRule type="cellIs" dxfId="0" priority="951" operator="greaterThanOrEqual">
      <formula>0</formula>
    </cfRule>
  </conditionalFormatting>
  <conditionalFormatting sqref="C98">
    <cfRule type="cellIs" dxfId="0" priority="952" operator="lessThan">
      <formula>0</formula>
    </cfRule>
  </conditionalFormatting>
  <conditionalFormatting sqref="C98">
    <cfRule type="cellIs" dxfId="0" priority="953" operator="greaterThanOrEqual">
      <formula>0</formula>
    </cfRule>
  </conditionalFormatting>
  <conditionalFormatting sqref="C99">
    <cfRule type="cellIs" dxfId="0" priority="954" operator="lessThan">
      <formula>0</formula>
    </cfRule>
  </conditionalFormatting>
  <conditionalFormatting sqref="C99">
    <cfRule type="cellIs" dxfId="0" priority="955" operator="greaterThanOrEqual">
      <formula>0</formula>
    </cfRule>
  </conditionalFormatting>
  <conditionalFormatting sqref="C100">
    <cfRule type="cellIs" dxfId="0" priority="956" operator="lessThan">
      <formula>0</formula>
    </cfRule>
  </conditionalFormatting>
  <conditionalFormatting sqref="C100">
    <cfRule type="cellIs" dxfId="0" priority="957" operator="greaterThanOrEqual">
      <formula>0</formula>
    </cfRule>
  </conditionalFormatting>
  <conditionalFormatting sqref="C101">
    <cfRule type="cellIs" dxfId="0" priority="958" operator="lessThan">
      <formula>0</formula>
    </cfRule>
  </conditionalFormatting>
  <conditionalFormatting sqref="C101">
    <cfRule type="cellIs" dxfId="0" priority="959" operator="greaterThanOrEqual">
      <formula>0</formula>
    </cfRule>
  </conditionalFormatting>
  <conditionalFormatting sqref="C102">
    <cfRule type="cellIs" dxfId="0" priority="960" operator="lessThan">
      <formula>0</formula>
    </cfRule>
  </conditionalFormatting>
  <conditionalFormatting sqref="C102">
    <cfRule type="cellIs" dxfId="0" priority="961" operator="greaterThanOrEqual">
      <formula>0</formula>
    </cfRule>
  </conditionalFormatting>
  <conditionalFormatting sqref="C103">
    <cfRule type="cellIs" dxfId="0" priority="962" operator="lessThan">
      <formula>0</formula>
    </cfRule>
  </conditionalFormatting>
  <conditionalFormatting sqref="C103">
    <cfRule type="cellIs" dxfId="0" priority="963" operator="greaterThanOrEqual">
      <formula>0</formula>
    </cfRule>
  </conditionalFormatting>
  <conditionalFormatting sqref="C104">
    <cfRule type="cellIs" dxfId="0" priority="964" operator="lessThan">
      <formula>0</formula>
    </cfRule>
  </conditionalFormatting>
  <conditionalFormatting sqref="C104">
    <cfRule type="cellIs" dxfId="0" priority="965" operator="greaterThanOrEqual">
      <formula>0</formula>
    </cfRule>
  </conditionalFormatting>
  <conditionalFormatting sqref="D55">
    <cfRule type="cellIs" dxfId="0" priority="966" operator="lessThan">
      <formula>0</formula>
    </cfRule>
  </conditionalFormatting>
  <conditionalFormatting sqref="D55">
    <cfRule type="cellIs" dxfId="0" priority="967" operator="greaterThanOrEqual">
      <formula>0</formula>
    </cfRule>
  </conditionalFormatting>
  <conditionalFormatting sqref="E55">
    <cfRule type="cellIs" dxfId="0" priority="968" operator="lessThan">
      <formula>0</formula>
    </cfRule>
  </conditionalFormatting>
  <conditionalFormatting sqref="E55">
    <cfRule type="cellIs" dxfId="0" priority="969" operator="greaterThanOrEqual">
      <formula>0</formula>
    </cfRule>
  </conditionalFormatting>
  <conditionalFormatting sqref="F55">
    <cfRule type="cellIs" dxfId="0" priority="970" operator="lessThan">
      <formula>0</formula>
    </cfRule>
  </conditionalFormatting>
  <conditionalFormatting sqref="F55">
    <cfRule type="cellIs" dxfId="0" priority="971" operator="greaterThanOrEqual">
      <formula>0</formula>
    </cfRule>
  </conditionalFormatting>
  <conditionalFormatting sqref="G55">
    <cfRule type="cellIs" dxfId="0" priority="972" operator="lessThan">
      <formula>0</formula>
    </cfRule>
  </conditionalFormatting>
  <conditionalFormatting sqref="G55">
    <cfRule type="cellIs" dxfId="0" priority="973" operator="greaterThanOrEqual">
      <formula>0</formula>
    </cfRule>
  </conditionalFormatting>
  <conditionalFormatting sqref="H55">
    <cfRule type="cellIs" dxfId="0" priority="974" operator="lessThan">
      <formula>0</formula>
    </cfRule>
  </conditionalFormatting>
  <conditionalFormatting sqref="H55">
    <cfRule type="cellIs" dxfId="0" priority="975" operator="greaterThanOrEqual">
      <formula>0</formula>
    </cfRule>
  </conditionalFormatting>
  <conditionalFormatting sqref="I55">
    <cfRule type="cellIs" dxfId="0" priority="976" operator="lessThan">
      <formula>0</formula>
    </cfRule>
  </conditionalFormatting>
  <conditionalFormatting sqref="I55">
    <cfRule type="cellIs" dxfId="0" priority="977" operator="greaterThanOrEqual">
      <formula>0</formula>
    </cfRule>
  </conditionalFormatting>
  <conditionalFormatting sqref="J55">
    <cfRule type="cellIs" dxfId="0" priority="978" operator="lessThan">
      <formula>0</formula>
    </cfRule>
  </conditionalFormatting>
  <conditionalFormatting sqref="J55">
    <cfRule type="cellIs" dxfId="0" priority="979" operator="greaterThanOrEqual">
      <formula>0</formula>
    </cfRule>
  </conditionalFormatting>
  <conditionalFormatting sqref="K55">
    <cfRule type="cellIs" dxfId="0" priority="980" operator="lessThan">
      <formula>0</formula>
    </cfRule>
  </conditionalFormatting>
  <conditionalFormatting sqref="K55">
    <cfRule type="cellIs" dxfId="0" priority="981" operator="greaterThanOrEqual">
      <formula>0</formula>
    </cfRule>
  </conditionalFormatting>
  <conditionalFormatting sqref="L55">
    <cfRule type="cellIs" dxfId="0" priority="982" operator="lessThan">
      <formula>0</formula>
    </cfRule>
  </conditionalFormatting>
  <conditionalFormatting sqref="L55">
    <cfRule type="cellIs" dxfId="0" priority="983" operator="greaterThanOrEqual">
      <formula>0</formula>
    </cfRule>
  </conditionalFormatting>
  <conditionalFormatting sqref="M55">
    <cfRule type="cellIs" dxfId="0" priority="984" operator="lessThan">
      <formula>0</formula>
    </cfRule>
  </conditionalFormatting>
  <conditionalFormatting sqref="M55">
    <cfRule type="cellIs" dxfId="0" priority="985" operator="greaterThanOrEqual">
      <formula>0</formula>
    </cfRule>
  </conditionalFormatting>
  <conditionalFormatting sqref="N55">
    <cfRule type="cellIs" dxfId="0" priority="986" operator="lessThan">
      <formula>0</formula>
    </cfRule>
  </conditionalFormatting>
  <conditionalFormatting sqref="N55">
    <cfRule type="cellIs" dxfId="0" priority="987" operator="greaterThanOrEqual">
      <formula>0</formula>
    </cfRule>
  </conditionalFormatting>
  <conditionalFormatting sqref="C56">
    <cfRule type="cellIs" dxfId="0" priority="988" operator="lessThan">
      <formula>0</formula>
    </cfRule>
  </conditionalFormatting>
  <conditionalFormatting sqref="C56">
    <cfRule type="cellIs" dxfId="0" priority="989" operator="greaterThanOrEqual">
      <formula>0</formula>
    </cfRule>
  </conditionalFormatting>
  <conditionalFormatting sqref="D56">
    <cfRule type="cellIs" dxfId="0" priority="990" operator="lessThan">
      <formula>0</formula>
    </cfRule>
  </conditionalFormatting>
  <conditionalFormatting sqref="D56">
    <cfRule type="cellIs" dxfId="0" priority="991" operator="greaterThanOrEqual">
      <formula>0</formula>
    </cfRule>
  </conditionalFormatting>
  <conditionalFormatting sqref="E56">
    <cfRule type="cellIs" dxfId="0" priority="992" operator="lessThan">
      <formula>0</formula>
    </cfRule>
  </conditionalFormatting>
  <conditionalFormatting sqref="E56">
    <cfRule type="cellIs" dxfId="0" priority="993" operator="greaterThanOrEqual">
      <formula>0</formula>
    </cfRule>
  </conditionalFormatting>
  <conditionalFormatting sqref="F56">
    <cfRule type="cellIs" dxfId="0" priority="994" operator="lessThan">
      <formula>0</formula>
    </cfRule>
  </conditionalFormatting>
  <conditionalFormatting sqref="F56">
    <cfRule type="cellIs" dxfId="0" priority="995" operator="greaterThanOrEqual">
      <formula>0</formula>
    </cfRule>
  </conditionalFormatting>
  <conditionalFormatting sqref="G56">
    <cfRule type="cellIs" dxfId="0" priority="996" operator="lessThan">
      <formula>0</formula>
    </cfRule>
  </conditionalFormatting>
  <conditionalFormatting sqref="G56">
    <cfRule type="cellIs" dxfId="0" priority="997" operator="greaterThanOrEqual">
      <formula>0</formula>
    </cfRule>
  </conditionalFormatting>
  <conditionalFormatting sqref="H56">
    <cfRule type="cellIs" dxfId="0" priority="998" operator="lessThan">
      <formula>0</formula>
    </cfRule>
  </conditionalFormatting>
  <conditionalFormatting sqref="H56">
    <cfRule type="cellIs" dxfId="0" priority="999" operator="greaterThanOrEqual">
      <formula>0</formula>
    </cfRule>
  </conditionalFormatting>
  <conditionalFormatting sqref="I56">
    <cfRule type="cellIs" dxfId="0" priority="1000" operator="lessThan">
      <formula>0</formula>
    </cfRule>
  </conditionalFormatting>
  <conditionalFormatting sqref="I56">
    <cfRule type="cellIs" dxfId="0" priority="1001" operator="greaterThanOrEqual">
      <formula>0</formula>
    </cfRule>
  </conditionalFormatting>
  <conditionalFormatting sqref="J56">
    <cfRule type="cellIs" dxfId="0" priority="1002" operator="lessThan">
      <formula>0</formula>
    </cfRule>
  </conditionalFormatting>
  <conditionalFormatting sqref="J56">
    <cfRule type="cellIs" dxfId="0" priority="1003" operator="greaterThanOrEqual">
      <formula>0</formula>
    </cfRule>
  </conditionalFormatting>
  <conditionalFormatting sqref="K56">
    <cfRule type="cellIs" dxfId="0" priority="1004" operator="lessThan">
      <formula>0</formula>
    </cfRule>
  </conditionalFormatting>
  <conditionalFormatting sqref="K56">
    <cfRule type="cellIs" dxfId="0" priority="1005" operator="greaterThanOrEqual">
      <formula>0</formula>
    </cfRule>
  </conditionalFormatting>
  <conditionalFormatting sqref="L56">
    <cfRule type="cellIs" dxfId="0" priority="1006" operator="lessThan">
      <formula>0</formula>
    </cfRule>
  </conditionalFormatting>
  <conditionalFormatting sqref="L56">
    <cfRule type="cellIs" dxfId="0" priority="1007" operator="greaterThanOrEqual">
      <formula>0</formula>
    </cfRule>
  </conditionalFormatting>
  <conditionalFormatting sqref="M56">
    <cfRule type="cellIs" dxfId="0" priority="1008" operator="lessThan">
      <formula>0</formula>
    </cfRule>
  </conditionalFormatting>
  <conditionalFormatting sqref="M56">
    <cfRule type="cellIs" dxfId="0" priority="1009" operator="greaterThanOrEqual">
      <formula>0</formula>
    </cfRule>
  </conditionalFormatting>
  <conditionalFormatting sqref="N56">
    <cfRule type="cellIs" dxfId="0" priority="1010" operator="lessThan">
      <formula>0</formula>
    </cfRule>
  </conditionalFormatting>
  <conditionalFormatting sqref="N56">
    <cfRule type="cellIs" dxfId="0" priority="1011" operator="greaterThanOrEqual">
      <formula>0</formula>
    </cfRule>
  </conditionalFormatting>
  <conditionalFormatting sqref="C57">
    <cfRule type="cellIs" dxfId="0" priority="1012" operator="lessThan">
      <formula>0</formula>
    </cfRule>
  </conditionalFormatting>
  <conditionalFormatting sqref="C57">
    <cfRule type="cellIs" dxfId="0" priority="1013" operator="greaterThanOrEqual">
      <formula>0</formula>
    </cfRule>
  </conditionalFormatting>
  <conditionalFormatting sqref="D57">
    <cfRule type="cellIs" dxfId="0" priority="1014" operator="lessThan">
      <formula>0</formula>
    </cfRule>
  </conditionalFormatting>
  <conditionalFormatting sqref="D57">
    <cfRule type="cellIs" dxfId="0" priority="1015" operator="greaterThanOrEqual">
      <formula>0</formula>
    </cfRule>
  </conditionalFormatting>
  <conditionalFormatting sqref="E57">
    <cfRule type="cellIs" dxfId="0" priority="1016" operator="lessThan">
      <formula>0</formula>
    </cfRule>
  </conditionalFormatting>
  <conditionalFormatting sqref="E57">
    <cfRule type="cellIs" dxfId="0" priority="1017" operator="greaterThanOrEqual">
      <formula>0</formula>
    </cfRule>
  </conditionalFormatting>
  <conditionalFormatting sqref="F57">
    <cfRule type="cellIs" dxfId="0" priority="1018" operator="lessThan">
      <formula>0</formula>
    </cfRule>
  </conditionalFormatting>
  <conditionalFormatting sqref="F57">
    <cfRule type="cellIs" dxfId="0" priority="1019" operator="greaterThanOrEqual">
      <formula>0</formula>
    </cfRule>
  </conditionalFormatting>
  <conditionalFormatting sqref="G57">
    <cfRule type="cellIs" dxfId="0" priority="1020" operator="lessThan">
      <formula>0</formula>
    </cfRule>
  </conditionalFormatting>
  <conditionalFormatting sqref="G57">
    <cfRule type="cellIs" dxfId="0" priority="1021" operator="greaterThanOrEqual">
      <formula>0</formula>
    </cfRule>
  </conditionalFormatting>
  <conditionalFormatting sqref="H57">
    <cfRule type="cellIs" dxfId="0" priority="1022" operator="lessThan">
      <formula>0</formula>
    </cfRule>
  </conditionalFormatting>
  <conditionalFormatting sqref="H57">
    <cfRule type="cellIs" dxfId="0" priority="1023" operator="greaterThanOrEqual">
      <formula>0</formula>
    </cfRule>
  </conditionalFormatting>
  <conditionalFormatting sqref="I57">
    <cfRule type="cellIs" dxfId="0" priority="1024" operator="lessThan">
      <formula>0</formula>
    </cfRule>
  </conditionalFormatting>
  <conditionalFormatting sqref="I57">
    <cfRule type="cellIs" dxfId="0" priority="1025" operator="greaterThanOrEqual">
      <formula>0</formula>
    </cfRule>
  </conditionalFormatting>
  <conditionalFormatting sqref="J57">
    <cfRule type="cellIs" dxfId="0" priority="1026" operator="lessThan">
      <formula>0</formula>
    </cfRule>
  </conditionalFormatting>
  <conditionalFormatting sqref="J57">
    <cfRule type="cellIs" dxfId="0" priority="1027" operator="greaterThanOrEqual">
      <formula>0</formula>
    </cfRule>
  </conditionalFormatting>
  <conditionalFormatting sqref="K57">
    <cfRule type="cellIs" dxfId="0" priority="1028" operator="lessThan">
      <formula>0</formula>
    </cfRule>
  </conditionalFormatting>
  <conditionalFormatting sqref="K57">
    <cfRule type="cellIs" dxfId="0" priority="1029" operator="greaterThanOrEqual">
      <formula>0</formula>
    </cfRule>
  </conditionalFormatting>
  <conditionalFormatting sqref="L57">
    <cfRule type="cellIs" dxfId="0" priority="1030" operator="lessThan">
      <formula>0</formula>
    </cfRule>
  </conditionalFormatting>
  <conditionalFormatting sqref="L57">
    <cfRule type="cellIs" dxfId="0" priority="1031" operator="greaterThanOrEqual">
      <formula>0</formula>
    </cfRule>
  </conditionalFormatting>
  <conditionalFormatting sqref="M57">
    <cfRule type="cellIs" dxfId="0" priority="1032" operator="lessThan">
      <formula>0</formula>
    </cfRule>
  </conditionalFormatting>
  <conditionalFormatting sqref="M57">
    <cfRule type="cellIs" dxfId="0" priority="1033" operator="greaterThanOrEqual">
      <formula>0</formula>
    </cfRule>
  </conditionalFormatting>
  <conditionalFormatting sqref="N57">
    <cfRule type="cellIs" dxfId="0" priority="1034" operator="lessThan">
      <formula>0</formula>
    </cfRule>
  </conditionalFormatting>
  <conditionalFormatting sqref="N57">
    <cfRule type="cellIs" dxfId="0" priority="1035" operator="greaterThanOrEqual">
      <formula>0</formula>
    </cfRule>
  </conditionalFormatting>
  <conditionalFormatting sqref="D58">
    <cfRule type="cellIs" dxfId="0" priority="1036" operator="lessThan">
      <formula>0</formula>
    </cfRule>
  </conditionalFormatting>
  <conditionalFormatting sqref="D58">
    <cfRule type="cellIs" dxfId="0" priority="1037" operator="greaterThanOrEqual">
      <formula>0</formula>
    </cfRule>
  </conditionalFormatting>
  <conditionalFormatting sqref="E58">
    <cfRule type="cellIs" dxfId="0" priority="1038" operator="lessThan">
      <formula>0</formula>
    </cfRule>
  </conditionalFormatting>
  <conditionalFormatting sqref="E58">
    <cfRule type="cellIs" dxfId="0" priority="1039" operator="greaterThanOrEqual">
      <formula>0</formula>
    </cfRule>
  </conditionalFormatting>
  <conditionalFormatting sqref="F58">
    <cfRule type="cellIs" dxfId="0" priority="1040" operator="lessThan">
      <formula>0</formula>
    </cfRule>
  </conditionalFormatting>
  <conditionalFormatting sqref="F58">
    <cfRule type="cellIs" dxfId="0" priority="1041" operator="greaterThanOrEqual">
      <formula>0</formula>
    </cfRule>
  </conditionalFormatting>
  <conditionalFormatting sqref="G58">
    <cfRule type="cellIs" dxfId="0" priority="1042" operator="lessThan">
      <formula>0</formula>
    </cfRule>
  </conditionalFormatting>
  <conditionalFormatting sqref="G58">
    <cfRule type="cellIs" dxfId="0" priority="1043" operator="greaterThanOrEqual">
      <formula>0</formula>
    </cfRule>
  </conditionalFormatting>
  <conditionalFormatting sqref="H58">
    <cfRule type="cellIs" dxfId="0" priority="1044" operator="lessThan">
      <formula>0</formula>
    </cfRule>
  </conditionalFormatting>
  <conditionalFormatting sqref="H58">
    <cfRule type="cellIs" dxfId="0" priority="1045" operator="greaterThanOrEqual">
      <formula>0</formula>
    </cfRule>
  </conditionalFormatting>
  <conditionalFormatting sqref="I58">
    <cfRule type="cellIs" dxfId="0" priority="1046" operator="lessThan">
      <formula>0</formula>
    </cfRule>
  </conditionalFormatting>
  <conditionalFormatting sqref="I58">
    <cfRule type="cellIs" dxfId="0" priority="1047" operator="greaterThanOrEqual">
      <formula>0</formula>
    </cfRule>
  </conditionalFormatting>
  <conditionalFormatting sqref="J58">
    <cfRule type="cellIs" dxfId="0" priority="1048" operator="lessThan">
      <formula>0</formula>
    </cfRule>
  </conditionalFormatting>
  <conditionalFormatting sqref="J58">
    <cfRule type="cellIs" dxfId="0" priority="1049" operator="greaterThanOrEqual">
      <formula>0</formula>
    </cfRule>
  </conditionalFormatting>
  <conditionalFormatting sqref="K58">
    <cfRule type="cellIs" dxfId="0" priority="1050" operator="lessThan">
      <formula>0</formula>
    </cfRule>
  </conditionalFormatting>
  <conditionalFormatting sqref="K58">
    <cfRule type="cellIs" dxfId="0" priority="1051" operator="greaterThanOrEqual">
      <formula>0</formula>
    </cfRule>
  </conditionalFormatting>
  <conditionalFormatting sqref="L58">
    <cfRule type="cellIs" dxfId="0" priority="1052" operator="lessThan">
      <formula>0</formula>
    </cfRule>
  </conditionalFormatting>
  <conditionalFormatting sqref="L58">
    <cfRule type="cellIs" dxfId="0" priority="1053" operator="greaterThanOrEqual">
      <formula>0</formula>
    </cfRule>
  </conditionalFormatting>
  <conditionalFormatting sqref="M58">
    <cfRule type="cellIs" dxfId="0" priority="1054" operator="lessThan">
      <formula>0</formula>
    </cfRule>
  </conditionalFormatting>
  <conditionalFormatting sqref="M58">
    <cfRule type="cellIs" dxfId="0" priority="1055" operator="greaterThanOrEqual">
      <formula>0</formula>
    </cfRule>
  </conditionalFormatting>
  <conditionalFormatting sqref="N58">
    <cfRule type="cellIs" dxfId="0" priority="1056" operator="lessThan">
      <formula>0</formula>
    </cfRule>
  </conditionalFormatting>
  <conditionalFormatting sqref="N58">
    <cfRule type="cellIs" dxfId="0" priority="1057" operator="greaterThanOrEqual">
      <formula>0</formula>
    </cfRule>
  </conditionalFormatting>
  <conditionalFormatting sqref="D59">
    <cfRule type="cellIs" dxfId="0" priority="1058" operator="lessThan">
      <formula>0</formula>
    </cfRule>
  </conditionalFormatting>
  <conditionalFormatting sqref="D59">
    <cfRule type="cellIs" dxfId="0" priority="1059" operator="greaterThanOrEqual">
      <formula>0</formula>
    </cfRule>
  </conditionalFormatting>
  <conditionalFormatting sqref="E59">
    <cfRule type="cellIs" dxfId="0" priority="1060" operator="lessThan">
      <formula>0</formula>
    </cfRule>
  </conditionalFormatting>
  <conditionalFormatting sqref="E59">
    <cfRule type="cellIs" dxfId="0" priority="1061" operator="greaterThanOrEqual">
      <formula>0</formula>
    </cfRule>
  </conditionalFormatting>
  <conditionalFormatting sqref="F59">
    <cfRule type="cellIs" dxfId="0" priority="1062" operator="lessThan">
      <formula>0</formula>
    </cfRule>
  </conditionalFormatting>
  <conditionalFormatting sqref="F59">
    <cfRule type="cellIs" dxfId="0" priority="1063" operator="greaterThanOrEqual">
      <formula>0</formula>
    </cfRule>
  </conditionalFormatting>
  <conditionalFormatting sqref="G59">
    <cfRule type="cellIs" dxfId="0" priority="1064" operator="lessThan">
      <formula>0</formula>
    </cfRule>
  </conditionalFormatting>
  <conditionalFormatting sqref="G59">
    <cfRule type="cellIs" dxfId="0" priority="1065" operator="greaterThanOrEqual">
      <formula>0</formula>
    </cfRule>
  </conditionalFormatting>
  <conditionalFormatting sqref="H59">
    <cfRule type="cellIs" dxfId="0" priority="1066" operator="lessThan">
      <formula>0</formula>
    </cfRule>
  </conditionalFormatting>
  <conditionalFormatting sqref="H59">
    <cfRule type="cellIs" dxfId="0" priority="1067" operator="greaterThanOrEqual">
      <formula>0</formula>
    </cfRule>
  </conditionalFormatting>
  <conditionalFormatting sqref="I59">
    <cfRule type="cellIs" dxfId="0" priority="1068" operator="lessThan">
      <formula>0</formula>
    </cfRule>
  </conditionalFormatting>
  <conditionalFormatting sqref="I59">
    <cfRule type="cellIs" dxfId="0" priority="1069" operator="greaterThanOrEqual">
      <formula>0</formula>
    </cfRule>
  </conditionalFormatting>
  <conditionalFormatting sqref="J59">
    <cfRule type="cellIs" dxfId="0" priority="1070" operator="lessThan">
      <formula>0</formula>
    </cfRule>
  </conditionalFormatting>
  <conditionalFormatting sqref="J59">
    <cfRule type="cellIs" dxfId="0" priority="1071" operator="greaterThanOrEqual">
      <formula>0</formula>
    </cfRule>
  </conditionalFormatting>
  <conditionalFormatting sqref="K59">
    <cfRule type="cellIs" dxfId="0" priority="1072" operator="lessThan">
      <formula>0</formula>
    </cfRule>
  </conditionalFormatting>
  <conditionalFormatting sqref="K59">
    <cfRule type="cellIs" dxfId="0" priority="1073" operator="greaterThanOrEqual">
      <formula>0</formula>
    </cfRule>
  </conditionalFormatting>
  <conditionalFormatting sqref="L59">
    <cfRule type="cellIs" dxfId="0" priority="1074" operator="lessThan">
      <formula>0</formula>
    </cfRule>
  </conditionalFormatting>
  <conditionalFormatting sqref="L59">
    <cfRule type="cellIs" dxfId="0" priority="1075" operator="greaterThanOrEqual">
      <formula>0</formula>
    </cfRule>
  </conditionalFormatting>
  <conditionalFormatting sqref="M59">
    <cfRule type="cellIs" dxfId="0" priority="1076" operator="lessThan">
      <formula>0</formula>
    </cfRule>
  </conditionalFormatting>
  <conditionalFormatting sqref="M59">
    <cfRule type="cellIs" dxfId="0" priority="1077" operator="greaterThanOrEqual">
      <formula>0</formula>
    </cfRule>
  </conditionalFormatting>
  <conditionalFormatting sqref="N59">
    <cfRule type="cellIs" dxfId="0" priority="1078" operator="lessThan">
      <formula>0</formula>
    </cfRule>
  </conditionalFormatting>
  <conditionalFormatting sqref="N59">
    <cfRule type="cellIs" dxfId="0" priority="1079" operator="greaterThanOrEqual">
      <formula>0</formula>
    </cfRule>
  </conditionalFormatting>
  <conditionalFormatting sqref="D60">
    <cfRule type="cellIs" dxfId="0" priority="1080" operator="lessThan">
      <formula>0</formula>
    </cfRule>
  </conditionalFormatting>
  <conditionalFormatting sqref="D60">
    <cfRule type="cellIs" dxfId="0" priority="1081" operator="greaterThanOrEqual">
      <formula>0</formula>
    </cfRule>
  </conditionalFormatting>
  <conditionalFormatting sqref="E60">
    <cfRule type="cellIs" dxfId="0" priority="1082" operator="lessThan">
      <formula>0</formula>
    </cfRule>
  </conditionalFormatting>
  <conditionalFormatting sqref="E60">
    <cfRule type="cellIs" dxfId="0" priority="1083" operator="greaterThanOrEqual">
      <formula>0</formula>
    </cfRule>
  </conditionalFormatting>
  <conditionalFormatting sqref="F60">
    <cfRule type="cellIs" dxfId="0" priority="1084" operator="lessThan">
      <formula>0</formula>
    </cfRule>
  </conditionalFormatting>
  <conditionalFormatting sqref="F60">
    <cfRule type="cellIs" dxfId="0" priority="1085" operator="greaterThanOrEqual">
      <formula>0</formula>
    </cfRule>
  </conditionalFormatting>
  <conditionalFormatting sqref="G60">
    <cfRule type="cellIs" dxfId="0" priority="1086" operator="lessThan">
      <formula>0</formula>
    </cfRule>
  </conditionalFormatting>
  <conditionalFormatting sqref="G60">
    <cfRule type="cellIs" dxfId="0" priority="1087" operator="greaterThanOrEqual">
      <formula>0</formula>
    </cfRule>
  </conditionalFormatting>
  <conditionalFormatting sqref="H60">
    <cfRule type="cellIs" dxfId="0" priority="1088" operator="lessThan">
      <formula>0</formula>
    </cfRule>
  </conditionalFormatting>
  <conditionalFormatting sqref="H60">
    <cfRule type="cellIs" dxfId="0" priority="1089" operator="greaterThanOrEqual">
      <formula>0</formula>
    </cfRule>
  </conditionalFormatting>
  <conditionalFormatting sqref="I60">
    <cfRule type="cellIs" dxfId="0" priority="1090" operator="lessThan">
      <formula>0</formula>
    </cfRule>
  </conditionalFormatting>
  <conditionalFormatting sqref="I60">
    <cfRule type="cellIs" dxfId="0" priority="1091" operator="greaterThanOrEqual">
      <formula>0</formula>
    </cfRule>
  </conditionalFormatting>
  <conditionalFormatting sqref="J60">
    <cfRule type="cellIs" dxfId="0" priority="1092" operator="lessThan">
      <formula>0</formula>
    </cfRule>
  </conditionalFormatting>
  <conditionalFormatting sqref="J60">
    <cfRule type="cellIs" dxfId="0" priority="1093" operator="greaterThanOrEqual">
      <formula>0</formula>
    </cfRule>
  </conditionalFormatting>
  <conditionalFormatting sqref="K60">
    <cfRule type="cellIs" dxfId="0" priority="1094" operator="lessThan">
      <formula>0</formula>
    </cfRule>
  </conditionalFormatting>
  <conditionalFormatting sqref="K60">
    <cfRule type="cellIs" dxfId="0" priority="1095" operator="greaterThanOrEqual">
      <formula>0</formula>
    </cfRule>
  </conditionalFormatting>
  <conditionalFormatting sqref="L60">
    <cfRule type="cellIs" dxfId="0" priority="1096" operator="lessThan">
      <formula>0</formula>
    </cfRule>
  </conditionalFormatting>
  <conditionalFormatting sqref="L60">
    <cfRule type="cellIs" dxfId="0" priority="1097" operator="greaterThanOrEqual">
      <formula>0</formula>
    </cfRule>
  </conditionalFormatting>
  <conditionalFormatting sqref="M60">
    <cfRule type="cellIs" dxfId="0" priority="1098" operator="lessThan">
      <formula>0</formula>
    </cfRule>
  </conditionalFormatting>
  <conditionalFormatting sqref="M60">
    <cfRule type="cellIs" dxfId="0" priority="1099" operator="greaterThanOrEqual">
      <formula>0</formula>
    </cfRule>
  </conditionalFormatting>
  <conditionalFormatting sqref="N60">
    <cfRule type="cellIs" dxfId="0" priority="1100" operator="lessThan">
      <formula>0</formula>
    </cfRule>
  </conditionalFormatting>
  <conditionalFormatting sqref="N60">
    <cfRule type="cellIs" dxfId="0" priority="1101" operator="greaterThanOrEqual">
      <formula>0</formula>
    </cfRule>
  </conditionalFormatting>
  <conditionalFormatting sqref="D61">
    <cfRule type="cellIs" dxfId="0" priority="1102" operator="lessThan">
      <formula>0</formula>
    </cfRule>
  </conditionalFormatting>
  <conditionalFormatting sqref="D61">
    <cfRule type="cellIs" dxfId="0" priority="1103" operator="greaterThanOrEqual">
      <formula>0</formula>
    </cfRule>
  </conditionalFormatting>
  <conditionalFormatting sqref="E61">
    <cfRule type="cellIs" dxfId="0" priority="1104" operator="lessThan">
      <formula>0</formula>
    </cfRule>
  </conditionalFormatting>
  <conditionalFormatting sqref="E61">
    <cfRule type="cellIs" dxfId="0" priority="1105" operator="greaterThanOrEqual">
      <formula>0</formula>
    </cfRule>
  </conditionalFormatting>
  <conditionalFormatting sqref="F61">
    <cfRule type="cellIs" dxfId="0" priority="1106" operator="lessThan">
      <formula>0</formula>
    </cfRule>
  </conditionalFormatting>
  <conditionalFormatting sqref="F61">
    <cfRule type="cellIs" dxfId="0" priority="1107" operator="greaterThanOrEqual">
      <formula>0</formula>
    </cfRule>
  </conditionalFormatting>
  <conditionalFormatting sqref="G61">
    <cfRule type="cellIs" dxfId="0" priority="1108" operator="lessThan">
      <formula>0</formula>
    </cfRule>
  </conditionalFormatting>
  <conditionalFormatting sqref="G61">
    <cfRule type="cellIs" dxfId="0" priority="1109" operator="greaterThanOrEqual">
      <formula>0</formula>
    </cfRule>
  </conditionalFormatting>
  <conditionalFormatting sqref="H61">
    <cfRule type="cellIs" dxfId="0" priority="1110" operator="lessThan">
      <formula>0</formula>
    </cfRule>
  </conditionalFormatting>
  <conditionalFormatting sqref="H61">
    <cfRule type="cellIs" dxfId="0" priority="1111" operator="greaterThanOrEqual">
      <formula>0</formula>
    </cfRule>
  </conditionalFormatting>
  <conditionalFormatting sqref="I61">
    <cfRule type="cellIs" dxfId="0" priority="1112" operator="lessThan">
      <formula>0</formula>
    </cfRule>
  </conditionalFormatting>
  <conditionalFormatting sqref="I61">
    <cfRule type="cellIs" dxfId="0" priority="1113" operator="greaterThanOrEqual">
      <formula>0</formula>
    </cfRule>
  </conditionalFormatting>
  <conditionalFormatting sqref="J61">
    <cfRule type="cellIs" dxfId="0" priority="1114" operator="lessThan">
      <formula>0</formula>
    </cfRule>
  </conditionalFormatting>
  <conditionalFormatting sqref="J61">
    <cfRule type="cellIs" dxfId="0" priority="1115" operator="greaterThanOrEqual">
      <formula>0</formula>
    </cfRule>
  </conditionalFormatting>
  <conditionalFormatting sqref="K61">
    <cfRule type="cellIs" dxfId="0" priority="1116" operator="lessThan">
      <formula>0</formula>
    </cfRule>
  </conditionalFormatting>
  <conditionalFormatting sqref="K61">
    <cfRule type="cellIs" dxfId="0" priority="1117" operator="greaterThanOrEqual">
      <formula>0</formula>
    </cfRule>
  </conditionalFormatting>
  <conditionalFormatting sqref="L61">
    <cfRule type="cellIs" dxfId="0" priority="1118" operator="lessThan">
      <formula>0</formula>
    </cfRule>
  </conditionalFormatting>
  <conditionalFormatting sqref="L61">
    <cfRule type="cellIs" dxfId="0" priority="1119" operator="greaterThanOrEqual">
      <formula>0</formula>
    </cfRule>
  </conditionalFormatting>
  <conditionalFormatting sqref="M61">
    <cfRule type="cellIs" dxfId="0" priority="1120" operator="lessThan">
      <formula>0</formula>
    </cfRule>
  </conditionalFormatting>
  <conditionalFormatting sqref="M61">
    <cfRule type="cellIs" dxfId="0" priority="1121" operator="greaterThanOrEqual">
      <formula>0</formula>
    </cfRule>
  </conditionalFormatting>
  <conditionalFormatting sqref="N61">
    <cfRule type="cellIs" dxfId="0" priority="1122" operator="lessThan">
      <formula>0</formula>
    </cfRule>
  </conditionalFormatting>
  <conditionalFormatting sqref="N61">
    <cfRule type="cellIs" dxfId="0" priority="1123" operator="greaterThanOrEqual">
      <formula>0</formula>
    </cfRule>
  </conditionalFormatting>
  <conditionalFormatting sqref="D62">
    <cfRule type="cellIs" dxfId="0" priority="1124" operator="lessThan">
      <formula>0</formula>
    </cfRule>
  </conditionalFormatting>
  <conditionalFormatting sqref="D62">
    <cfRule type="cellIs" dxfId="0" priority="1125" operator="greaterThanOrEqual">
      <formula>0</formula>
    </cfRule>
  </conditionalFormatting>
  <conditionalFormatting sqref="E62">
    <cfRule type="cellIs" dxfId="0" priority="1126" operator="lessThan">
      <formula>0</formula>
    </cfRule>
  </conditionalFormatting>
  <conditionalFormatting sqref="E62">
    <cfRule type="cellIs" dxfId="0" priority="1127" operator="greaterThanOrEqual">
      <formula>0</formula>
    </cfRule>
  </conditionalFormatting>
  <conditionalFormatting sqref="F62">
    <cfRule type="cellIs" dxfId="0" priority="1128" operator="lessThan">
      <formula>0</formula>
    </cfRule>
  </conditionalFormatting>
  <conditionalFormatting sqref="F62">
    <cfRule type="cellIs" dxfId="0" priority="1129" operator="greaterThanOrEqual">
      <formula>0</formula>
    </cfRule>
  </conditionalFormatting>
  <conditionalFormatting sqref="G62">
    <cfRule type="cellIs" dxfId="0" priority="1130" operator="lessThan">
      <formula>0</formula>
    </cfRule>
  </conditionalFormatting>
  <conditionalFormatting sqref="G62">
    <cfRule type="cellIs" dxfId="0" priority="1131" operator="greaterThanOrEqual">
      <formula>0</formula>
    </cfRule>
  </conditionalFormatting>
  <conditionalFormatting sqref="H62">
    <cfRule type="cellIs" dxfId="0" priority="1132" operator="lessThan">
      <formula>0</formula>
    </cfRule>
  </conditionalFormatting>
  <conditionalFormatting sqref="H62">
    <cfRule type="cellIs" dxfId="0" priority="1133" operator="greaterThanOrEqual">
      <formula>0</formula>
    </cfRule>
  </conditionalFormatting>
  <conditionalFormatting sqref="I62">
    <cfRule type="cellIs" dxfId="0" priority="1134" operator="lessThan">
      <formula>0</formula>
    </cfRule>
  </conditionalFormatting>
  <conditionalFormatting sqref="I62">
    <cfRule type="cellIs" dxfId="0" priority="1135" operator="greaterThanOrEqual">
      <formula>0</formula>
    </cfRule>
  </conditionalFormatting>
  <conditionalFormatting sqref="J62">
    <cfRule type="cellIs" dxfId="0" priority="1136" operator="lessThan">
      <formula>0</formula>
    </cfRule>
  </conditionalFormatting>
  <conditionalFormatting sqref="J62">
    <cfRule type="cellIs" dxfId="0" priority="1137" operator="greaterThanOrEqual">
      <formula>0</formula>
    </cfRule>
  </conditionalFormatting>
  <conditionalFormatting sqref="K62">
    <cfRule type="cellIs" dxfId="0" priority="1138" operator="lessThan">
      <formula>0</formula>
    </cfRule>
  </conditionalFormatting>
  <conditionalFormatting sqref="K62">
    <cfRule type="cellIs" dxfId="0" priority="1139" operator="greaterThanOrEqual">
      <formula>0</formula>
    </cfRule>
  </conditionalFormatting>
  <conditionalFormatting sqref="L62">
    <cfRule type="cellIs" dxfId="0" priority="1140" operator="lessThan">
      <formula>0</formula>
    </cfRule>
  </conditionalFormatting>
  <conditionalFormatting sqref="L62">
    <cfRule type="cellIs" dxfId="0" priority="1141" operator="greaterThanOrEqual">
      <formula>0</formula>
    </cfRule>
  </conditionalFormatting>
  <conditionalFormatting sqref="M62">
    <cfRule type="cellIs" dxfId="0" priority="1142" operator="lessThan">
      <formula>0</formula>
    </cfRule>
  </conditionalFormatting>
  <conditionalFormatting sqref="M62">
    <cfRule type="cellIs" dxfId="0" priority="1143" operator="greaterThanOrEqual">
      <formula>0</formula>
    </cfRule>
  </conditionalFormatting>
  <conditionalFormatting sqref="N62">
    <cfRule type="cellIs" dxfId="0" priority="1144" operator="lessThan">
      <formula>0</formula>
    </cfRule>
  </conditionalFormatting>
  <conditionalFormatting sqref="N62">
    <cfRule type="cellIs" dxfId="0" priority="1145" operator="greaterThanOrEqual">
      <formula>0</formula>
    </cfRule>
  </conditionalFormatting>
  <conditionalFormatting sqref="D63">
    <cfRule type="cellIs" dxfId="0" priority="1146" operator="lessThan">
      <formula>0</formula>
    </cfRule>
  </conditionalFormatting>
  <conditionalFormatting sqref="D63">
    <cfRule type="cellIs" dxfId="0" priority="1147" operator="greaterThanOrEqual">
      <formula>0</formula>
    </cfRule>
  </conditionalFormatting>
  <conditionalFormatting sqref="E63">
    <cfRule type="cellIs" dxfId="0" priority="1148" operator="lessThan">
      <formula>0</formula>
    </cfRule>
  </conditionalFormatting>
  <conditionalFormatting sqref="E63">
    <cfRule type="cellIs" dxfId="0" priority="1149" operator="greaterThanOrEqual">
      <formula>0</formula>
    </cfRule>
  </conditionalFormatting>
  <conditionalFormatting sqref="F63">
    <cfRule type="cellIs" dxfId="0" priority="1150" operator="lessThan">
      <formula>0</formula>
    </cfRule>
  </conditionalFormatting>
  <conditionalFormatting sqref="F63">
    <cfRule type="cellIs" dxfId="0" priority="1151" operator="greaterThanOrEqual">
      <formula>0</formula>
    </cfRule>
  </conditionalFormatting>
  <conditionalFormatting sqref="G63">
    <cfRule type="cellIs" dxfId="0" priority="1152" operator="lessThan">
      <formula>0</formula>
    </cfRule>
  </conditionalFormatting>
  <conditionalFormatting sqref="G63">
    <cfRule type="cellIs" dxfId="0" priority="1153" operator="greaterThanOrEqual">
      <formula>0</formula>
    </cfRule>
  </conditionalFormatting>
  <conditionalFormatting sqref="H63">
    <cfRule type="cellIs" dxfId="0" priority="1154" operator="lessThan">
      <formula>0</formula>
    </cfRule>
  </conditionalFormatting>
  <conditionalFormatting sqref="H63">
    <cfRule type="cellIs" dxfId="0" priority="1155" operator="greaterThanOrEqual">
      <formula>0</formula>
    </cfRule>
  </conditionalFormatting>
  <conditionalFormatting sqref="I63">
    <cfRule type="cellIs" dxfId="0" priority="1156" operator="lessThan">
      <formula>0</formula>
    </cfRule>
  </conditionalFormatting>
  <conditionalFormatting sqref="I63">
    <cfRule type="cellIs" dxfId="0" priority="1157" operator="greaterThanOrEqual">
      <formula>0</formula>
    </cfRule>
  </conditionalFormatting>
  <conditionalFormatting sqref="J63">
    <cfRule type="cellIs" dxfId="0" priority="1158" operator="lessThan">
      <formula>0</formula>
    </cfRule>
  </conditionalFormatting>
  <conditionalFormatting sqref="J63">
    <cfRule type="cellIs" dxfId="0" priority="1159" operator="greaterThanOrEqual">
      <formula>0</formula>
    </cfRule>
  </conditionalFormatting>
  <conditionalFormatting sqref="K63">
    <cfRule type="cellIs" dxfId="0" priority="1160" operator="lessThan">
      <formula>0</formula>
    </cfRule>
  </conditionalFormatting>
  <conditionalFormatting sqref="K63">
    <cfRule type="cellIs" dxfId="0" priority="1161" operator="greaterThanOrEqual">
      <formula>0</formula>
    </cfRule>
  </conditionalFormatting>
  <conditionalFormatting sqref="L63">
    <cfRule type="cellIs" dxfId="0" priority="1162" operator="lessThan">
      <formula>0</formula>
    </cfRule>
  </conditionalFormatting>
  <conditionalFormatting sqref="L63">
    <cfRule type="cellIs" dxfId="0" priority="1163" operator="greaterThanOrEqual">
      <formula>0</formula>
    </cfRule>
  </conditionalFormatting>
  <conditionalFormatting sqref="M63">
    <cfRule type="cellIs" dxfId="0" priority="1164" operator="lessThan">
      <formula>0</formula>
    </cfRule>
  </conditionalFormatting>
  <conditionalFormatting sqref="M63">
    <cfRule type="cellIs" dxfId="0" priority="1165" operator="greaterThanOrEqual">
      <formula>0</formula>
    </cfRule>
  </conditionalFormatting>
  <conditionalFormatting sqref="N63">
    <cfRule type="cellIs" dxfId="0" priority="1166" operator="lessThan">
      <formula>0</formula>
    </cfRule>
  </conditionalFormatting>
  <conditionalFormatting sqref="N63">
    <cfRule type="cellIs" dxfId="0" priority="1167" operator="greaterThanOrEqual">
      <formula>0</formula>
    </cfRule>
  </conditionalFormatting>
  <conditionalFormatting sqref="D64">
    <cfRule type="cellIs" dxfId="0" priority="1168" operator="lessThan">
      <formula>0</formula>
    </cfRule>
  </conditionalFormatting>
  <conditionalFormatting sqref="D64">
    <cfRule type="cellIs" dxfId="0" priority="1169" operator="greaterThanOrEqual">
      <formula>0</formula>
    </cfRule>
  </conditionalFormatting>
  <conditionalFormatting sqref="E64">
    <cfRule type="cellIs" dxfId="0" priority="1170" operator="lessThan">
      <formula>0</formula>
    </cfRule>
  </conditionalFormatting>
  <conditionalFormatting sqref="E64">
    <cfRule type="cellIs" dxfId="0" priority="1171" operator="greaterThanOrEqual">
      <formula>0</formula>
    </cfRule>
  </conditionalFormatting>
  <conditionalFormatting sqref="F64">
    <cfRule type="cellIs" dxfId="0" priority="1172" operator="lessThan">
      <formula>0</formula>
    </cfRule>
  </conditionalFormatting>
  <conditionalFormatting sqref="F64">
    <cfRule type="cellIs" dxfId="0" priority="1173" operator="greaterThanOrEqual">
      <formula>0</formula>
    </cfRule>
  </conditionalFormatting>
  <conditionalFormatting sqref="G64">
    <cfRule type="cellIs" dxfId="0" priority="1174" operator="lessThan">
      <formula>0</formula>
    </cfRule>
  </conditionalFormatting>
  <conditionalFormatting sqref="G64">
    <cfRule type="cellIs" dxfId="0" priority="1175" operator="greaterThanOrEqual">
      <formula>0</formula>
    </cfRule>
  </conditionalFormatting>
  <conditionalFormatting sqref="H64">
    <cfRule type="cellIs" dxfId="0" priority="1176" operator="lessThan">
      <formula>0</formula>
    </cfRule>
  </conditionalFormatting>
  <conditionalFormatting sqref="H64">
    <cfRule type="cellIs" dxfId="0" priority="1177" operator="greaterThanOrEqual">
      <formula>0</formula>
    </cfRule>
  </conditionalFormatting>
  <conditionalFormatting sqref="I64">
    <cfRule type="cellIs" dxfId="0" priority="1178" operator="lessThan">
      <formula>0</formula>
    </cfRule>
  </conditionalFormatting>
  <conditionalFormatting sqref="I64">
    <cfRule type="cellIs" dxfId="0" priority="1179" operator="greaterThanOrEqual">
      <formula>0</formula>
    </cfRule>
  </conditionalFormatting>
  <conditionalFormatting sqref="J64">
    <cfRule type="cellIs" dxfId="0" priority="1180" operator="lessThan">
      <formula>0</formula>
    </cfRule>
  </conditionalFormatting>
  <conditionalFormatting sqref="J64">
    <cfRule type="cellIs" dxfId="0" priority="1181" operator="greaterThanOrEqual">
      <formula>0</formula>
    </cfRule>
  </conditionalFormatting>
  <conditionalFormatting sqref="K64">
    <cfRule type="cellIs" dxfId="0" priority="1182" operator="lessThan">
      <formula>0</formula>
    </cfRule>
  </conditionalFormatting>
  <conditionalFormatting sqref="K64">
    <cfRule type="cellIs" dxfId="0" priority="1183" operator="greaterThanOrEqual">
      <formula>0</formula>
    </cfRule>
  </conditionalFormatting>
  <conditionalFormatting sqref="L64">
    <cfRule type="cellIs" dxfId="0" priority="1184" operator="lessThan">
      <formula>0</formula>
    </cfRule>
  </conditionalFormatting>
  <conditionalFormatting sqref="L64">
    <cfRule type="cellIs" dxfId="0" priority="1185" operator="greaterThanOrEqual">
      <formula>0</formula>
    </cfRule>
  </conditionalFormatting>
  <conditionalFormatting sqref="M64">
    <cfRule type="cellIs" dxfId="0" priority="1186" operator="lessThan">
      <formula>0</formula>
    </cfRule>
  </conditionalFormatting>
  <conditionalFormatting sqref="M64">
    <cfRule type="cellIs" dxfId="0" priority="1187" operator="greaterThanOrEqual">
      <formula>0</formula>
    </cfRule>
  </conditionalFormatting>
  <conditionalFormatting sqref="N64">
    <cfRule type="cellIs" dxfId="0" priority="1188" operator="lessThan">
      <formula>0</formula>
    </cfRule>
  </conditionalFormatting>
  <conditionalFormatting sqref="N64">
    <cfRule type="cellIs" dxfId="0" priority="1189" operator="greaterThanOrEqual">
      <formula>0</formula>
    </cfRule>
  </conditionalFormatting>
  <conditionalFormatting sqref="C58">
    <cfRule type="cellIs" dxfId="0" priority="1190" operator="lessThan">
      <formula>0</formula>
    </cfRule>
  </conditionalFormatting>
  <conditionalFormatting sqref="C58">
    <cfRule type="cellIs" dxfId="0" priority="1191" operator="greaterThanOrEqual">
      <formula>0</formula>
    </cfRule>
  </conditionalFormatting>
  <conditionalFormatting sqref="C59">
    <cfRule type="cellIs" dxfId="0" priority="1192" operator="lessThan">
      <formula>0</formula>
    </cfRule>
  </conditionalFormatting>
  <conditionalFormatting sqref="C59">
    <cfRule type="cellIs" dxfId="0" priority="1193" operator="greaterThanOrEqual">
      <formula>0</formula>
    </cfRule>
  </conditionalFormatting>
  <conditionalFormatting sqref="C60">
    <cfRule type="cellIs" dxfId="0" priority="1194" operator="lessThan">
      <formula>0</formula>
    </cfRule>
  </conditionalFormatting>
  <conditionalFormatting sqref="C60">
    <cfRule type="cellIs" dxfId="0" priority="1195" operator="greaterThanOrEqual">
      <formula>0</formula>
    </cfRule>
  </conditionalFormatting>
  <conditionalFormatting sqref="C61">
    <cfRule type="cellIs" dxfId="0" priority="1196" operator="lessThan">
      <formula>0</formula>
    </cfRule>
  </conditionalFormatting>
  <conditionalFormatting sqref="C61">
    <cfRule type="cellIs" dxfId="0" priority="1197" operator="greaterThanOrEqual">
      <formula>0</formula>
    </cfRule>
  </conditionalFormatting>
  <conditionalFormatting sqref="C62">
    <cfRule type="cellIs" dxfId="0" priority="1198" operator="lessThan">
      <formula>0</formula>
    </cfRule>
  </conditionalFormatting>
  <conditionalFormatting sqref="C62">
    <cfRule type="cellIs" dxfId="0" priority="1199" operator="greaterThanOrEqual">
      <formula>0</formula>
    </cfRule>
  </conditionalFormatting>
  <conditionalFormatting sqref="C63">
    <cfRule type="cellIs" dxfId="0" priority="1200" operator="lessThan">
      <formula>0</formula>
    </cfRule>
  </conditionalFormatting>
  <conditionalFormatting sqref="C63">
    <cfRule type="cellIs" dxfId="0" priority="1201" operator="greaterThanOrEqual">
      <formula>0</formula>
    </cfRule>
  </conditionalFormatting>
  <conditionalFormatting sqref="C64">
    <cfRule type="cellIs" dxfId="0" priority="1202" operator="lessThan">
      <formula>0</formula>
    </cfRule>
  </conditionalFormatting>
  <conditionalFormatting sqref="C64">
    <cfRule type="cellIs" dxfId="0" priority="1203" operator="greaterThanOrEqual">
      <formula>0</formula>
    </cfRule>
  </conditionalFormatting>
  <conditionalFormatting sqref="C68">
    <cfRule type="cellIs" dxfId="0" priority="1204" operator="lessThan">
      <formula>0</formula>
    </cfRule>
  </conditionalFormatting>
  <conditionalFormatting sqref="C68">
    <cfRule type="cellIs" dxfId="0" priority="1205" operator="greaterThanOrEqual">
      <formula>0</formula>
    </cfRule>
  </conditionalFormatting>
  <conditionalFormatting sqref="C68">
    <cfRule type="cellIs" dxfId="0" priority="1206" operator="lessThan">
      <formula>-0.9</formula>
    </cfRule>
  </conditionalFormatting>
  <conditionalFormatting sqref="C68">
    <cfRule type="cellIs" dxfId="0" priority="1207" operator="greaterThan">
      <formula>0.9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57"/>
    <col customWidth="1" min="2" max="2" width="6.57"/>
    <col customWidth="1" min="3" max="3" width="9.14"/>
    <col customWidth="1" min="4" max="8" width="8.71"/>
    <col customWidth="1" min="9" max="9" width="9.14"/>
    <col customWidth="1" min="10" max="10" width="9.43"/>
    <col customWidth="1" min="11" max="13" width="9.14"/>
    <col customWidth="1" min="14" max="14" width="8.71"/>
    <col customWidth="1" min="15" max="15" width="9.0"/>
    <col customWidth="1" min="16" max="17" width="8.0"/>
    <col customWidth="1" min="18" max="18" width="11.57"/>
    <col customWidth="1" min="19" max="19" width="8.71"/>
    <col customWidth="1" min="20" max="20" width="11.57"/>
    <col customWidth="1" min="21" max="26" width="8.71"/>
  </cols>
  <sheetData>
    <row r="1" ht="12.75" customHeight="1">
      <c r="C1" t="s">
        <v>23</v>
      </c>
      <c r="D1" t="s">
        <v>24</v>
      </c>
      <c r="E1" t="s">
        <v>25</v>
      </c>
      <c r="F1" t="s">
        <v>26</v>
      </c>
      <c r="G1" t="s">
        <v>25</v>
      </c>
      <c r="H1" t="s">
        <v>23</v>
      </c>
      <c r="I1" t="s">
        <v>23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31</v>
      </c>
    </row>
    <row r="2" ht="12.75" customHeight="1">
      <c r="B2" s="1" t="s">
        <v>5</v>
      </c>
      <c r="Q2" s="1" t="s">
        <v>7</v>
      </c>
      <c r="S2" s="2" t="s">
        <v>8</v>
      </c>
    </row>
    <row r="3" ht="12.75" customHeight="1">
      <c r="B3" s="3">
        <v>2016.0</v>
      </c>
      <c r="C3" s="7">
        <v>-451.0</v>
      </c>
      <c r="D3" s="8">
        <v>1080.0</v>
      </c>
      <c r="E3" s="9">
        <v>818.0</v>
      </c>
      <c r="F3" s="7">
        <v>-15.0</v>
      </c>
      <c r="G3" s="8">
        <v>236.0</v>
      </c>
      <c r="H3" s="9">
        <v>906.0</v>
      </c>
      <c r="I3" s="7">
        <v>-1054.0</v>
      </c>
      <c r="J3" s="8">
        <v>-59.0</v>
      </c>
      <c r="K3" s="9">
        <v>499.0</v>
      </c>
      <c r="L3" s="7">
        <v>-99.0</v>
      </c>
      <c r="M3" s="8">
        <v>369.0</v>
      </c>
      <c r="N3" s="9">
        <v>-266.0</v>
      </c>
      <c r="O3">
        <f t="shared" ref="O3:O12" si="1">SUM(C3:N3)</f>
        <v>1964</v>
      </c>
      <c r="P3" s="4">
        <f t="shared" ref="P3:P12" si="2">O3/R3</f>
        <v>0.1192760841</v>
      </c>
      <c r="Q3">
        <v>1964.0</v>
      </c>
      <c r="R3">
        <v>16466.0</v>
      </c>
      <c r="S3" s="4">
        <f t="shared" ref="S3:S12" si="3">Q3/R3</f>
        <v>0.1192760841</v>
      </c>
    </row>
    <row r="4" ht="12.75" customHeight="1">
      <c r="B4" s="3">
        <v>2015.0</v>
      </c>
      <c r="C4" s="10">
        <v>-1675.0</v>
      </c>
      <c r="D4">
        <v>782.0</v>
      </c>
      <c r="E4" s="11">
        <v>-891.0</v>
      </c>
      <c r="F4" s="10">
        <v>253.0</v>
      </c>
      <c r="G4">
        <v>659.0</v>
      </c>
      <c r="H4" s="11">
        <v>-270.0</v>
      </c>
      <c r="I4" s="10">
        <v>425.0</v>
      </c>
      <c r="J4">
        <v>1813.0</v>
      </c>
      <c r="K4" s="11">
        <v>355.0</v>
      </c>
      <c r="L4" s="10">
        <v>-1494.0</v>
      </c>
      <c r="M4">
        <v>-184.0</v>
      </c>
      <c r="N4" s="11">
        <v>445.0</v>
      </c>
      <c r="O4">
        <f t="shared" si="1"/>
        <v>218</v>
      </c>
      <c r="P4" s="4">
        <f t="shared" si="2"/>
        <v>0.01270026216</v>
      </c>
      <c r="Q4">
        <v>218.0</v>
      </c>
      <c r="R4">
        <v>17165.0</v>
      </c>
      <c r="S4" s="4">
        <f t="shared" si="3"/>
        <v>0.01270026216</v>
      </c>
    </row>
    <row r="5" ht="12.75" customHeight="1">
      <c r="B5" s="3">
        <v>2014.0</v>
      </c>
      <c r="C5" s="10">
        <v>-365.0</v>
      </c>
      <c r="D5">
        <v>1228.0</v>
      </c>
      <c r="E5" s="11">
        <v>225.0</v>
      </c>
      <c r="F5" s="10">
        <v>353.0</v>
      </c>
      <c r="G5">
        <v>82.0</v>
      </c>
      <c r="H5" s="11">
        <v>-232.0</v>
      </c>
      <c r="I5" s="10">
        <v>357.0</v>
      </c>
      <c r="J5">
        <v>-15.0</v>
      </c>
      <c r="K5" s="11">
        <v>7.0</v>
      </c>
      <c r="L5" s="10">
        <v>1309.0</v>
      </c>
      <c r="M5">
        <v>328.0</v>
      </c>
      <c r="N5" s="11">
        <v>1566.0</v>
      </c>
      <c r="O5">
        <f t="shared" si="1"/>
        <v>4843</v>
      </c>
      <c r="P5" s="4">
        <f t="shared" si="2"/>
        <v>0.3084909867</v>
      </c>
      <c r="Q5">
        <v>4843.0</v>
      </c>
      <c r="R5">
        <v>15699.0</v>
      </c>
      <c r="S5" s="4">
        <f t="shared" si="3"/>
        <v>0.3084909867</v>
      </c>
    </row>
    <row r="6" ht="12.75" customHeight="1">
      <c r="B6" s="3">
        <v>2013.0</v>
      </c>
      <c r="C6" s="10">
        <v>166.0</v>
      </c>
      <c r="D6">
        <v>298.0</v>
      </c>
      <c r="E6" s="11">
        <v>575.0</v>
      </c>
      <c r="F6" s="10">
        <v>896.0</v>
      </c>
      <c r="G6">
        <v>350.0</v>
      </c>
      <c r="H6" s="11">
        <v>189.0</v>
      </c>
      <c r="I6" s="10">
        <v>-88.0</v>
      </c>
      <c r="J6">
        <v>335.0</v>
      </c>
      <c r="K6" s="11">
        <v>1435.0</v>
      </c>
      <c r="L6" s="10">
        <v>32.0</v>
      </c>
      <c r="M6">
        <v>664.0</v>
      </c>
      <c r="N6" s="11">
        <v>601.0</v>
      </c>
      <c r="O6">
        <f t="shared" si="1"/>
        <v>5453</v>
      </c>
      <c r="P6" s="4">
        <f t="shared" si="2"/>
        <v>0.3934059592</v>
      </c>
      <c r="Q6">
        <v>5453.0</v>
      </c>
      <c r="R6">
        <v>13861.0</v>
      </c>
      <c r="S6" s="4">
        <f t="shared" si="3"/>
        <v>0.3934059592</v>
      </c>
    </row>
    <row r="7" ht="12.75" customHeight="1">
      <c r="B7" s="3">
        <v>2012.0</v>
      </c>
      <c r="C7" s="10">
        <v>-44.0</v>
      </c>
      <c r="D7">
        <v>410.0</v>
      </c>
      <c r="E7" s="11">
        <v>352.0</v>
      </c>
      <c r="F7" s="10">
        <v>551.0</v>
      </c>
      <c r="G7">
        <v>167.0</v>
      </c>
      <c r="H7" s="11">
        <v>452.0</v>
      </c>
      <c r="I7" s="10">
        <v>524.0</v>
      </c>
      <c r="J7">
        <v>-264.0</v>
      </c>
      <c r="K7" s="11">
        <v>-7.0</v>
      </c>
      <c r="L7" s="10">
        <v>-562.0</v>
      </c>
      <c r="M7">
        <v>342.0</v>
      </c>
      <c r="N7" s="11">
        <v>29.0</v>
      </c>
      <c r="O7">
        <f t="shared" si="1"/>
        <v>1950</v>
      </c>
      <c r="P7" s="4">
        <f t="shared" si="2"/>
        <v>0.1543576348</v>
      </c>
      <c r="Q7">
        <v>1950.0</v>
      </c>
      <c r="R7">
        <v>12633.0</v>
      </c>
      <c r="S7" s="4">
        <f t="shared" si="3"/>
        <v>0.1543576348</v>
      </c>
    </row>
    <row r="8" ht="12.75" customHeight="1">
      <c r="B8" s="3">
        <v>2011.0</v>
      </c>
      <c r="C8" s="10">
        <v>314.0</v>
      </c>
      <c r="D8">
        <v>-215.0</v>
      </c>
      <c r="E8" s="11">
        <v>285.0</v>
      </c>
      <c r="F8" s="10">
        <v>89.0</v>
      </c>
      <c r="G8">
        <v>-161.0</v>
      </c>
      <c r="H8" s="11">
        <v>1072.0</v>
      </c>
      <c r="I8" s="10">
        <v>55.0</v>
      </c>
      <c r="J8">
        <v>-222.0</v>
      </c>
      <c r="K8" s="11">
        <v>738.0</v>
      </c>
      <c r="L8" s="10">
        <v>-39.0</v>
      </c>
      <c r="M8">
        <v>-765.0</v>
      </c>
      <c r="N8" s="11">
        <v>173.0</v>
      </c>
      <c r="O8">
        <f t="shared" si="1"/>
        <v>1324</v>
      </c>
      <c r="P8" s="4">
        <f t="shared" si="2"/>
        <v>0.1113353515</v>
      </c>
      <c r="Q8">
        <v>1324.0</v>
      </c>
      <c r="R8">
        <v>11892.0</v>
      </c>
      <c r="S8" s="4">
        <f t="shared" si="3"/>
        <v>0.1113353515</v>
      </c>
    </row>
    <row r="9" ht="12.75" customHeight="1">
      <c r="B9" s="3">
        <v>2010.0</v>
      </c>
      <c r="C9" s="10">
        <v>-442.0</v>
      </c>
      <c r="D9">
        <v>-107.0</v>
      </c>
      <c r="E9" s="11">
        <v>73.0</v>
      </c>
      <c r="F9" s="10">
        <v>509.0</v>
      </c>
      <c r="G9">
        <v>395.0</v>
      </c>
      <c r="H9" s="11">
        <v>1383.0</v>
      </c>
      <c r="I9" s="10">
        <v>-268.0</v>
      </c>
      <c r="J9">
        <v>-128.0</v>
      </c>
      <c r="K9" s="11">
        <v>-746.0</v>
      </c>
      <c r="L9" s="10">
        <v>204.0</v>
      </c>
      <c r="M9">
        <v>637.0</v>
      </c>
      <c r="N9" s="11">
        <v>478.0</v>
      </c>
      <c r="O9">
        <f t="shared" si="1"/>
        <v>1988</v>
      </c>
      <c r="P9" s="4">
        <f t="shared" si="2"/>
        <v>0.1974769047</v>
      </c>
      <c r="Q9">
        <v>1988.0</v>
      </c>
      <c r="R9">
        <v>10067.0</v>
      </c>
      <c r="S9" s="4">
        <f t="shared" si="3"/>
        <v>0.1974769047</v>
      </c>
    </row>
    <row r="10" ht="12.75" customHeight="1">
      <c r="B10" s="3">
        <v>2009.0</v>
      </c>
      <c r="C10" s="10">
        <v>-147.0</v>
      </c>
      <c r="D10">
        <v>268.0</v>
      </c>
      <c r="E10" s="11">
        <v>44.0</v>
      </c>
      <c r="F10" s="10">
        <v>559.0</v>
      </c>
      <c r="G10">
        <v>182.0</v>
      </c>
      <c r="H10" s="11">
        <v>-36.0</v>
      </c>
      <c r="I10" s="10">
        <v>-140.0</v>
      </c>
      <c r="J10">
        <v>405.0</v>
      </c>
      <c r="K10" s="11">
        <v>55.0</v>
      </c>
      <c r="L10" s="10">
        <v>538.0</v>
      </c>
      <c r="M10">
        <v>1017.0</v>
      </c>
      <c r="N10" s="11">
        <v>324.0</v>
      </c>
      <c r="O10">
        <f t="shared" si="1"/>
        <v>3069</v>
      </c>
      <c r="P10" s="4">
        <f t="shared" si="2"/>
        <v>0.3835770529</v>
      </c>
      <c r="Q10">
        <v>3069.0</v>
      </c>
      <c r="R10">
        <v>8001.0</v>
      </c>
      <c r="S10" s="4">
        <f t="shared" si="3"/>
        <v>0.3835770529</v>
      </c>
    </row>
    <row r="11" ht="12.75" customHeight="1">
      <c r="B11" s="3">
        <v>2008.0</v>
      </c>
      <c r="C11" s="10">
        <v>-593.0</v>
      </c>
      <c r="D11">
        <v>-323.0</v>
      </c>
      <c r="E11" s="11">
        <v>-287.0</v>
      </c>
      <c r="F11" s="10">
        <v>-731.0</v>
      </c>
      <c r="G11">
        <v>358.0</v>
      </c>
      <c r="H11" s="11">
        <v>134.0</v>
      </c>
      <c r="I11" s="10">
        <v>710.0</v>
      </c>
      <c r="J11">
        <v>-270.0</v>
      </c>
      <c r="K11" s="11">
        <v>29.0</v>
      </c>
      <c r="L11" s="10">
        <v>2378.0</v>
      </c>
      <c r="M11">
        <v>330.0</v>
      </c>
      <c r="N11" s="11">
        <v>819.0</v>
      </c>
      <c r="O11">
        <f t="shared" si="1"/>
        <v>2554</v>
      </c>
      <c r="P11" s="4">
        <f t="shared" si="2"/>
        <v>0.2018972332</v>
      </c>
      <c r="Q11">
        <v>2554.0</v>
      </c>
      <c r="R11">
        <v>12650.0</v>
      </c>
      <c r="S11" s="4">
        <f t="shared" si="3"/>
        <v>0.2018972332</v>
      </c>
    </row>
    <row r="12" ht="12.75" customHeight="1">
      <c r="B12" s="3">
        <v>2007.0</v>
      </c>
      <c r="C12" s="13">
        <v>82.0</v>
      </c>
      <c r="D12" s="14">
        <v>541.0</v>
      </c>
      <c r="E12" s="15">
        <v>611.0</v>
      </c>
      <c r="F12" s="13">
        <v>-43.0</v>
      </c>
      <c r="G12" s="14">
        <v>629.0</v>
      </c>
      <c r="H12" s="15">
        <v>287.0</v>
      </c>
      <c r="I12" s="13">
        <v>702.0</v>
      </c>
      <c r="J12" s="14">
        <v>-615.0</v>
      </c>
      <c r="K12" s="15">
        <v>426.0</v>
      </c>
      <c r="L12" s="13">
        <v>-60.0</v>
      </c>
      <c r="M12" s="14">
        <v>257.0</v>
      </c>
      <c r="N12" s="15">
        <v>377.0</v>
      </c>
      <c r="O12">
        <f t="shared" si="1"/>
        <v>3194</v>
      </c>
      <c r="P12" s="4">
        <f t="shared" si="2"/>
        <v>0.2530502298</v>
      </c>
      <c r="Q12">
        <v>3194.0</v>
      </c>
      <c r="R12">
        <v>12622.0</v>
      </c>
      <c r="S12" s="4">
        <f t="shared" si="3"/>
        <v>0.2530502298</v>
      </c>
    </row>
    <row r="13" ht="12.75" customHeight="1">
      <c r="C13">
        <f t="shared" ref="C13:Q13" si="4">SUM(C3:C12)</f>
        <v>-3155</v>
      </c>
      <c r="D13">
        <f t="shared" si="4"/>
        <v>3962</v>
      </c>
      <c r="E13">
        <f t="shared" si="4"/>
        <v>1805</v>
      </c>
      <c r="F13">
        <f t="shared" si="4"/>
        <v>2421</v>
      </c>
      <c r="G13">
        <f t="shared" si="4"/>
        <v>2897</v>
      </c>
      <c r="H13">
        <f t="shared" si="4"/>
        <v>3885</v>
      </c>
      <c r="I13">
        <f t="shared" si="4"/>
        <v>1223</v>
      </c>
      <c r="J13">
        <f t="shared" si="4"/>
        <v>980</v>
      </c>
      <c r="K13">
        <f t="shared" si="4"/>
        <v>2791</v>
      </c>
      <c r="L13">
        <f t="shared" si="4"/>
        <v>2207</v>
      </c>
      <c r="M13">
        <f t="shared" si="4"/>
        <v>2995</v>
      </c>
      <c r="N13">
        <f t="shared" si="4"/>
        <v>4546</v>
      </c>
      <c r="O13">
        <f t="shared" si="4"/>
        <v>26557</v>
      </c>
      <c r="P13" s="4">
        <f t="shared" si="4"/>
        <v>2.135567699</v>
      </c>
      <c r="Q13">
        <f t="shared" si="4"/>
        <v>26557</v>
      </c>
      <c r="S13" s="5">
        <f>SUM(S3:S12)</f>
        <v>2.135567699</v>
      </c>
      <c r="T13" s="6">
        <f>S13/10</f>
        <v>0.2135567699</v>
      </c>
    </row>
    <row r="14" ht="12.75" customHeight="1">
      <c r="S14" s="5"/>
      <c r="T14" s="6"/>
    </row>
    <row r="15" ht="12.75" customHeight="1">
      <c r="B15" s="1" t="s">
        <v>9</v>
      </c>
      <c r="Q15" s="1" t="s">
        <v>7</v>
      </c>
      <c r="S15" s="2" t="s">
        <v>8</v>
      </c>
    </row>
    <row r="16" ht="12.75" customHeight="1">
      <c r="B16" s="3">
        <v>2016.0</v>
      </c>
      <c r="C16" s="7">
        <v>-165.5</v>
      </c>
      <c r="D16" s="8">
        <v>238.25</v>
      </c>
      <c r="E16" s="9">
        <v>281.0</v>
      </c>
      <c r="F16" s="7">
        <v>-219.25</v>
      </c>
      <c r="G16" s="8">
        <v>223.5</v>
      </c>
      <c r="H16" s="9">
        <v>174.25</v>
      </c>
      <c r="I16" s="7">
        <v>-124.75</v>
      </c>
      <c r="J16" s="8">
        <v>84.0</v>
      </c>
      <c r="K16" s="9">
        <v>235.5</v>
      </c>
      <c r="L16" s="7">
        <v>-47.5</v>
      </c>
      <c r="M16" s="8">
        <v>75.25</v>
      </c>
      <c r="N16" s="9">
        <v>3.75</v>
      </c>
      <c r="O16">
        <f t="shared" ref="O16:O25" si="5">SUM(C16:N16)</f>
        <v>758.5</v>
      </c>
      <c r="P16" s="4">
        <f t="shared" ref="P16:P25" si="6">O16/R16</f>
        <v>0.164390984</v>
      </c>
      <c r="Q16">
        <v>758.5</v>
      </c>
      <c r="R16">
        <v>4614.0</v>
      </c>
      <c r="S16" s="4">
        <f t="shared" ref="S16:S25" si="7">Q16/R16</f>
        <v>0.164390984</v>
      </c>
    </row>
    <row r="17" ht="12.75" customHeight="1">
      <c r="B17" s="3">
        <v>2015.0</v>
      </c>
      <c r="C17" s="10">
        <v>-460.5</v>
      </c>
      <c r="D17">
        <v>129.75</v>
      </c>
      <c r="E17" s="11">
        <v>-338.25</v>
      </c>
      <c r="F17" s="10">
        <v>-20.0</v>
      </c>
      <c r="G17">
        <v>38.75</v>
      </c>
      <c r="H17" s="11">
        <v>-172.25</v>
      </c>
      <c r="I17" s="10">
        <v>-71.5</v>
      </c>
      <c r="J17">
        <v>624.0</v>
      </c>
      <c r="K17" s="11">
        <v>-22.5</v>
      </c>
      <c r="L17" s="10">
        <v>-454.5</v>
      </c>
      <c r="M17">
        <v>-35.75</v>
      </c>
      <c r="N17" s="11">
        <v>79.25</v>
      </c>
      <c r="O17">
        <f t="shared" si="5"/>
        <v>-703.5</v>
      </c>
      <c r="P17" s="4">
        <f t="shared" si="6"/>
        <v>-0.1517799353</v>
      </c>
      <c r="Q17">
        <v>-703.5</v>
      </c>
      <c r="R17">
        <v>4635.0</v>
      </c>
      <c r="S17" s="4">
        <f t="shared" si="7"/>
        <v>-0.1517799353</v>
      </c>
    </row>
    <row r="18" ht="12.75" customHeight="1">
      <c r="B18" s="3">
        <v>2014.0</v>
      </c>
      <c r="C18" s="10">
        <v>84.25</v>
      </c>
      <c r="D18">
        <v>307.5</v>
      </c>
      <c r="E18" s="11">
        <v>-36.25</v>
      </c>
      <c r="F18" s="10">
        <v>130.0</v>
      </c>
      <c r="G18">
        <v>233.0</v>
      </c>
      <c r="H18" s="11">
        <v>-125.25</v>
      </c>
      <c r="I18" s="10">
        <v>-53.75</v>
      </c>
      <c r="J18">
        <v>10.75</v>
      </c>
      <c r="K18" s="11">
        <v>56.5</v>
      </c>
      <c r="L18" s="10">
        <v>468.25</v>
      </c>
      <c r="M18">
        <v>96.5</v>
      </c>
      <c r="N18" s="11">
        <v>312.75</v>
      </c>
      <c r="O18">
        <f t="shared" si="5"/>
        <v>1484.25</v>
      </c>
      <c r="P18" s="4">
        <f t="shared" si="6"/>
        <v>0.3616593567</v>
      </c>
      <c r="Q18">
        <v>1484.25</v>
      </c>
      <c r="R18">
        <v>4104.0</v>
      </c>
      <c r="S18" s="4">
        <f t="shared" si="7"/>
        <v>0.3616593567</v>
      </c>
    </row>
    <row r="19" ht="12.75" customHeight="1">
      <c r="B19" s="3">
        <v>2013.0</v>
      </c>
      <c r="C19" s="10">
        <v>-2.0</v>
      </c>
      <c r="D19">
        <v>103.0</v>
      </c>
      <c r="E19" s="11">
        <v>126.5</v>
      </c>
      <c r="F19" s="10">
        <v>276.75</v>
      </c>
      <c r="G19">
        <v>141.75</v>
      </c>
      <c r="H19" s="11">
        <v>60.25</v>
      </c>
      <c r="I19" s="10">
        <v>-49.25</v>
      </c>
      <c r="J19">
        <v>64.75</v>
      </c>
      <c r="K19" s="11">
        <v>245.75</v>
      </c>
      <c r="L19" s="10">
        <v>88.25</v>
      </c>
      <c r="M19">
        <v>101.25</v>
      </c>
      <c r="N19" s="11">
        <v>60.5</v>
      </c>
      <c r="O19">
        <f t="shared" si="5"/>
        <v>1217.5</v>
      </c>
      <c r="P19" s="4">
        <f t="shared" si="6"/>
        <v>0.3874920433</v>
      </c>
      <c r="Q19">
        <v>1217.5</v>
      </c>
      <c r="R19">
        <v>3142.0</v>
      </c>
      <c r="S19" s="4">
        <f t="shared" si="7"/>
        <v>0.3874920433</v>
      </c>
    </row>
    <row r="20" ht="12.75" customHeight="1">
      <c r="B20" s="3">
        <v>2012.0</v>
      </c>
      <c r="C20" s="10">
        <v>14.5</v>
      </c>
      <c r="D20">
        <v>101.25</v>
      </c>
      <c r="E20" s="11">
        <v>119.75</v>
      </c>
      <c r="F20" s="10">
        <v>-10.75</v>
      </c>
      <c r="G20">
        <v>67.5</v>
      </c>
      <c r="H20" s="11">
        <v>37.75</v>
      </c>
      <c r="I20" s="10">
        <v>198.25</v>
      </c>
      <c r="J20">
        <v>-18.0</v>
      </c>
      <c r="K20" s="11">
        <v>-87.5</v>
      </c>
      <c r="L20" s="10">
        <v>-133.25</v>
      </c>
      <c r="M20">
        <v>127.5</v>
      </c>
      <c r="N20" s="11">
        <v>59.0</v>
      </c>
      <c r="O20">
        <f t="shared" si="5"/>
        <v>476</v>
      </c>
      <c r="P20" s="4">
        <f t="shared" si="6"/>
        <v>0.1691542289</v>
      </c>
      <c r="Q20">
        <v>476.0</v>
      </c>
      <c r="R20">
        <v>2814.0</v>
      </c>
      <c r="S20" s="4">
        <f t="shared" si="7"/>
        <v>0.1691542289</v>
      </c>
    </row>
    <row r="21" ht="12.75" customHeight="1">
      <c r="B21" s="3">
        <v>2011.0</v>
      </c>
      <c r="C21" s="10">
        <v>-19.75</v>
      </c>
      <c r="D21">
        <v>-109.0</v>
      </c>
      <c r="E21" s="11">
        <v>30.75</v>
      </c>
      <c r="F21" s="10">
        <v>76.5</v>
      </c>
      <c r="G21">
        <v>-39.0</v>
      </c>
      <c r="H21" s="11">
        <v>259.5</v>
      </c>
      <c r="I21" s="10">
        <v>-5.25</v>
      </c>
      <c r="J21">
        <v>57.75</v>
      </c>
      <c r="K21" s="11">
        <v>-16.75</v>
      </c>
      <c r="L21" s="10">
        <v>-111.5</v>
      </c>
      <c r="M21">
        <v>-73.75</v>
      </c>
      <c r="N21" s="11">
        <v>-75.25</v>
      </c>
      <c r="O21">
        <f t="shared" si="5"/>
        <v>-25.75</v>
      </c>
      <c r="P21" s="4">
        <f t="shared" si="6"/>
        <v>-0.009537037037</v>
      </c>
      <c r="Q21">
        <v>-25.75</v>
      </c>
      <c r="R21">
        <v>2700.0</v>
      </c>
      <c r="S21" s="4">
        <f t="shared" si="7"/>
        <v>-0.009537037037</v>
      </c>
    </row>
    <row r="22" ht="12.75" customHeight="1">
      <c r="B22" s="3">
        <v>2010.0</v>
      </c>
      <c r="C22" s="10">
        <v>-51.25</v>
      </c>
      <c r="D22">
        <v>27.25</v>
      </c>
      <c r="E22" s="11">
        <v>-10.25</v>
      </c>
      <c r="F22" s="10">
        <v>82.25</v>
      </c>
      <c r="G22">
        <v>117.0</v>
      </c>
      <c r="H22" s="11">
        <v>270.75</v>
      </c>
      <c r="I22" s="10">
        <v>-31.75</v>
      </c>
      <c r="J22">
        <v>-22.25</v>
      </c>
      <c r="K22" s="11">
        <v>-169.5</v>
      </c>
      <c r="L22" s="10">
        <v>-0.25</v>
      </c>
      <c r="M22">
        <v>164.0</v>
      </c>
      <c r="N22" s="11">
        <v>89.0</v>
      </c>
      <c r="O22">
        <f t="shared" si="5"/>
        <v>465</v>
      </c>
      <c r="P22" s="4">
        <f t="shared" si="6"/>
        <v>0.2165812762</v>
      </c>
      <c r="Q22">
        <v>465.0</v>
      </c>
      <c r="R22">
        <v>2147.0</v>
      </c>
      <c r="S22" s="4">
        <f t="shared" si="7"/>
        <v>0.2165812762</v>
      </c>
    </row>
    <row r="23" ht="12.75" customHeight="1">
      <c r="B23" s="3">
        <v>2009.0</v>
      </c>
      <c r="C23" s="10">
        <v>-59.75</v>
      </c>
      <c r="D23">
        <v>104.25</v>
      </c>
      <c r="E23" s="11">
        <v>27.5</v>
      </c>
      <c r="F23" s="10">
        <v>147.5</v>
      </c>
      <c r="G23">
        <v>30.5</v>
      </c>
      <c r="H23" s="11">
        <v>-2.75</v>
      </c>
      <c r="I23" s="10">
        <v>-0.25</v>
      </c>
      <c r="J23">
        <v>110.5</v>
      </c>
      <c r="K23" s="11">
        <v>-5.0</v>
      </c>
      <c r="L23" s="10">
        <v>91.75</v>
      </c>
      <c r="M23">
        <v>224.25</v>
      </c>
      <c r="N23" s="11">
        <v>120.5</v>
      </c>
      <c r="O23">
        <f t="shared" si="5"/>
        <v>789</v>
      </c>
      <c r="P23" s="4">
        <f t="shared" si="6"/>
        <v>0.5345528455</v>
      </c>
      <c r="Q23">
        <v>789.0</v>
      </c>
      <c r="R23">
        <v>1476.0</v>
      </c>
      <c r="S23" s="4">
        <f t="shared" si="7"/>
        <v>0.5345528455</v>
      </c>
    </row>
    <row r="24" ht="12.75" customHeight="1">
      <c r="B24" s="3">
        <v>2008.0</v>
      </c>
      <c r="C24" s="10">
        <v>-126.0</v>
      </c>
      <c r="D24">
        <v>-62.25</v>
      </c>
      <c r="E24" s="11">
        <v>-77.25</v>
      </c>
      <c r="F24" s="10">
        <v>-192.75</v>
      </c>
      <c r="G24">
        <v>27.75</v>
      </c>
      <c r="H24" s="11">
        <v>67.5</v>
      </c>
      <c r="I24" s="10">
        <v>93.0</v>
      </c>
      <c r="J24">
        <v>-203.5</v>
      </c>
      <c r="K24" s="11">
        <v>-13.25</v>
      </c>
      <c r="L24" s="10">
        <v>325.0</v>
      </c>
      <c r="M24">
        <v>64.75</v>
      </c>
      <c r="N24" s="11">
        <v>129.25</v>
      </c>
      <c r="O24">
        <f t="shared" si="5"/>
        <v>32.25</v>
      </c>
      <c r="P24" s="4">
        <f t="shared" si="6"/>
        <v>0.01349372385</v>
      </c>
      <c r="Q24">
        <v>32.25</v>
      </c>
      <c r="R24">
        <v>2390.0</v>
      </c>
      <c r="S24" s="4">
        <f t="shared" si="7"/>
        <v>0.01349372385</v>
      </c>
    </row>
    <row r="25" ht="12.75" customHeight="1">
      <c r="B25" s="3">
        <v>2007.0</v>
      </c>
      <c r="C25" s="13">
        <v>-106.5</v>
      </c>
      <c r="D25" s="14">
        <v>141.0</v>
      </c>
      <c r="E25" s="15">
        <v>126.0</v>
      </c>
      <c r="F25" s="13">
        <v>-53.0</v>
      </c>
      <c r="G25" s="14">
        <v>73.25</v>
      </c>
      <c r="H25" s="15">
        <v>42.0</v>
      </c>
      <c r="I25" s="13">
        <v>121.75</v>
      </c>
      <c r="J25" s="14">
        <v>-130.25</v>
      </c>
      <c r="K25" s="15">
        <v>-4.25</v>
      </c>
      <c r="L25" s="13">
        <v>111.25</v>
      </c>
      <c r="M25" s="14">
        <v>-95.5</v>
      </c>
      <c r="N25" s="15">
        <v>72.75</v>
      </c>
      <c r="O25">
        <f t="shared" si="5"/>
        <v>298.5</v>
      </c>
      <c r="P25" s="4">
        <f t="shared" si="6"/>
        <v>0.1211444805</v>
      </c>
      <c r="Q25">
        <v>298.5</v>
      </c>
      <c r="R25">
        <v>2464.0</v>
      </c>
      <c r="S25" s="4">
        <f t="shared" si="7"/>
        <v>0.1211444805</v>
      </c>
    </row>
    <row r="26" ht="12.75" customHeight="1">
      <c r="C26">
        <f t="shared" ref="C26:Q26" si="8">SUM(C16:C25)</f>
        <v>-892.5</v>
      </c>
      <c r="D26">
        <f t="shared" si="8"/>
        <v>981</v>
      </c>
      <c r="E26">
        <f t="shared" si="8"/>
        <v>249.5</v>
      </c>
      <c r="F26">
        <f t="shared" si="8"/>
        <v>217.25</v>
      </c>
      <c r="G26">
        <f t="shared" si="8"/>
        <v>914</v>
      </c>
      <c r="H26">
        <f t="shared" si="8"/>
        <v>611.75</v>
      </c>
      <c r="I26">
        <f t="shared" si="8"/>
        <v>76.5</v>
      </c>
      <c r="J26">
        <f t="shared" si="8"/>
        <v>577.75</v>
      </c>
      <c r="K26">
        <f t="shared" si="8"/>
        <v>219</v>
      </c>
      <c r="L26">
        <f t="shared" si="8"/>
        <v>337.5</v>
      </c>
      <c r="M26">
        <f t="shared" si="8"/>
        <v>648.5</v>
      </c>
      <c r="N26">
        <f t="shared" si="8"/>
        <v>851.5</v>
      </c>
      <c r="O26">
        <f t="shared" si="8"/>
        <v>4791.75</v>
      </c>
      <c r="P26" s="4">
        <f t="shared" si="8"/>
        <v>1.807151967</v>
      </c>
      <c r="Q26">
        <f t="shared" si="8"/>
        <v>4791.75</v>
      </c>
      <c r="S26" s="5">
        <f>SUM(S16:S25)</f>
        <v>1.807151967</v>
      </c>
      <c r="T26" s="6">
        <f>S26/10</f>
        <v>0.1807151967</v>
      </c>
    </row>
    <row r="27" ht="12.75" customHeight="1"/>
    <row r="28" ht="12.75" customHeight="1">
      <c r="B28" s="1" t="s">
        <v>11</v>
      </c>
      <c r="Q28" s="1" t="s">
        <v>7</v>
      </c>
      <c r="S28" s="2" t="s">
        <v>8</v>
      </c>
    </row>
    <row r="29" ht="12.75" customHeight="1">
      <c r="B29" s="3">
        <v>2016.0</v>
      </c>
      <c r="C29" s="7">
        <v>-51.5</v>
      </c>
      <c r="D29" s="8">
        <v>85.3</v>
      </c>
      <c r="E29" s="9">
        <v>89.3</v>
      </c>
      <c r="F29" s="7">
        <v>16.4</v>
      </c>
      <c r="G29" s="8">
        <v>64.3</v>
      </c>
      <c r="H29" s="9">
        <v>72.1</v>
      </c>
      <c r="I29" s="7">
        <v>-80.9</v>
      </c>
      <c r="J29" s="8">
        <v>26.2</v>
      </c>
      <c r="K29" s="9">
        <v>25.2</v>
      </c>
      <c r="L29" s="7">
        <v>-0.4</v>
      </c>
      <c r="M29" s="8">
        <v>108.8</v>
      </c>
      <c r="N29" s="9">
        <v>-45.8</v>
      </c>
      <c r="O29">
        <f t="shared" ref="O29:O38" si="9">SUM(C29:N29)</f>
        <v>309</v>
      </c>
      <c r="P29" s="4">
        <f t="shared" ref="P29:P38" si="10">O29/R29</f>
        <v>0.2985507246</v>
      </c>
      <c r="Q29">
        <v>309.0</v>
      </c>
      <c r="R29">
        <v>1035.0</v>
      </c>
      <c r="S29" s="4">
        <f t="shared" ref="S29:S38" si="11">Q29/R29</f>
        <v>0.2985507246</v>
      </c>
    </row>
    <row r="30" ht="12.75" customHeight="1">
      <c r="B30" s="3">
        <v>2015.0</v>
      </c>
      <c r="C30" s="10">
        <v>-117.5</v>
      </c>
      <c r="D30">
        <v>44.5</v>
      </c>
      <c r="E30" s="11">
        <v>-33.6</v>
      </c>
      <c r="F30" s="10">
        <v>0.0</v>
      </c>
      <c r="G30">
        <v>41.3</v>
      </c>
      <c r="H30" s="11">
        <v>-16.5</v>
      </c>
      <c r="I30" s="10">
        <v>19.8</v>
      </c>
      <c r="J30">
        <v>136.7</v>
      </c>
      <c r="K30" s="11">
        <v>-31.1</v>
      </c>
      <c r="L30" s="10">
        <v>-88.4</v>
      </c>
      <c r="M30">
        <v>-13.0</v>
      </c>
      <c r="N30" s="11">
        <v>28.0</v>
      </c>
      <c r="O30">
        <f t="shared" si="9"/>
        <v>-29.8</v>
      </c>
      <c r="P30" s="4">
        <f t="shared" si="10"/>
        <v>-0.02557939914</v>
      </c>
      <c r="Q30">
        <v>-29.8</v>
      </c>
      <c r="R30">
        <v>1165.0</v>
      </c>
      <c r="S30" s="4">
        <f t="shared" si="11"/>
        <v>-0.02557939914</v>
      </c>
    </row>
    <row r="31" ht="12.75" customHeight="1">
      <c r="B31" s="3">
        <v>2014.0</v>
      </c>
      <c r="C31" s="10">
        <v>3.0</v>
      </c>
      <c r="D31">
        <v>114.5</v>
      </c>
      <c r="E31" s="11">
        <v>7.4</v>
      </c>
      <c r="F31" s="10">
        <v>20.5</v>
      </c>
      <c r="G31">
        <v>81.4</v>
      </c>
      <c r="H31" s="11">
        <v>-28.2</v>
      </c>
      <c r="I31" s="10">
        <v>-24.7</v>
      </c>
      <c r="J31">
        <v>-7.8</v>
      </c>
      <c r="K31" s="11">
        <v>86.1</v>
      </c>
      <c r="L31" s="10">
        <v>-2.5</v>
      </c>
      <c r="M31">
        <v>-2.0</v>
      </c>
      <c r="N31" s="11">
        <v>107.3</v>
      </c>
      <c r="O31">
        <f t="shared" si="9"/>
        <v>355</v>
      </c>
      <c r="P31" s="4">
        <f t="shared" si="10"/>
        <v>0.3138815208</v>
      </c>
      <c r="Q31">
        <v>355.0</v>
      </c>
      <c r="R31">
        <v>1131.0</v>
      </c>
      <c r="S31" s="4">
        <f t="shared" si="11"/>
        <v>0.3138815208</v>
      </c>
    </row>
    <row r="32" ht="12.75" customHeight="1">
      <c r="B32" s="3">
        <v>2013.0</v>
      </c>
      <c r="C32" s="10">
        <v>4.9</v>
      </c>
      <c r="D32">
        <v>17.1</v>
      </c>
      <c r="E32" s="11">
        <v>36.9</v>
      </c>
      <c r="F32" s="10">
        <v>74.0</v>
      </c>
      <c r="G32">
        <v>41.5</v>
      </c>
      <c r="H32" s="11">
        <v>8.1</v>
      </c>
      <c r="I32" s="10">
        <v>0.4</v>
      </c>
      <c r="J32">
        <v>29.1</v>
      </c>
      <c r="K32" s="11">
        <v>97.2</v>
      </c>
      <c r="L32" s="10">
        <v>15.8</v>
      </c>
      <c r="M32">
        <v>51.4</v>
      </c>
      <c r="N32" s="11">
        <v>41.8</v>
      </c>
      <c r="O32">
        <f t="shared" si="9"/>
        <v>418.2</v>
      </c>
      <c r="P32" s="4">
        <f t="shared" si="10"/>
        <v>0.4636363636</v>
      </c>
      <c r="Q32">
        <v>418.2</v>
      </c>
      <c r="R32">
        <v>902.0</v>
      </c>
      <c r="S32" s="4">
        <f t="shared" si="11"/>
        <v>0.4636363636</v>
      </c>
    </row>
    <row r="33" ht="12.75" customHeight="1">
      <c r="B33" s="3">
        <v>2012.0</v>
      </c>
      <c r="C33" s="10">
        <v>-28.2</v>
      </c>
      <c r="D33">
        <v>40.5</v>
      </c>
      <c r="E33" s="11">
        <v>14.0</v>
      </c>
      <c r="F33" s="10">
        <v>39.5</v>
      </c>
      <c r="G33">
        <v>27.1</v>
      </c>
      <c r="H33" s="11">
        <v>6.8</v>
      </c>
      <c r="I33" s="10">
        <v>21.5</v>
      </c>
      <c r="J33">
        <v>-21.4</v>
      </c>
      <c r="K33" s="11">
        <v>13.0</v>
      </c>
      <c r="L33" s="10">
        <v>-14.7</v>
      </c>
      <c r="M33">
        <v>48.3</v>
      </c>
      <c r="N33" s="11">
        <v>25.4</v>
      </c>
      <c r="O33">
        <f t="shared" si="9"/>
        <v>171.8</v>
      </c>
      <c r="P33" s="4">
        <f t="shared" si="10"/>
        <v>0.2169191919</v>
      </c>
      <c r="Q33">
        <v>171.8</v>
      </c>
      <c r="R33">
        <v>792.0</v>
      </c>
      <c r="S33" s="4">
        <f t="shared" si="11"/>
        <v>0.2169191919</v>
      </c>
    </row>
    <row r="34" ht="12.75" customHeight="1">
      <c r="B34" s="3">
        <v>2011.0</v>
      </c>
      <c r="C34" s="10">
        <v>-26.4</v>
      </c>
      <c r="D34">
        <v>-33.9</v>
      </c>
      <c r="E34" s="11">
        <v>20.0</v>
      </c>
      <c r="F34" s="10">
        <v>28.3</v>
      </c>
      <c r="G34">
        <v>-35.0</v>
      </c>
      <c r="H34" s="11">
        <v>79.6</v>
      </c>
      <c r="I34" s="10">
        <v>26.6</v>
      </c>
      <c r="J34">
        <v>0.0</v>
      </c>
      <c r="K34" s="11">
        <v>34.1</v>
      </c>
      <c r="L34" s="10">
        <v>17.1</v>
      </c>
      <c r="M34">
        <v>-60.8</v>
      </c>
      <c r="N34" s="11">
        <v>-7.6</v>
      </c>
      <c r="O34">
        <f t="shared" si="9"/>
        <v>42</v>
      </c>
      <c r="P34" s="4">
        <f t="shared" si="10"/>
        <v>0.05377720871</v>
      </c>
      <c r="Q34">
        <v>42.0</v>
      </c>
      <c r="R34">
        <v>781.0</v>
      </c>
      <c r="S34" s="4">
        <f t="shared" si="11"/>
        <v>0.05377720871</v>
      </c>
    </row>
    <row r="35" ht="12.75" customHeight="1">
      <c r="B35" s="3">
        <v>2010.0</v>
      </c>
      <c r="C35" s="10">
        <v>-38.4</v>
      </c>
      <c r="D35">
        <v>5.5</v>
      </c>
      <c r="E35" s="11">
        <v>-7.0</v>
      </c>
      <c r="F35" s="10">
        <v>55.5</v>
      </c>
      <c r="G35">
        <v>55.7</v>
      </c>
      <c r="H35" s="11">
        <v>115.4</v>
      </c>
      <c r="I35" s="10">
        <v>-18.3</v>
      </c>
      <c r="J35">
        <v>-11.7</v>
      </c>
      <c r="K35" s="11">
        <v>-82.0</v>
      </c>
      <c r="L35" s="10">
        <v>-1.1</v>
      </c>
      <c r="M35">
        <v>79.8</v>
      </c>
      <c r="N35" s="11">
        <v>41.2</v>
      </c>
      <c r="O35">
        <f t="shared" si="9"/>
        <v>194.6</v>
      </c>
      <c r="P35" s="4">
        <f t="shared" si="10"/>
        <v>0.323255814</v>
      </c>
      <c r="Q35">
        <v>194.6</v>
      </c>
      <c r="R35">
        <v>602.0</v>
      </c>
      <c r="S35" s="4">
        <f t="shared" si="11"/>
        <v>0.323255814</v>
      </c>
    </row>
    <row r="36" ht="12.75" customHeight="1">
      <c r="B36" s="3">
        <v>2009.0</v>
      </c>
      <c r="C36" s="10">
        <v>-3.2</v>
      </c>
      <c r="D36">
        <v>29.8</v>
      </c>
      <c r="E36" s="11">
        <v>-17.0</v>
      </c>
      <c r="F36" s="10">
        <v>34.3</v>
      </c>
      <c r="G36">
        <v>15.0</v>
      </c>
      <c r="H36" s="11">
        <v>-1.4</v>
      </c>
      <c r="I36" s="10">
        <v>2.3</v>
      </c>
      <c r="J36">
        <v>47.5</v>
      </c>
      <c r="K36" s="11">
        <v>-6.5</v>
      </c>
      <c r="L36" s="10">
        <v>58.8</v>
      </c>
      <c r="M36">
        <v>81.3</v>
      </c>
      <c r="N36" s="11">
        <v>70.4</v>
      </c>
      <c r="O36">
        <f t="shared" si="9"/>
        <v>311.3</v>
      </c>
      <c r="P36" s="4">
        <f t="shared" si="10"/>
        <v>0.7027088036</v>
      </c>
      <c r="Q36">
        <v>311.3</v>
      </c>
      <c r="R36">
        <v>443.0</v>
      </c>
      <c r="S36" s="4">
        <f t="shared" si="11"/>
        <v>0.7027088036</v>
      </c>
    </row>
    <row r="37" ht="12.75" customHeight="1">
      <c r="B37" s="3">
        <v>2008.0</v>
      </c>
      <c r="C37" s="10">
        <v>-55.6</v>
      </c>
      <c r="D37">
        <v>-13.1</v>
      </c>
      <c r="E37" s="11">
        <v>-25.6</v>
      </c>
      <c r="F37" s="10">
        <v>-34.5</v>
      </c>
      <c r="G37">
        <v>-8.6</v>
      </c>
      <c r="H37" s="11">
        <v>32.7</v>
      </c>
      <c r="I37" s="10">
        <v>46.1</v>
      </c>
      <c r="J37">
        <v>-40.1</v>
      </c>
      <c r="K37" s="11">
        <v>4.0</v>
      </c>
      <c r="L37" s="10">
        <v>207.5</v>
      </c>
      <c r="M37">
        <v>30.1</v>
      </c>
      <c r="N37" s="11">
        <v>33.6</v>
      </c>
      <c r="O37">
        <f t="shared" si="9"/>
        <v>176.5</v>
      </c>
      <c r="P37" s="4">
        <f t="shared" si="10"/>
        <v>0.247545582</v>
      </c>
      <c r="Q37">
        <v>176.5</v>
      </c>
      <c r="R37">
        <v>713.0</v>
      </c>
      <c r="S37" s="4">
        <f t="shared" si="11"/>
        <v>0.247545582</v>
      </c>
    </row>
    <row r="38" ht="12.75" customHeight="1">
      <c r="B38" s="3">
        <v>2007.0</v>
      </c>
      <c r="C38" s="13">
        <v>-12.8</v>
      </c>
      <c r="D38" s="14">
        <v>38.8</v>
      </c>
      <c r="E38" s="15">
        <v>62.2</v>
      </c>
      <c r="F38" s="13">
        <v>-27.9</v>
      </c>
      <c r="G38" s="14">
        <v>10.6</v>
      </c>
      <c r="H38" s="15">
        <v>17.1</v>
      </c>
      <c r="I38" s="13">
        <v>-14.1</v>
      </c>
      <c r="J38" s="14">
        <v>-15.2</v>
      </c>
      <c r="K38" s="15">
        <v>15.5</v>
      </c>
      <c r="L38" s="13">
        <v>16.7</v>
      </c>
      <c r="M38" s="14">
        <v>14.6</v>
      </c>
      <c r="N38" s="15">
        <v>53.4</v>
      </c>
      <c r="O38">
        <f t="shared" si="9"/>
        <v>158.9</v>
      </c>
      <c r="P38" s="4">
        <f t="shared" si="10"/>
        <v>0.198625</v>
      </c>
      <c r="Q38">
        <v>158.9</v>
      </c>
      <c r="R38">
        <v>800.0</v>
      </c>
      <c r="S38" s="4">
        <f t="shared" si="11"/>
        <v>0.198625</v>
      </c>
    </row>
    <row r="39" ht="12.75" customHeight="1">
      <c r="C39">
        <f t="shared" ref="C39:Q39" si="12">SUM(C29:C38)</f>
        <v>-325.7</v>
      </c>
      <c r="D39">
        <f t="shared" si="12"/>
        <v>329</v>
      </c>
      <c r="E39">
        <f t="shared" si="12"/>
        <v>146.6</v>
      </c>
      <c r="F39">
        <f t="shared" si="12"/>
        <v>206.1</v>
      </c>
      <c r="G39">
        <f t="shared" si="12"/>
        <v>293.3</v>
      </c>
      <c r="H39">
        <f t="shared" si="12"/>
        <v>285.7</v>
      </c>
      <c r="I39">
        <f t="shared" si="12"/>
        <v>-21.3</v>
      </c>
      <c r="J39">
        <f t="shared" si="12"/>
        <v>143.3</v>
      </c>
      <c r="K39">
        <f t="shared" si="12"/>
        <v>155.5</v>
      </c>
      <c r="L39">
        <f t="shared" si="12"/>
        <v>208.8</v>
      </c>
      <c r="M39">
        <f t="shared" si="12"/>
        <v>338.5</v>
      </c>
      <c r="N39">
        <f t="shared" si="12"/>
        <v>347.7</v>
      </c>
      <c r="O39">
        <f t="shared" si="12"/>
        <v>2107.5</v>
      </c>
      <c r="P39" s="4">
        <f t="shared" si="12"/>
        <v>2.79332081</v>
      </c>
      <c r="Q39">
        <f t="shared" si="12"/>
        <v>2107.5</v>
      </c>
      <c r="S39" s="5">
        <f>SUM(S29:S38)</f>
        <v>2.79332081</v>
      </c>
      <c r="T39" s="6">
        <f>S39/10</f>
        <v>0.279332081</v>
      </c>
    </row>
    <row r="40" ht="12.75" customHeight="1"/>
    <row r="41" ht="12.75" customHeight="1">
      <c r="B41" s="1" t="s">
        <v>13</v>
      </c>
      <c r="Q41" s="1" t="s">
        <v>7</v>
      </c>
      <c r="S41" s="2" t="s">
        <v>8</v>
      </c>
    </row>
    <row r="42" ht="12.75" customHeight="1">
      <c r="B42" s="3">
        <v>2016.0</v>
      </c>
      <c r="C42" s="7">
        <v>-51.75</v>
      </c>
      <c r="D42" s="8">
        <v>113.0</v>
      </c>
      <c r="E42" s="9">
        <v>106.25</v>
      </c>
      <c r="F42" s="7">
        <v>-11.25</v>
      </c>
      <c r="G42" s="8">
        <v>64.0</v>
      </c>
      <c r="H42" s="9">
        <v>101.75</v>
      </c>
      <c r="I42" s="7">
        <v>-104.25</v>
      </c>
      <c r="J42" s="8">
        <v>10.5</v>
      </c>
      <c r="K42" s="9">
        <v>58.25</v>
      </c>
      <c r="L42" s="7">
        <v>4.5</v>
      </c>
      <c r="M42" s="8">
        <v>35.5</v>
      </c>
      <c r="N42" s="9">
        <v>-29.75</v>
      </c>
      <c r="O42">
        <f t="shared" ref="O42:O51" si="13">SUM(C42:N42)</f>
        <v>296.75</v>
      </c>
      <c r="P42" s="4">
        <f t="shared" ref="P42:P51" si="14">O42/R42</f>
        <v>0.1529639175</v>
      </c>
      <c r="Q42">
        <v>296.75</v>
      </c>
      <c r="R42">
        <v>1940.0</v>
      </c>
      <c r="S42" s="4">
        <f t="shared" ref="S42:S51" si="15">Q42/R42</f>
        <v>0.1529639175</v>
      </c>
    </row>
    <row r="43" ht="12.75" customHeight="1">
      <c r="B43" s="3">
        <v>2015.0</v>
      </c>
      <c r="C43" s="10">
        <v>-202.5</v>
      </c>
      <c r="D43">
        <v>74.25</v>
      </c>
      <c r="E43" s="11">
        <v>-115.5</v>
      </c>
      <c r="F43" s="10">
        <v>24.75</v>
      </c>
      <c r="G43">
        <v>43.75</v>
      </c>
      <c r="H43" s="11">
        <v>-42.5</v>
      </c>
      <c r="I43" s="10">
        <v>35.5</v>
      </c>
      <c r="J43">
        <v>236.25</v>
      </c>
      <c r="K43" s="11">
        <v>15.5</v>
      </c>
      <c r="L43" s="10">
        <v>-166.25</v>
      </c>
      <c r="M43">
        <v>-14.25</v>
      </c>
      <c r="N43" s="11">
        <v>53.0</v>
      </c>
      <c r="O43">
        <f t="shared" si="13"/>
        <v>-58</v>
      </c>
      <c r="P43" s="4">
        <f t="shared" si="14"/>
        <v>-0.0290726817</v>
      </c>
      <c r="Q43">
        <v>-58.0</v>
      </c>
      <c r="R43">
        <v>1995.0</v>
      </c>
      <c r="S43" s="4">
        <f t="shared" si="15"/>
        <v>-0.0290726817</v>
      </c>
    </row>
    <row r="44" ht="12.75" customHeight="1">
      <c r="B44" s="3">
        <v>2014.0</v>
      </c>
      <c r="C44" s="10">
        <v>-23.5</v>
      </c>
      <c r="D44">
        <v>144.75</v>
      </c>
      <c r="E44" s="11">
        <v>21.75</v>
      </c>
      <c r="F44" s="10">
        <v>41.5</v>
      </c>
      <c r="G44">
        <v>36.25</v>
      </c>
      <c r="H44" s="11">
        <v>-40.25</v>
      </c>
      <c r="I44" s="10">
        <v>10.75</v>
      </c>
      <c r="J44">
        <v>-5.75</v>
      </c>
      <c r="K44" s="11">
        <v>27.0</v>
      </c>
      <c r="L44" s="10">
        <v>159.75</v>
      </c>
      <c r="M44">
        <v>42.25</v>
      </c>
      <c r="N44" s="11">
        <v>174.25</v>
      </c>
      <c r="O44">
        <f t="shared" si="13"/>
        <v>588.75</v>
      </c>
      <c r="P44" s="4">
        <f t="shared" si="14"/>
        <v>0.3302019069</v>
      </c>
      <c r="Q44">
        <v>588.75</v>
      </c>
      <c r="R44">
        <v>1783.0</v>
      </c>
      <c r="S44" s="4">
        <f t="shared" si="15"/>
        <v>0.3302019069</v>
      </c>
    </row>
    <row r="45" ht="12.75" customHeight="1">
      <c r="B45" s="3">
        <v>2013.0</v>
      </c>
      <c r="C45" s="10">
        <v>16.75</v>
      </c>
      <c r="D45">
        <v>30.25</v>
      </c>
      <c r="E45" s="11">
        <v>74.0</v>
      </c>
      <c r="F45" s="10">
        <v>113.25</v>
      </c>
      <c r="G45">
        <v>64.75</v>
      </c>
      <c r="H45" s="11">
        <v>28.5</v>
      </c>
      <c r="I45" s="10">
        <v>-17.25</v>
      </c>
      <c r="J45">
        <v>42.25</v>
      </c>
      <c r="K45" s="11">
        <v>150.0</v>
      </c>
      <c r="L45" s="10">
        <v>32.25</v>
      </c>
      <c r="M45">
        <v>61.5</v>
      </c>
      <c r="N45" s="11">
        <v>43.0</v>
      </c>
      <c r="O45">
        <f t="shared" si="13"/>
        <v>639.25</v>
      </c>
      <c r="P45" s="4">
        <f t="shared" si="14"/>
        <v>0.4267356475</v>
      </c>
      <c r="Q45">
        <v>639.25</v>
      </c>
      <c r="R45">
        <v>1498.0</v>
      </c>
      <c r="S45" s="4">
        <f t="shared" si="15"/>
        <v>0.4267356475</v>
      </c>
    </row>
    <row r="46" ht="12.75" customHeight="1">
      <c r="B46" s="3">
        <v>2012.0</v>
      </c>
      <c r="C46" s="10">
        <v>-19.25</v>
      </c>
      <c r="D46">
        <v>53.25</v>
      </c>
      <c r="E46" s="11">
        <v>46.0</v>
      </c>
      <c r="F46" s="10">
        <v>44.75</v>
      </c>
      <c r="G46">
        <v>34.25</v>
      </c>
      <c r="H46" s="11">
        <v>32.5</v>
      </c>
      <c r="I46" s="10">
        <v>49.5</v>
      </c>
      <c r="J46">
        <v>-23.25</v>
      </c>
      <c r="K46" s="11">
        <v>0.5</v>
      </c>
      <c r="L46" s="10">
        <v>-53.5</v>
      </c>
      <c r="M46">
        <v>42.25</v>
      </c>
      <c r="N46" s="11">
        <v>14.25</v>
      </c>
      <c r="O46">
        <f t="shared" si="13"/>
        <v>221.25</v>
      </c>
      <c r="P46" s="4">
        <f t="shared" si="14"/>
        <v>0.1686356707</v>
      </c>
      <c r="Q46">
        <v>221.25</v>
      </c>
      <c r="R46">
        <v>1312.0</v>
      </c>
      <c r="S46" s="4">
        <f t="shared" si="15"/>
        <v>0.1686356707</v>
      </c>
    </row>
    <row r="47" ht="12.75" customHeight="1">
      <c r="B47" s="3">
        <v>2011.0</v>
      </c>
      <c r="C47" s="10">
        <v>11.25</v>
      </c>
      <c r="D47">
        <v>-43.25</v>
      </c>
      <c r="E47" s="11">
        <v>26.0</v>
      </c>
      <c r="F47" s="10">
        <v>15.5</v>
      </c>
      <c r="G47">
        <v>-17.25</v>
      </c>
      <c r="H47" s="11">
        <v>125.0</v>
      </c>
      <c r="I47" s="10">
        <v>-1.75</v>
      </c>
      <c r="J47">
        <v>-9.75</v>
      </c>
      <c r="K47" s="11">
        <v>56.5</v>
      </c>
      <c r="L47" s="10">
        <v>-23.0</v>
      </c>
      <c r="M47">
        <v>-56.5</v>
      </c>
      <c r="N47" s="11">
        <v>1.5</v>
      </c>
      <c r="O47">
        <f t="shared" si="13"/>
        <v>84.25</v>
      </c>
      <c r="P47" s="4">
        <f t="shared" si="14"/>
        <v>0.06697138315</v>
      </c>
      <c r="Q47">
        <v>84.25</v>
      </c>
      <c r="R47">
        <v>1258.0</v>
      </c>
      <c r="S47" s="4">
        <f t="shared" si="15"/>
        <v>0.06697138315</v>
      </c>
    </row>
    <row r="48" ht="12.75" customHeight="1">
      <c r="B48" s="3">
        <v>2010.0</v>
      </c>
      <c r="C48" s="10">
        <v>-42.25</v>
      </c>
      <c r="D48">
        <v>-15.75</v>
      </c>
      <c r="E48" s="11">
        <v>-3.0</v>
      </c>
      <c r="F48" s="10">
        <v>44.5</v>
      </c>
      <c r="G48">
        <v>52.25</v>
      </c>
      <c r="H48" s="11">
        <v>163.0</v>
      </c>
      <c r="I48" s="10">
        <v>-29.75</v>
      </c>
      <c r="J48">
        <v>-19.5</v>
      </c>
      <c r="K48" s="11">
        <v>-81.75</v>
      </c>
      <c r="L48" s="10">
        <v>18.25</v>
      </c>
      <c r="M48">
        <v>82.75</v>
      </c>
      <c r="N48" s="11">
        <v>64.0</v>
      </c>
      <c r="O48">
        <f t="shared" si="13"/>
        <v>232.75</v>
      </c>
      <c r="P48" s="4">
        <f t="shared" si="14"/>
        <v>0.2171175373</v>
      </c>
      <c r="Q48">
        <v>232.75</v>
      </c>
      <c r="R48">
        <v>1072.0</v>
      </c>
      <c r="S48" s="4">
        <f t="shared" si="15"/>
        <v>0.2171175373</v>
      </c>
    </row>
    <row r="49" ht="12.75" customHeight="1">
      <c r="B49" s="3">
        <v>2009.0</v>
      </c>
      <c r="C49" s="10">
        <v>-9.75</v>
      </c>
      <c r="D49">
        <v>50.0</v>
      </c>
      <c r="E49" s="11">
        <v>-5.25</v>
      </c>
      <c r="F49" s="10">
        <v>61.75</v>
      </c>
      <c r="G49">
        <v>46.25</v>
      </c>
      <c r="H49" s="11">
        <v>14.5</v>
      </c>
      <c r="I49" s="10">
        <v>-3.75</v>
      </c>
      <c r="J49">
        <v>60.75</v>
      </c>
      <c r="K49" s="11">
        <v>-8.5</v>
      </c>
      <c r="L49" s="10">
        <v>76.25</v>
      </c>
      <c r="M49">
        <v>121.5</v>
      </c>
      <c r="N49" s="11">
        <v>49.5</v>
      </c>
      <c r="O49">
        <f t="shared" si="13"/>
        <v>453.25</v>
      </c>
      <c r="P49" s="4">
        <f t="shared" si="14"/>
        <v>0.5637437811</v>
      </c>
      <c r="Q49">
        <v>453.25</v>
      </c>
      <c r="R49">
        <v>804.0</v>
      </c>
      <c r="S49" s="4">
        <f t="shared" si="15"/>
        <v>0.5637437811</v>
      </c>
    </row>
    <row r="50" ht="12.75" customHeight="1">
      <c r="B50" s="3">
        <v>2008.0</v>
      </c>
      <c r="C50" s="10">
        <v>-81.5</v>
      </c>
      <c r="D50">
        <v>-22.5</v>
      </c>
      <c r="E50" s="11">
        <v>-20.0</v>
      </c>
      <c r="F50" s="10">
        <v>-90.25</v>
      </c>
      <c r="G50">
        <v>29.5</v>
      </c>
      <c r="H50" s="11">
        <v>40.75</v>
      </c>
      <c r="I50" s="10">
        <v>87.5</v>
      </c>
      <c r="J50">
        <v>-37.25</v>
      </c>
      <c r="K50" s="11">
        <v>6.0</v>
      </c>
      <c r="L50" s="10">
        <v>269.75</v>
      </c>
      <c r="M50">
        <v>32.25</v>
      </c>
      <c r="N50" s="11">
        <v>86.5</v>
      </c>
      <c r="O50">
        <f t="shared" si="13"/>
        <v>300.75</v>
      </c>
      <c r="P50" s="4">
        <f t="shared" si="14"/>
        <v>0.2368110236</v>
      </c>
      <c r="Q50">
        <v>300.75</v>
      </c>
      <c r="R50">
        <v>1270.0</v>
      </c>
      <c r="S50" s="4">
        <f t="shared" si="15"/>
        <v>0.2368110236</v>
      </c>
    </row>
    <row r="51" ht="12.75" customHeight="1">
      <c r="B51" s="3">
        <v>2007.0</v>
      </c>
      <c r="C51" s="13">
        <v>7.5</v>
      </c>
      <c r="D51" s="14">
        <v>56.0</v>
      </c>
      <c r="E51" s="15">
        <v>89.0</v>
      </c>
      <c r="F51" s="13">
        <v>-10.75</v>
      </c>
      <c r="G51" s="14">
        <v>56.5</v>
      </c>
      <c r="H51" s="15">
        <v>33.75</v>
      </c>
      <c r="I51" s="13">
        <v>41.75</v>
      </c>
      <c r="J51" s="14">
        <v>-44.0</v>
      </c>
      <c r="K51" s="15">
        <v>50.75</v>
      </c>
      <c r="L51" s="13">
        <v>4.25</v>
      </c>
      <c r="M51" s="14">
        <v>26.0</v>
      </c>
      <c r="N51" s="15">
        <v>34.75</v>
      </c>
      <c r="O51">
        <f t="shared" si="13"/>
        <v>345.5</v>
      </c>
      <c r="P51" s="4">
        <f t="shared" si="14"/>
        <v>0.2460826211</v>
      </c>
      <c r="Q51">
        <v>345.5</v>
      </c>
      <c r="R51">
        <v>1404.0</v>
      </c>
      <c r="S51" s="4">
        <f t="shared" si="15"/>
        <v>0.2460826211</v>
      </c>
    </row>
    <row r="52" ht="12.75" customHeight="1">
      <c r="C52">
        <f t="shared" ref="C52:Q52" si="16">SUM(C42:C51)</f>
        <v>-395</v>
      </c>
      <c r="D52">
        <f t="shared" si="16"/>
        <v>440</v>
      </c>
      <c r="E52">
        <f t="shared" si="16"/>
        <v>219.25</v>
      </c>
      <c r="F52">
        <f t="shared" si="16"/>
        <v>233.75</v>
      </c>
      <c r="G52">
        <f t="shared" si="16"/>
        <v>410.25</v>
      </c>
      <c r="H52">
        <f t="shared" si="16"/>
        <v>457</v>
      </c>
      <c r="I52">
        <f t="shared" si="16"/>
        <v>68.25</v>
      </c>
      <c r="J52">
        <f t="shared" si="16"/>
        <v>210.25</v>
      </c>
      <c r="K52">
        <f t="shared" si="16"/>
        <v>274.25</v>
      </c>
      <c r="L52">
        <f t="shared" si="16"/>
        <v>322.25</v>
      </c>
      <c r="M52">
        <f t="shared" si="16"/>
        <v>373.25</v>
      </c>
      <c r="N52">
        <f t="shared" si="16"/>
        <v>491</v>
      </c>
      <c r="O52">
        <f t="shared" si="16"/>
        <v>3104.5</v>
      </c>
      <c r="P52" s="4">
        <f t="shared" si="16"/>
        <v>2.380190807</v>
      </c>
      <c r="Q52">
        <f t="shared" si="16"/>
        <v>3104.5</v>
      </c>
      <c r="S52" s="5">
        <f>SUM(S42:S51)</f>
        <v>2.380190807</v>
      </c>
      <c r="T52" s="6">
        <f>S52/10</f>
        <v>0.2380190807</v>
      </c>
    </row>
    <row r="53" ht="12.75" customHeight="1">
      <c r="D53" s="4">
        <f>IF(C55&lt;-1,-1,C55)</f>
        <v>-1</v>
      </c>
    </row>
    <row r="54" ht="12.75" customHeight="1">
      <c r="B54" s="1" t="s">
        <v>36</v>
      </c>
      <c r="Q54" s="1" t="s">
        <v>7</v>
      </c>
      <c r="S54" s="2" t="s">
        <v>8</v>
      </c>
    </row>
    <row r="55" ht="12.75" customHeight="1">
      <c r="B55" s="3">
        <v>2016.0</v>
      </c>
      <c r="C55" s="16">
        <f t="shared" ref="C55:N55" si="17">C42*0.02</f>
        <v>-1.035</v>
      </c>
      <c r="D55" s="16">
        <f t="shared" si="17"/>
        <v>2.26</v>
      </c>
      <c r="E55" s="16">
        <f t="shared" si="17"/>
        <v>2.125</v>
      </c>
      <c r="F55" s="16">
        <f t="shared" si="17"/>
        <v>-0.225</v>
      </c>
      <c r="G55" s="16">
        <f t="shared" si="17"/>
        <v>1.28</v>
      </c>
      <c r="H55" s="16">
        <f t="shared" si="17"/>
        <v>2.035</v>
      </c>
      <c r="I55" s="16">
        <f t="shared" si="17"/>
        <v>-2.085</v>
      </c>
      <c r="J55" s="16">
        <f t="shared" si="17"/>
        <v>0.21</v>
      </c>
      <c r="K55" s="16">
        <f t="shared" si="17"/>
        <v>1.165</v>
      </c>
      <c r="L55" s="16">
        <f t="shared" si="17"/>
        <v>0.09</v>
      </c>
      <c r="M55" s="16">
        <f t="shared" si="17"/>
        <v>0.71</v>
      </c>
      <c r="N55" s="16">
        <f t="shared" si="17"/>
        <v>-0.595</v>
      </c>
      <c r="O55" s="4">
        <f t="shared" ref="O55:O64" si="19">SUM(C55:N55)</f>
        <v>5.935</v>
      </c>
      <c r="P55" s="4"/>
      <c r="Q55">
        <v>309.0</v>
      </c>
      <c r="R55">
        <v>1035.0</v>
      </c>
      <c r="S55" s="4">
        <f t="shared" ref="S55:S64" si="20">Q55/R55</f>
        <v>0.2985507246</v>
      </c>
    </row>
    <row r="56" ht="12.75" customHeight="1">
      <c r="B56" s="3">
        <v>2015.0</v>
      </c>
      <c r="C56" s="16">
        <f t="shared" ref="C56:N56" si="18">C43*0.02</f>
        <v>-4.05</v>
      </c>
      <c r="D56" s="16">
        <f t="shared" si="18"/>
        <v>1.485</v>
      </c>
      <c r="E56" s="16">
        <f t="shared" si="18"/>
        <v>-2.31</v>
      </c>
      <c r="F56" s="16">
        <f t="shared" si="18"/>
        <v>0.495</v>
      </c>
      <c r="G56" s="16">
        <f t="shared" si="18"/>
        <v>0.875</v>
      </c>
      <c r="H56" s="16">
        <f t="shared" si="18"/>
        <v>-0.85</v>
      </c>
      <c r="I56" s="16">
        <f t="shared" si="18"/>
        <v>0.71</v>
      </c>
      <c r="J56" s="16">
        <f t="shared" si="18"/>
        <v>4.725</v>
      </c>
      <c r="K56" s="16">
        <f t="shared" si="18"/>
        <v>0.31</v>
      </c>
      <c r="L56" s="16">
        <f t="shared" si="18"/>
        <v>-3.325</v>
      </c>
      <c r="M56" s="16">
        <f t="shared" si="18"/>
        <v>-0.285</v>
      </c>
      <c r="N56" s="16">
        <f t="shared" si="18"/>
        <v>1.06</v>
      </c>
      <c r="O56" s="4">
        <f t="shared" si="19"/>
        <v>-1.16</v>
      </c>
      <c r="P56" s="4"/>
      <c r="Q56">
        <v>-29.8</v>
      </c>
      <c r="R56">
        <v>1165.0</v>
      </c>
      <c r="S56" s="4">
        <f t="shared" si="20"/>
        <v>-0.02557939914</v>
      </c>
    </row>
    <row r="57" ht="12.75" customHeight="1">
      <c r="B57" s="3">
        <v>2014.0</v>
      </c>
      <c r="C57" s="16">
        <f t="shared" ref="C57:N57" si="21">C44*0.02</f>
        <v>-0.47</v>
      </c>
      <c r="D57" s="16">
        <f t="shared" si="21"/>
        <v>2.895</v>
      </c>
      <c r="E57" s="16">
        <f t="shared" si="21"/>
        <v>0.435</v>
      </c>
      <c r="F57" s="16">
        <f t="shared" si="21"/>
        <v>0.83</v>
      </c>
      <c r="G57" s="16">
        <f t="shared" si="21"/>
        <v>0.725</v>
      </c>
      <c r="H57" s="16">
        <f t="shared" si="21"/>
        <v>-0.805</v>
      </c>
      <c r="I57" s="16">
        <f t="shared" si="21"/>
        <v>0.215</v>
      </c>
      <c r="J57" s="16">
        <f t="shared" si="21"/>
        <v>-0.115</v>
      </c>
      <c r="K57" s="16">
        <f t="shared" si="21"/>
        <v>0.54</v>
      </c>
      <c r="L57" s="16">
        <f t="shared" si="21"/>
        <v>3.195</v>
      </c>
      <c r="M57" s="16">
        <f t="shared" si="21"/>
        <v>0.845</v>
      </c>
      <c r="N57" s="16">
        <f t="shared" si="21"/>
        <v>3.485</v>
      </c>
      <c r="O57" s="4">
        <f t="shared" si="19"/>
        <v>11.775</v>
      </c>
      <c r="P57" s="4"/>
      <c r="Q57">
        <v>355.0</v>
      </c>
      <c r="R57">
        <v>1131.0</v>
      </c>
      <c r="S57" s="4">
        <f t="shared" si="20"/>
        <v>0.3138815208</v>
      </c>
    </row>
    <row r="58" ht="12.75" customHeight="1">
      <c r="B58" s="3">
        <v>2013.0</v>
      </c>
      <c r="C58" s="16">
        <f t="shared" ref="C58:N58" si="22">C45*0.02</f>
        <v>0.335</v>
      </c>
      <c r="D58" s="16">
        <f t="shared" si="22"/>
        <v>0.605</v>
      </c>
      <c r="E58" s="16">
        <f t="shared" si="22"/>
        <v>1.48</v>
      </c>
      <c r="F58" s="16">
        <f t="shared" si="22"/>
        <v>2.265</v>
      </c>
      <c r="G58" s="16">
        <f t="shared" si="22"/>
        <v>1.295</v>
      </c>
      <c r="H58" s="16">
        <f t="shared" si="22"/>
        <v>0.57</v>
      </c>
      <c r="I58" s="16">
        <f t="shared" si="22"/>
        <v>-0.345</v>
      </c>
      <c r="J58" s="16">
        <f t="shared" si="22"/>
        <v>0.845</v>
      </c>
      <c r="K58" s="16">
        <f t="shared" si="22"/>
        <v>3</v>
      </c>
      <c r="L58" s="16">
        <f t="shared" si="22"/>
        <v>0.645</v>
      </c>
      <c r="M58" s="16">
        <f t="shared" si="22"/>
        <v>1.23</v>
      </c>
      <c r="N58" s="16">
        <f t="shared" si="22"/>
        <v>0.86</v>
      </c>
      <c r="O58" s="4">
        <f t="shared" si="19"/>
        <v>12.785</v>
      </c>
      <c r="P58" s="4"/>
      <c r="Q58">
        <v>418.2</v>
      </c>
      <c r="R58">
        <v>902.0</v>
      </c>
      <c r="S58" s="4">
        <f t="shared" si="20"/>
        <v>0.4636363636</v>
      </c>
    </row>
    <row r="59" ht="12.75" customHeight="1">
      <c r="B59" s="3">
        <v>2012.0</v>
      </c>
      <c r="C59" s="16">
        <f t="shared" ref="C59:N59" si="23">C46*0.02</f>
        <v>-0.385</v>
      </c>
      <c r="D59" s="16">
        <f t="shared" si="23"/>
        <v>1.065</v>
      </c>
      <c r="E59" s="16">
        <f t="shared" si="23"/>
        <v>0.92</v>
      </c>
      <c r="F59" s="16">
        <f t="shared" si="23"/>
        <v>0.895</v>
      </c>
      <c r="G59" s="16">
        <f t="shared" si="23"/>
        <v>0.685</v>
      </c>
      <c r="H59" s="16">
        <f t="shared" si="23"/>
        <v>0.65</v>
      </c>
      <c r="I59" s="16">
        <f t="shared" si="23"/>
        <v>0.99</v>
      </c>
      <c r="J59" s="16">
        <f t="shared" si="23"/>
        <v>-0.465</v>
      </c>
      <c r="K59" s="16">
        <f t="shared" si="23"/>
        <v>0.01</v>
      </c>
      <c r="L59" s="16">
        <f t="shared" si="23"/>
        <v>-1.07</v>
      </c>
      <c r="M59" s="16">
        <f t="shared" si="23"/>
        <v>0.845</v>
      </c>
      <c r="N59" s="16">
        <f t="shared" si="23"/>
        <v>0.285</v>
      </c>
      <c r="O59" s="4">
        <f t="shared" si="19"/>
        <v>4.425</v>
      </c>
      <c r="P59" s="4"/>
      <c r="Q59">
        <v>171.8</v>
      </c>
      <c r="R59">
        <v>792.0</v>
      </c>
      <c r="S59" s="4">
        <f t="shared" si="20"/>
        <v>0.2169191919</v>
      </c>
    </row>
    <row r="60" ht="12.75" customHeight="1">
      <c r="B60" s="3">
        <v>2011.0</v>
      </c>
      <c r="C60" s="16">
        <f t="shared" ref="C60:N60" si="24">C47*0.02</f>
        <v>0.225</v>
      </c>
      <c r="D60" s="16">
        <f t="shared" si="24"/>
        <v>-0.865</v>
      </c>
      <c r="E60" s="16">
        <f t="shared" si="24"/>
        <v>0.52</v>
      </c>
      <c r="F60" s="16">
        <f t="shared" si="24"/>
        <v>0.31</v>
      </c>
      <c r="G60" s="16">
        <f t="shared" si="24"/>
        <v>-0.345</v>
      </c>
      <c r="H60" s="16">
        <f t="shared" si="24"/>
        <v>2.5</v>
      </c>
      <c r="I60" s="16">
        <f t="shared" si="24"/>
        <v>-0.035</v>
      </c>
      <c r="J60" s="16">
        <f t="shared" si="24"/>
        <v>-0.195</v>
      </c>
      <c r="K60" s="16">
        <f t="shared" si="24"/>
        <v>1.13</v>
      </c>
      <c r="L60" s="16">
        <f t="shared" si="24"/>
        <v>-0.46</v>
      </c>
      <c r="M60" s="16">
        <f t="shared" si="24"/>
        <v>-1.13</v>
      </c>
      <c r="N60" s="16">
        <f t="shared" si="24"/>
        <v>0.03</v>
      </c>
      <c r="O60" s="4">
        <f t="shared" si="19"/>
        <v>1.685</v>
      </c>
      <c r="P60" s="4"/>
      <c r="Q60">
        <v>42.0</v>
      </c>
      <c r="R60">
        <v>781.0</v>
      </c>
      <c r="S60" s="4">
        <f t="shared" si="20"/>
        <v>0.05377720871</v>
      </c>
    </row>
    <row r="61" ht="12.75" customHeight="1">
      <c r="B61" s="3">
        <v>2010.0</v>
      </c>
      <c r="C61" s="16">
        <f t="shared" ref="C61:N61" si="25">C48*0.02</f>
        <v>-0.845</v>
      </c>
      <c r="D61" s="16">
        <f t="shared" si="25"/>
        <v>-0.315</v>
      </c>
      <c r="E61" s="16">
        <f t="shared" si="25"/>
        <v>-0.06</v>
      </c>
      <c r="F61" s="16">
        <f t="shared" si="25"/>
        <v>0.89</v>
      </c>
      <c r="G61" s="16">
        <f t="shared" si="25"/>
        <v>1.045</v>
      </c>
      <c r="H61" s="16">
        <f t="shared" si="25"/>
        <v>3.26</v>
      </c>
      <c r="I61" s="16">
        <f t="shared" si="25"/>
        <v>-0.595</v>
      </c>
      <c r="J61" s="16">
        <f t="shared" si="25"/>
        <v>-0.39</v>
      </c>
      <c r="K61" s="16">
        <f t="shared" si="25"/>
        <v>-1.635</v>
      </c>
      <c r="L61" s="16">
        <f t="shared" si="25"/>
        <v>0.365</v>
      </c>
      <c r="M61" s="16">
        <f t="shared" si="25"/>
        <v>1.655</v>
      </c>
      <c r="N61" s="16">
        <f t="shared" si="25"/>
        <v>1.28</v>
      </c>
      <c r="O61" s="4">
        <f t="shared" si="19"/>
        <v>4.655</v>
      </c>
      <c r="P61" s="4"/>
      <c r="Q61">
        <v>194.6</v>
      </c>
      <c r="R61">
        <v>602.0</v>
      </c>
      <c r="S61" s="4">
        <f t="shared" si="20"/>
        <v>0.323255814</v>
      </c>
    </row>
    <row r="62" ht="12.75" customHeight="1">
      <c r="B62" s="3">
        <v>2009.0</v>
      </c>
      <c r="C62" s="16">
        <f t="shared" ref="C62:N62" si="26">C49*0.02</f>
        <v>-0.195</v>
      </c>
      <c r="D62" s="16">
        <f t="shared" si="26"/>
        <v>1</v>
      </c>
      <c r="E62" s="16">
        <f t="shared" si="26"/>
        <v>-0.105</v>
      </c>
      <c r="F62" s="16">
        <f t="shared" si="26"/>
        <v>1.235</v>
      </c>
      <c r="G62" s="16">
        <f t="shared" si="26"/>
        <v>0.925</v>
      </c>
      <c r="H62" s="16">
        <f t="shared" si="26"/>
        <v>0.29</v>
      </c>
      <c r="I62" s="16">
        <f t="shared" si="26"/>
        <v>-0.075</v>
      </c>
      <c r="J62" s="16">
        <f t="shared" si="26"/>
        <v>1.215</v>
      </c>
      <c r="K62" s="16">
        <f t="shared" si="26"/>
        <v>-0.17</v>
      </c>
      <c r="L62" s="16">
        <f t="shared" si="26"/>
        <v>1.525</v>
      </c>
      <c r="M62" s="16">
        <f t="shared" si="26"/>
        <v>2.43</v>
      </c>
      <c r="N62" s="16">
        <f t="shared" si="26"/>
        <v>0.99</v>
      </c>
      <c r="O62" s="4">
        <f t="shared" si="19"/>
        <v>9.065</v>
      </c>
      <c r="P62" s="4"/>
      <c r="Q62">
        <v>311.3</v>
      </c>
      <c r="R62">
        <v>443.0</v>
      </c>
      <c r="S62" s="4">
        <f t="shared" si="20"/>
        <v>0.7027088036</v>
      </c>
    </row>
    <row r="63" ht="12.75" customHeight="1">
      <c r="B63" s="3">
        <v>2008.0</v>
      </c>
      <c r="C63" s="16">
        <f t="shared" ref="C63:N63" si="27">C50*0.02</f>
        <v>-1.63</v>
      </c>
      <c r="D63" s="16">
        <f t="shared" si="27"/>
        <v>-0.45</v>
      </c>
      <c r="E63" s="16">
        <f t="shared" si="27"/>
        <v>-0.4</v>
      </c>
      <c r="F63" s="16">
        <f t="shared" si="27"/>
        <v>-1.805</v>
      </c>
      <c r="G63" s="16">
        <f t="shared" si="27"/>
        <v>0.59</v>
      </c>
      <c r="H63" s="16">
        <f t="shared" si="27"/>
        <v>0.815</v>
      </c>
      <c r="I63" s="16">
        <f t="shared" si="27"/>
        <v>1.75</v>
      </c>
      <c r="J63" s="16">
        <f t="shared" si="27"/>
        <v>-0.745</v>
      </c>
      <c r="K63" s="16">
        <f t="shared" si="27"/>
        <v>0.12</v>
      </c>
      <c r="L63" s="16">
        <f t="shared" si="27"/>
        <v>5.395</v>
      </c>
      <c r="M63" s="16">
        <f t="shared" si="27"/>
        <v>0.645</v>
      </c>
      <c r="N63" s="16">
        <f t="shared" si="27"/>
        <v>1.73</v>
      </c>
      <c r="O63" s="4">
        <f t="shared" si="19"/>
        <v>6.015</v>
      </c>
      <c r="P63" s="4"/>
      <c r="Q63">
        <v>176.5</v>
      </c>
      <c r="R63">
        <v>713.0</v>
      </c>
      <c r="S63" s="4">
        <f t="shared" si="20"/>
        <v>0.247545582</v>
      </c>
    </row>
    <row r="64" ht="12.75" customHeight="1">
      <c r="B64" s="3">
        <v>2007.0</v>
      </c>
      <c r="C64" s="16">
        <f t="shared" ref="C64:N64" si="28">C51*0.02</f>
        <v>0.15</v>
      </c>
      <c r="D64" s="16">
        <f t="shared" si="28"/>
        <v>1.12</v>
      </c>
      <c r="E64" s="16">
        <f t="shared" si="28"/>
        <v>1.78</v>
      </c>
      <c r="F64" s="16">
        <f t="shared" si="28"/>
        <v>-0.215</v>
      </c>
      <c r="G64" s="16">
        <f t="shared" si="28"/>
        <v>1.13</v>
      </c>
      <c r="H64" s="16">
        <f t="shared" si="28"/>
        <v>0.675</v>
      </c>
      <c r="I64" s="16">
        <f t="shared" si="28"/>
        <v>0.835</v>
      </c>
      <c r="J64" s="16">
        <f t="shared" si="28"/>
        <v>-0.88</v>
      </c>
      <c r="K64" s="16">
        <f t="shared" si="28"/>
        <v>1.015</v>
      </c>
      <c r="L64" s="16">
        <f t="shared" si="28"/>
        <v>0.085</v>
      </c>
      <c r="M64" s="16">
        <f t="shared" si="28"/>
        <v>0.52</v>
      </c>
      <c r="N64" s="16">
        <f t="shared" si="28"/>
        <v>0.695</v>
      </c>
      <c r="O64" s="4">
        <f t="shared" si="19"/>
        <v>6.91</v>
      </c>
      <c r="P64" s="4"/>
      <c r="Q64">
        <v>158.9</v>
      </c>
      <c r="R64">
        <v>800.0</v>
      </c>
      <c r="S64" s="4">
        <f t="shared" si="20"/>
        <v>0.198625</v>
      </c>
    </row>
    <row r="65" ht="12.75" customHeight="1">
      <c r="C65" s="5">
        <f t="shared" ref="C65:O65" si="29">SUM(C55:C64)</f>
        <v>-7.9</v>
      </c>
      <c r="D65" s="5">
        <f t="shared" si="29"/>
        <v>8.8</v>
      </c>
      <c r="E65" s="5">
        <f t="shared" si="29"/>
        <v>4.385</v>
      </c>
      <c r="F65" s="5">
        <f t="shared" si="29"/>
        <v>4.675</v>
      </c>
      <c r="G65" s="5">
        <f t="shared" si="29"/>
        <v>8.205</v>
      </c>
      <c r="H65" s="5">
        <f t="shared" si="29"/>
        <v>9.14</v>
      </c>
      <c r="I65" s="5">
        <f t="shared" si="29"/>
        <v>1.365</v>
      </c>
      <c r="J65" s="5">
        <f t="shared" si="29"/>
        <v>4.205</v>
      </c>
      <c r="K65" s="5">
        <f t="shared" si="29"/>
        <v>5.485</v>
      </c>
      <c r="L65" s="5">
        <f t="shared" si="29"/>
        <v>6.445</v>
      </c>
      <c r="M65" s="5">
        <f t="shared" si="29"/>
        <v>7.465</v>
      </c>
      <c r="N65" s="5">
        <f t="shared" si="29"/>
        <v>9.82</v>
      </c>
      <c r="O65" s="4">
        <f t="shared" si="29"/>
        <v>62.09</v>
      </c>
      <c r="P65" s="4"/>
      <c r="Q65">
        <f>SUM(Q55:Q64)</f>
        <v>2107.5</v>
      </c>
      <c r="S65" s="5">
        <f>SUM(S55:S64)</f>
        <v>2.79332081</v>
      </c>
      <c r="T65" s="6">
        <f>S65/10</f>
        <v>0.279332081</v>
      </c>
    </row>
    <row r="66" ht="12.75" customHeight="1"/>
    <row r="67" ht="12.75" customHeight="1">
      <c r="B67" s="1" t="s">
        <v>37</v>
      </c>
      <c r="Q67" s="1" t="s">
        <v>7</v>
      </c>
      <c r="S67" s="2" t="s">
        <v>8</v>
      </c>
    </row>
    <row r="68" ht="12.75" customHeight="1">
      <c r="B68" s="3">
        <v>2016.0</v>
      </c>
      <c r="C68" s="17">
        <f t="shared" ref="C68:N68" si="30">IF(C55&lt;-1,-1,C55)</f>
        <v>-1</v>
      </c>
      <c r="D68" s="16">
        <f t="shared" si="30"/>
        <v>2.26</v>
      </c>
      <c r="E68" s="16">
        <f t="shared" si="30"/>
        <v>2.125</v>
      </c>
      <c r="F68" s="16">
        <f t="shared" si="30"/>
        <v>-0.225</v>
      </c>
      <c r="G68" s="16">
        <f t="shared" si="30"/>
        <v>1.28</v>
      </c>
      <c r="H68" s="16">
        <f t="shared" si="30"/>
        <v>2.035</v>
      </c>
      <c r="I68" s="16">
        <f t="shared" si="30"/>
        <v>-1</v>
      </c>
      <c r="J68" s="16">
        <f t="shared" si="30"/>
        <v>0.21</v>
      </c>
      <c r="K68" s="16">
        <f t="shared" si="30"/>
        <v>1.165</v>
      </c>
      <c r="L68" s="16">
        <f t="shared" si="30"/>
        <v>0.09</v>
      </c>
      <c r="M68" s="16">
        <f t="shared" si="30"/>
        <v>0.71</v>
      </c>
      <c r="N68" s="16">
        <f t="shared" si="30"/>
        <v>-0.595</v>
      </c>
      <c r="O68" s="4">
        <f t="shared" ref="O68:O77" si="32">SUM(C68:N68)</f>
        <v>7.055</v>
      </c>
      <c r="P68">
        <f t="shared" ref="P68:P77" si="33">(10*O68)</f>
        <v>70.55</v>
      </c>
      <c r="Q68">
        <v>309.0</v>
      </c>
      <c r="R68">
        <v>1035.0</v>
      </c>
      <c r="S68" s="4">
        <f t="shared" ref="S68:S77" si="34">Q68/R68</f>
        <v>0.2985507246</v>
      </c>
    </row>
    <row r="69" ht="12.75" customHeight="1">
      <c r="B69" s="3">
        <v>2015.0</v>
      </c>
      <c r="C69" s="16">
        <f t="shared" ref="C69:N69" si="31">IF(C56&lt;-1,-1,C56)</f>
        <v>-1</v>
      </c>
      <c r="D69" s="16">
        <f t="shared" si="31"/>
        <v>1.485</v>
      </c>
      <c r="E69" s="16">
        <f t="shared" si="31"/>
        <v>-1</v>
      </c>
      <c r="F69" s="16">
        <f t="shared" si="31"/>
        <v>0.495</v>
      </c>
      <c r="G69" s="16">
        <f t="shared" si="31"/>
        <v>0.875</v>
      </c>
      <c r="H69" s="16">
        <f t="shared" si="31"/>
        <v>-0.85</v>
      </c>
      <c r="I69" s="16">
        <f t="shared" si="31"/>
        <v>0.71</v>
      </c>
      <c r="J69" s="16">
        <f t="shared" si="31"/>
        <v>4.725</v>
      </c>
      <c r="K69" s="16">
        <f t="shared" si="31"/>
        <v>0.31</v>
      </c>
      <c r="L69" s="16">
        <f t="shared" si="31"/>
        <v>-1</v>
      </c>
      <c r="M69" s="16">
        <f t="shared" si="31"/>
        <v>-0.285</v>
      </c>
      <c r="N69" s="16">
        <f t="shared" si="31"/>
        <v>1.06</v>
      </c>
      <c r="O69" s="4">
        <f t="shared" si="32"/>
        <v>5.525</v>
      </c>
      <c r="P69">
        <f t="shared" si="33"/>
        <v>55.25</v>
      </c>
      <c r="Q69">
        <v>-29.8</v>
      </c>
      <c r="R69">
        <v>1165.0</v>
      </c>
      <c r="S69" s="4">
        <f t="shared" si="34"/>
        <v>-0.02557939914</v>
      </c>
    </row>
    <row r="70" ht="12.75" customHeight="1">
      <c r="B70" s="3">
        <v>2014.0</v>
      </c>
      <c r="C70" s="16">
        <f t="shared" ref="C70:N70" si="35">IF(C57&lt;-1,-1,C57)</f>
        <v>-0.47</v>
      </c>
      <c r="D70" s="16">
        <f t="shared" si="35"/>
        <v>2.895</v>
      </c>
      <c r="E70" s="16">
        <f t="shared" si="35"/>
        <v>0.435</v>
      </c>
      <c r="F70" s="16">
        <f t="shared" si="35"/>
        <v>0.83</v>
      </c>
      <c r="G70" s="16">
        <f t="shared" si="35"/>
        <v>0.725</v>
      </c>
      <c r="H70" s="16">
        <f t="shared" si="35"/>
        <v>-0.805</v>
      </c>
      <c r="I70" s="16">
        <f t="shared" si="35"/>
        <v>0.215</v>
      </c>
      <c r="J70" s="16">
        <f t="shared" si="35"/>
        <v>-0.115</v>
      </c>
      <c r="K70" s="16">
        <f t="shared" si="35"/>
        <v>0.54</v>
      </c>
      <c r="L70" s="16">
        <f t="shared" si="35"/>
        <v>3.195</v>
      </c>
      <c r="M70" s="16">
        <f t="shared" si="35"/>
        <v>0.845</v>
      </c>
      <c r="N70" s="16">
        <f t="shared" si="35"/>
        <v>3.485</v>
      </c>
      <c r="O70" s="4">
        <f t="shared" si="32"/>
        <v>11.775</v>
      </c>
      <c r="P70">
        <f t="shared" si="33"/>
        <v>117.75</v>
      </c>
      <c r="Q70">
        <v>355.0</v>
      </c>
      <c r="R70">
        <v>1131.0</v>
      </c>
      <c r="S70" s="4">
        <f t="shared" si="34"/>
        <v>0.3138815208</v>
      </c>
    </row>
    <row r="71" ht="12.75" customHeight="1">
      <c r="B71" s="3">
        <v>2013.0</v>
      </c>
      <c r="C71" s="16">
        <f t="shared" ref="C71:N71" si="36">IF(C58&lt;-1,-1,C58)</f>
        <v>0.335</v>
      </c>
      <c r="D71" s="16">
        <f t="shared" si="36"/>
        <v>0.605</v>
      </c>
      <c r="E71" s="16">
        <f t="shared" si="36"/>
        <v>1.48</v>
      </c>
      <c r="F71" s="16">
        <f t="shared" si="36"/>
        <v>2.265</v>
      </c>
      <c r="G71" s="16">
        <f t="shared" si="36"/>
        <v>1.295</v>
      </c>
      <c r="H71" s="16">
        <f t="shared" si="36"/>
        <v>0.57</v>
      </c>
      <c r="I71" s="16">
        <f t="shared" si="36"/>
        <v>-0.345</v>
      </c>
      <c r="J71" s="16">
        <f t="shared" si="36"/>
        <v>0.845</v>
      </c>
      <c r="K71" s="16">
        <f t="shared" si="36"/>
        <v>3</v>
      </c>
      <c r="L71" s="16">
        <f t="shared" si="36"/>
        <v>0.645</v>
      </c>
      <c r="M71" s="16">
        <f t="shared" si="36"/>
        <v>1.23</v>
      </c>
      <c r="N71" s="16">
        <f t="shared" si="36"/>
        <v>0.86</v>
      </c>
      <c r="O71" s="4">
        <f t="shared" si="32"/>
        <v>12.785</v>
      </c>
      <c r="P71">
        <f t="shared" si="33"/>
        <v>127.85</v>
      </c>
      <c r="Q71">
        <v>418.2</v>
      </c>
      <c r="R71">
        <v>902.0</v>
      </c>
      <c r="S71" s="4">
        <f t="shared" si="34"/>
        <v>0.4636363636</v>
      </c>
    </row>
    <row r="72" ht="12.75" customHeight="1">
      <c r="B72" s="3">
        <v>2012.0</v>
      </c>
      <c r="C72" s="16">
        <f t="shared" ref="C72:N72" si="37">IF(C59&lt;-1,-1,C59)</f>
        <v>-0.385</v>
      </c>
      <c r="D72" s="16">
        <f t="shared" si="37"/>
        <v>1.065</v>
      </c>
      <c r="E72" s="16">
        <f t="shared" si="37"/>
        <v>0.92</v>
      </c>
      <c r="F72" s="16">
        <f t="shared" si="37"/>
        <v>0.895</v>
      </c>
      <c r="G72" s="16">
        <f t="shared" si="37"/>
        <v>0.685</v>
      </c>
      <c r="H72" s="16">
        <f t="shared" si="37"/>
        <v>0.65</v>
      </c>
      <c r="I72" s="16">
        <f t="shared" si="37"/>
        <v>0.99</v>
      </c>
      <c r="J72" s="16">
        <f t="shared" si="37"/>
        <v>-0.465</v>
      </c>
      <c r="K72" s="16">
        <f t="shared" si="37"/>
        <v>0.01</v>
      </c>
      <c r="L72" s="16">
        <f t="shared" si="37"/>
        <v>-1</v>
      </c>
      <c r="M72" s="16">
        <f t="shared" si="37"/>
        <v>0.845</v>
      </c>
      <c r="N72" s="16">
        <f t="shared" si="37"/>
        <v>0.285</v>
      </c>
      <c r="O72" s="4">
        <f t="shared" si="32"/>
        <v>4.495</v>
      </c>
      <c r="P72">
        <f t="shared" si="33"/>
        <v>44.95</v>
      </c>
      <c r="Q72">
        <v>171.8</v>
      </c>
      <c r="R72">
        <v>792.0</v>
      </c>
      <c r="S72" s="4">
        <f t="shared" si="34"/>
        <v>0.2169191919</v>
      </c>
    </row>
    <row r="73" ht="12.75" customHeight="1">
      <c r="B73" s="3">
        <v>2011.0</v>
      </c>
      <c r="C73" s="16">
        <f t="shared" ref="C73:N73" si="38">IF(C60&lt;-1,-1,C60)</f>
        <v>0.225</v>
      </c>
      <c r="D73" s="16">
        <f t="shared" si="38"/>
        <v>-0.865</v>
      </c>
      <c r="E73" s="16">
        <f t="shared" si="38"/>
        <v>0.52</v>
      </c>
      <c r="F73" s="16">
        <f t="shared" si="38"/>
        <v>0.31</v>
      </c>
      <c r="G73" s="16">
        <f t="shared" si="38"/>
        <v>-0.345</v>
      </c>
      <c r="H73" s="16">
        <f t="shared" si="38"/>
        <v>2.5</v>
      </c>
      <c r="I73" s="16">
        <f t="shared" si="38"/>
        <v>-0.035</v>
      </c>
      <c r="J73" s="16">
        <f t="shared" si="38"/>
        <v>-0.195</v>
      </c>
      <c r="K73" s="16">
        <f t="shared" si="38"/>
        <v>1.13</v>
      </c>
      <c r="L73" s="16">
        <f t="shared" si="38"/>
        <v>-0.46</v>
      </c>
      <c r="M73" s="16">
        <f t="shared" si="38"/>
        <v>-1</v>
      </c>
      <c r="N73" s="16">
        <f t="shared" si="38"/>
        <v>0.03</v>
      </c>
      <c r="O73" s="4">
        <f t="shared" si="32"/>
        <v>1.815</v>
      </c>
      <c r="P73">
        <f t="shared" si="33"/>
        <v>18.15</v>
      </c>
      <c r="Q73">
        <v>42.0</v>
      </c>
      <c r="R73">
        <v>781.0</v>
      </c>
      <c r="S73" s="4">
        <f t="shared" si="34"/>
        <v>0.05377720871</v>
      </c>
    </row>
    <row r="74" ht="12.75" customHeight="1">
      <c r="B74" s="3">
        <v>2010.0</v>
      </c>
      <c r="C74" s="16">
        <f t="shared" ref="C74:N74" si="39">IF(C61&lt;-1,-1,C61)</f>
        <v>-0.845</v>
      </c>
      <c r="D74" s="16">
        <f t="shared" si="39"/>
        <v>-0.315</v>
      </c>
      <c r="E74" s="16">
        <f t="shared" si="39"/>
        <v>-0.06</v>
      </c>
      <c r="F74" s="16">
        <f t="shared" si="39"/>
        <v>0.89</v>
      </c>
      <c r="G74" s="16">
        <f t="shared" si="39"/>
        <v>1.045</v>
      </c>
      <c r="H74" s="16">
        <f t="shared" si="39"/>
        <v>3.26</v>
      </c>
      <c r="I74" s="16">
        <f t="shared" si="39"/>
        <v>-0.595</v>
      </c>
      <c r="J74" s="16">
        <f t="shared" si="39"/>
        <v>-0.39</v>
      </c>
      <c r="K74" s="16">
        <f t="shared" si="39"/>
        <v>-1</v>
      </c>
      <c r="L74" s="16">
        <f t="shared" si="39"/>
        <v>0.365</v>
      </c>
      <c r="M74" s="16">
        <f t="shared" si="39"/>
        <v>1.655</v>
      </c>
      <c r="N74" s="16">
        <f t="shared" si="39"/>
        <v>1.28</v>
      </c>
      <c r="O74" s="4">
        <f t="shared" si="32"/>
        <v>5.29</v>
      </c>
      <c r="P74">
        <f t="shared" si="33"/>
        <v>52.9</v>
      </c>
      <c r="Q74">
        <v>194.6</v>
      </c>
      <c r="R74">
        <v>602.0</v>
      </c>
      <c r="S74" s="4">
        <f t="shared" si="34"/>
        <v>0.323255814</v>
      </c>
    </row>
    <row r="75" ht="12.75" customHeight="1">
      <c r="B75" s="3">
        <v>2009.0</v>
      </c>
      <c r="C75" s="16">
        <f t="shared" ref="C75:N75" si="40">IF(C62&lt;-1,-1,C62)</f>
        <v>-0.195</v>
      </c>
      <c r="D75" s="16">
        <f t="shared" si="40"/>
        <v>1</v>
      </c>
      <c r="E75" s="16">
        <f t="shared" si="40"/>
        <v>-0.105</v>
      </c>
      <c r="F75" s="16">
        <f t="shared" si="40"/>
        <v>1.235</v>
      </c>
      <c r="G75" s="16">
        <f t="shared" si="40"/>
        <v>0.925</v>
      </c>
      <c r="H75" s="16">
        <f t="shared" si="40"/>
        <v>0.29</v>
      </c>
      <c r="I75" s="16">
        <f t="shared" si="40"/>
        <v>-0.075</v>
      </c>
      <c r="J75" s="16">
        <f t="shared" si="40"/>
        <v>1.215</v>
      </c>
      <c r="K75" s="16">
        <f t="shared" si="40"/>
        <v>-0.17</v>
      </c>
      <c r="L75" s="16">
        <f t="shared" si="40"/>
        <v>1.525</v>
      </c>
      <c r="M75" s="16">
        <f t="shared" si="40"/>
        <v>2.43</v>
      </c>
      <c r="N75" s="16">
        <f t="shared" si="40"/>
        <v>0.99</v>
      </c>
      <c r="O75" s="4">
        <f t="shared" si="32"/>
        <v>9.065</v>
      </c>
      <c r="P75">
        <f t="shared" si="33"/>
        <v>90.65</v>
      </c>
      <c r="Q75">
        <v>311.3</v>
      </c>
      <c r="R75">
        <v>443.0</v>
      </c>
      <c r="S75" s="4">
        <f t="shared" si="34"/>
        <v>0.7027088036</v>
      </c>
    </row>
    <row r="76" ht="12.75" customHeight="1">
      <c r="B76" s="3">
        <v>2008.0</v>
      </c>
      <c r="C76" s="16">
        <f t="shared" ref="C76:N76" si="41">IF(C63&lt;-1,-1,C63)</f>
        <v>-1</v>
      </c>
      <c r="D76" s="16">
        <f t="shared" si="41"/>
        <v>-0.45</v>
      </c>
      <c r="E76" s="16">
        <f t="shared" si="41"/>
        <v>-0.4</v>
      </c>
      <c r="F76" s="16">
        <f t="shared" si="41"/>
        <v>-1</v>
      </c>
      <c r="G76" s="16">
        <f t="shared" si="41"/>
        <v>0.59</v>
      </c>
      <c r="H76" s="16">
        <f t="shared" si="41"/>
        <v>0.815</v>
      </c>
      <c r="I76" s="16">
        <f t="shared" si="41"/>
        <v>1.75</v>
      </c>
      <c r="J76" s="16">
        <f t="shared" si="41"/>
        <v>-0.745</v>
      </c>
      <c r="K76" s="16">
        <f t="shared" si="41"/>
        <v>0.12</v>
      </c>
      <c r="L76" s="16">
        <f t="shared" si="41"/>
        <v>5.395</v>
      </c>
      <c r="M76" s="16">
        <f t="shared" si="41"/>
        <v>0.645</v>
      </c>
      <c r="N76" s="16">
        <f t="shared" si="41"/>
        <v>1.73</v>
      </c>
      <c r="O76" s="4">
        <f t="shared" si="32"/>
        <v>7.45</v>
      </c>
      <c r="P76">
        <f t="shared" si="33"/>
        <v>74.5</v>
      </c>
      <c r="Q76">
        <v>176.5</v>
      </c>
      <c r="R76">
        <v>713.0</v>
      </c>
      <c r="S76" s="4">
        <f t="shared" si="34"/>
        <v>0.247545582</v>
      </c>
    </row>
    <row r="77" ht="12.75" customHeight="1">
      <c r="B77" s="3">
        <v>2007.0</v>
      </c>
      <c r="C77" s="16">
        <f t="shared" ref="C77:N77" si="42">IF(C64&lt;-1,-1,C64)</f>
        <v>0.15</v>
      </c>
      <c r="D77" s="16">
        <f t="shared" si="42"/>
        <v>1.12</v>
      </c>
      <c r="E77" s="16">
        <f t="shared" si="42"/>
        <v>1.78</v>
      </c>
      <c r="F77" s="16">
        <f t="shared" si="42"/>
        <v>-0.215</v>
      </c>
      <c r="G77" s="16">
        <f t="shared" si="42"/>
        <v>1.13</v>
      </c>
      <c r="H77" s="16">
        <f t="shared" si="42"/>
        <v>0.675</v>
      </c>
      <c r="I77" s="16">
        <f t="shared" si="42"/>
        <v>0.835</v>
      </c>
      <c r="J77" s="16">
        <f t="shared" si="42"/>
        <v>-0.88</v>
      </c>
      <c r="K77" s="16">
        <f t="shared" si="42"/>
        <v>1.015</v>
      </c>
      <c r="L77" s="16">
        <f t="shared" si="42"/>
        <v>0.085</v>
      </c>
      <c r="M77" s="16">
        <f t="shared" si="42"/>
        <v>0.52</v>
      </c>
      <c r="N77" s="16">
        <f t="shared" si="42"/>
        <v>0.695</v>
      </c>
      <c r="O77" s="4">
        <f t="shared" si="32"/>
        <v>6.91</v>
      </c>
      <c r="P77">
        <f t="shared" si="33"/>
        <v>69.1</v>
      </c>
      <c r="Q77">
        <v>158.9</v>
      </c>
      <c r="R77">
        <v>800.0</v>
      </c>
      <c r="S77" s="4">
        <f t="shared" si="34"/>
        <v>0.198625</v>
      </c>
    </row>
    <row r="78" ht="12.75" customHeight="1">
      <c r="C78" s="5">
        <f t="shared" ref="C78:Q78" si="43">SUM(C68:C77)</f>
        <v>-4.185</v>
      </c>
      <c r="D78" s="5">
        <f t="shared" si="43"/>
        <v>8.8</v>
      </c>
      <c r="E78" s="5">
        <f t="shared" si="43"/>
        <v>5.695</v>
      </c>
      <c r="F78" s="5">
        <f t="shared" si="43"/>
        <v>5.48</v>
      </c>
      <c r="G78" s="5">
        <f t="shared" si="43"/>
        <v>8.205</v>
      </c>
      <c r="H78" s="5">
        <f t="shared" si="43"/>
        <v>9.14</v>
      </c>
      <c r="I78" s="5">
        <f t="shared" si="43"/>
        <v>2.45</v>
      </c>
      <c r="J78" s="5">
        <f t="shared" si="43"/>
        <v>4.205</v>
      </c>
      <c r="K78" s="5">
        <f t="shared" si="43"/>
        <v>6.12</v>
      </c>
      <c r="L78" s="5">
        <f t="shared" si="43"/>
        <v>8.84</v>
      </c>
      <c r="M78" s="5">
        <f t="shared" si="43"/>
        <v>7.595</v>
      </c>
      <c r="N78" s="5">
        <f t="shared" si="43"/>
        <v>9.82</v>
      </c>
      <c r="O78" s="4">
        <f t="shared" si="43"/>
        <v>72.165</v>
      </c>
      <c r="P78" s="18">
        <f t="shared" si="43"/>
        <v>721.65</v>
      </c>
      <c r="Q78">
        <f t="shared" si="43"/>
        <v>2107.5</v>
      </c>
      <c r="S78" s="5">
        <f>SUM(S68:S77)</f>
        <v>2.79332081</v>
      </c>
      <c r="T78" s="6">
        <f>O78/10</f>
        <v>7.2165</v>
      </c>
    </row>
    <row r="79" ht="12.75" customHeight="1"/>
    <row r="80" ht="12.75" customHeight="1"/>
    <row r="81" ht="12.75" customHeight="1">
      <c r="A81" s="19">
        <v>15000.0</v>
      </c>
      <c r="B81" s="1" t="s">
        <v>38</v>
      </c>
      <c r="Q81" s="1" t="s">
        <v>7</v>
      </c>
      <c r="S81" s="2" t="s">
        <v>8</v>
      </c>
    </row>
    <row r="82" ht="12.75" customHeight="1">
      <c r="A82" s="3">
        <v>2016.0</v>
      </c>
      <c r="B82" s="20">
        <f t="shared" ref="B82:B91" si="45">$A$81</f>
        <v>15000</v>
      </c>
      <c r="C82" s="21">
        <f t="shared" ref="C82:N82" si="44">B82+($A$81*C68)</f>
        <v>0</v>
      </c>
      <c r="D82" s="21">
        <f t="shared" si="44"/>
        <v>33900</v>
      </c>
      <c r="E82" s="21">
        <f t="shared" si="44"/>
        <v>65775</v>
      </c>
      <c r="F82" s="21">
        <f t="shared" si="44"/>
        <v>62400</v>
      </c>
      <c r="G82" s="21">
        <f t="shared" si="44"/>
        <v>81600</v>
      </c>
      <c r="H82" s="21">
        <f t="shared" si="44"/>
        <v>112125</v>
      </c>
      <c r="I82" s="21">
        <f t="shared" si="44"/>
        <v>97125</v>
      </c>
      <c r="J82" s="21">
        <f t="shared" si="44"/>
        <v>100275</v>
      </c>
      <c r="K82" s="21">
        <f t="shared" si="44"/>
        <v>117750</v>
      </c>
      <c r="L82" s="21">
        <f t="shared" si="44"/>
        <v>119100</v>
      </c>
      <c r="M82" s="21">
        <f t="shared" si="44"/>
        <v>129750</v>
      </c>
      <c r="N82" s="21">
        <f t="shared" si="44"/>
        <v>120825</v>
      </c>
      <c r="Q82">
        <v>309.0</v>
      </c>
      <c r="R82">
        <v>1035.0</v>
      </c>
      <c r="S82" s="4">
        <f t="shared" ref="S82:S91" si="47">Q82/R82</f>
        <v>0.2985507246</v>
      </c>
    </row>
    <row r="83" ht="12.75" customHeight="1">
      <c r="A83" s="3">
        <v>2015.0</v>
      </c>
      <c r="B83" s="20">
        <f t="shared" si="45"/>
        <v>15000</v>
      </c>
      <c r="C83" s="21">
        <f t="shared" ref="C83:N83" si="46">B83+($A$81*C69)</f>
        <v>0</v>
      </c>
      <c r="D83" s="21">
        <f t="shared" si="46"/>
        <v>22275</v>
      </c>
      <c r="E83" s="21">
        <f t="shared" si="46"/>
        <v>7275</v>
      </c>
      <c r="F83" s="21">
        <f t="shared" si="46"/>
        <v>14700</v>
      </c>
      <c r="G83" s="21">
        <f t="shared" si="46"/>
        <v>27825</v>
      </c>
      <c r="H83" s="21">
        <f t="shared" si="46"/>
        <v>15075</v>
      </c>
      <c r="I83" s="21">
        <f t="shared" si="46"/>
        <v>25725</v>
      </c>
      <c r="J83" s="21">
        <f t="shared" si="46"/>
        <v>96600</v>
      </c>
      <c r="K83" s="21">
        <f t="shared" si="46"/>
        <v>101250</v>
      </c>
      <c r="L83" s="21">
        <f t="shared" si="46"/>
        <v>86250</v>
      </c>
      <c r="M83" s="21">
        <f t="shared" si="46"/>
        <v>81975</v>
      </c>
      <c r="N83" s="21">
        <f t="shared" si="46"/>
        <v>97875</v>
      </c>
      <c r="Q83">
        <v>-29.8</v>
      </c>
      <c r="R83">
        <v>1165.0</v>
      </c>
      <c r="S83" s="4">
        <f t="shared" si="47"/>
        <v>-0.02557939914</v>
      </c>
    </row>
    <row r="84" ht="12.75" customHeight="1">
      <c r="A84" s="3">
        <v>2014.0</v>
      </c>
      <c r="B84" s="20">
        <f t="shared" si="45"/>
        <v>15000</v>
      </c>
      <c r="C84" s="21">
        <f t="shared" ref="C84:N84" si="48">B84+($A$81*C70)</f>
        <v>7950</v>
      </c>
      <c r="D84" s="21">
        <f t="shared" si="48"/>
        <v>51375</v>
      </c>
      <c r="E84" s="21">
        <f t="shared" si="48"/>
        <v>57900</v>
      </c>
      <c r="F84" s="21">
        <f t="shared" si="48"/>
        <v>70350</v>
      </c>
      <c r="G84" s="21">
        <f t="shared" si="48"/>
        <v>81225</v>
      </c>
      <c r="H84" s="21">
        <f t="shared" si="48"/>
        <v>69150</v>
      </c>
      <c r="I84" s="21">
        <f t="shared" si="48"/>
        <v>72375</v>
      </c>
      <c r="J84" s="21">
        <f t="shared" si="48"/>
        <v>70650</v>
      </c>
      <c r="K84" s="21">
        <f t="shared" si="48"/>
        <v>78750</v>
      </c>
      <c r="L84" s="21">
        <f t="shared" si="48"/>
        <v>126675</v>
      </c>
      <c r="M84" s="21">
        <f t="shared" si="48"/>
        <v>139350</v>
      </c>
      <c r="N84" s="21">
        <f t="shared" si="48"/>
        <v>191625</v>
      </c>
      <c r="Q84">
        <v>355.0</v>
      </c>
      <c r="R84">
        <v>1131.0</v>
      </c>
      <c r="S84" s="4">
        <f t="shared" si="47"/>
        <v>0.3138815208</v>
      </c>
    </row>
    <row r="85" ht="12.75" customHeight="1">
      <c r="A85" s="3">
        <v>2013.0</v>
      </c>
      <c r="B85" s="20">
        <f t="shared" si="45"/>
        <v>15000</v>
      </c>
      <c r="C85" s="21">
        <f t="shared" ref="C85:N85" si="49">B85+($A$81*C71)</f>
        <v>20025</v>
      </c>
      <c r="D85" s="21">
        <f t="shared" si="49"/>
        <v>29100</v>
      </c>
      <c r="E85" s="21">
        <f t="shared" si="49"/>
        <v>51300</v>
      </c>
      <c r="F85" s="21">
        <f t="shared" si="49"/>
        <v>85275</v>
      </c>
      <c r="G85" s="21">
        <f t="shared" si="49"/>
        <v>104700</v>
      </c>
      <c r="H85" s="21">
        <f t="shared" si="49"/>
        <v>113250</v>
      </c>
      <c r="I85" s="21">
        <f t="shared" si="49"/>
        <v>108075</v>
      </c>
      <c r="J85" s="21">
        <f t="shared" si="49"/>
        <v>120750</v>
      </c>
      <c r="K85" s="21">
        <f t="shared" si="49"/>
        <v>165750</v>
      </c>
      <c r="L85" s="21">
        <f t="shared" si="49"/>
        <v>175425</v>
      </c>
      <c r="M85" s="21">
        <f t="shared" si="49"/>
        <v>193875</v>
      </c>
      <c r="N85" s="21">
        <f t="shared" si="49"/>
        <v>206775</v>
      </c>
      <c r="Q85">
        <v>418.2</v>
      </c>
      <c r="R85">
        <v>902.0</v>
      </c>
      <c r="S85" s="4">
        <f t="shared" si="47"/>
        <v>0.4636363636</v>
      </c>
    </row>
    <row r="86" ht="12.75" customHeight="1">
      <c r="A86" s="3">
        <v>2012.0</v>
      </c>
      <c r="B86" s="20">
        <f t="shared" si="45"/>
        <v>15000</v>
      </c>
      <c r="C86" s="21">
        <f t="shared" ref="C86:N86" si="50">B86+($A$81*C72)</f>
        <v>9225</v>
      </c>
      <c r="D86" s="21">
        <f t="shared" si="50"/>
        <v>25200</v>
      </c>
      <c r="E86" s="21">
        <f t="shared" si="50"/>
        <v>39000</v>
      </c>
      <c r="F86" s="21">
        <f t="shared" si="50"/>
        <v>52425</v>
      </c>
      <c r="G86" s="21">
        <f t="shared" si="50"/>
        <v>62700</v>
      </c>
      <c r="H86" s="21">
        <f t="shared" si="50"/>
        <v>72450</v>
      </c>
      <c r="I86" s="21">
        <f t="shared" si="50"/>
        <v>87300</v>
      </c>
      <c r="J86" s="21">
        <f t="shared" si="50"/>
        <v>80325</v>
      </c>
      <c r="K86" s="21">
        <f t="shared" si="50"/>
        <v>80475</v>
      </c>
      <c r="L86" s="21">
        <f t="shared" si="50"/>
        <v>65475</v>
      </c>
      <c r="M86" s="21">
        <f t="shared" si="50"/>
        <v>78150</v>
      </c>
      <c r="N86" s="21">
        <f t="shared" si="50"/>
        <v>82425</v>
      </c>
      <c r="Q86">
        <v>171.8</v>
      </c>
      <c r="R86">
        <v>792.0</v>
      </c>
      <c r="S86" s="4">
        <f t="shared" si="47"/>
        <v>0.2169191919</v>
      </c>
    </row>
    <row r="87" ht="12.75" customHeight="1">
      <c r="A87" s="3">
        <v>2011.0</v>
      </c>
      <c r="B87" s="20">
        <f t="shared" si="45"/>
        <v>15000</v>
      </c>
      <c r="C87" s="21">
        <f t="shared" ref="C87:N87" si="51">B87+($A$81*C73)</f>
        <v>18375</v>
      </c>
      <c r="D87" s="21">
        <f t="shared" si="51"/>
        <v>5400</v>
      </c>
      <c r="E87" s="21">
        <f t="shared" si="51"/>
        <v>13200</v>
      </c>
      <c r="F87" s="21">
        <f t="shared" si="51"/>
        <v>17850</v>
      </c>
      <c r="G87" s="21">
        <f t="shared" si="51"/>
        <v>12675</v>
      </c>
      <c r="H87" s="21">
        <f t="shared" si="51"/>
        <v>50175</v>
      </c>
      <c r="I87" s="21">
        <f t="shared" si="51"/>
        <v>49650</v>
      </c>
      <c r="J87" s="21">
        <f t="shared" si="51"/>
        <v>46725</v>
      </c>
      <c r="K87" s="21">
        <f t="shared" si="51"/>
        <v>63675</v>
      </c>
      <c r="L87" s="21">
        <f t="shared" si="51"/>
        <v>56775</v>
      </c>
      <c r="M87" s="21">
        <f t="shared" si="51"/>
        <v>41775</v>
      </c>
      <c r="N87" s="21">
        <f t="shared" si="51"/>
        <v>42225</v>
      </c>
      <c r="Q87">
        <v>42.0</v>
      </c>
      <c r="R87">
        <v>781.0</v>
      </c>
      <c r="S87" s="4">
        <f t="shared" si="47"/>
        <v>0.05377720871</v>
      </c>
    </row>
    <row r="88" ht="12.75" customHeight="1">
      <c r="A88" s="3">
        <v>2010.0</v>
      </c>
      <c r="B88" s="20">
        <f t="shared" si="45"/>
        <v>15000</v>
      </c>
      <c r="C88" s="21">
        <f t="shared" ref="C88:N88" si="52">B88+($A$81*C74)</f>
        <v>2325</v>
      </c>
      <c r="D88" s="21">
        <f t="shared" si="52"/>
        <v>-2400</v>
      </c>
      <c r="E88" s="21">
        <f t="shared" si="52"/>
        <v>-3300</v>
      </c>
      <c r="F88" s="21">
        <f t="shared" si="52"/>
        <v>10050</v>
      </c>
      <c r="G88" s="21">
        <f t="shared" si="52"/>
        <v>25725</v>
      </c>
      <c r="H88" s="21">
        <f t="shared" si="52"/>
        <v>74625</v>
      </c>
      <c r="I88" s="21">
        <f t="shared" si="52"/>
        <v>65700</v>
      </c>
      <c r="J88" s="21">
        <f t="shared" si="52"/>
        <v>59850</v>
      </c>
      <c r="K88" s="21">
        <f t="shared" si="52"/>
        <v>44850</v>
      </c>
      <c r="L88" s="21">
        <f t="shared" si="52"/>
        <v>50325</v>
      </c>
      <c r="M88" s="21">
        <f t="shared" si="52"/>
        <v>75150</v>
      </c>
      <c r="N88" s="21">
        <f t="shared" si="52"/>
        <v>94350</v>
      </c>
      <c r="Q88">
        <v>194.6</v>
      </c>
      <c r="R88">
        <v>602.0</v>
      </c>
      <c r="S88" s="4">
        <f t="shared" si="47"/>
        <v>0.323255814</v>
      </c>
    </row>
    <row r="89" ht="12.75" customHeight="1">
      <c r="A89" s="3">
        <v>2009.0</v>
      </c>
      <c r="B89" s="20">
        <f t="shared" si="45"/>
        <v>15000</v>
      </c>
      <c r="C89" s="21">
        <f t="shared" ref="C89:N89" si="53">B89+($A$81*C75)</f>
        <v>12075</v>
      </c>
      <c r="D89" s="21">
        <f t="shared" si="53"/>
        <v>27075</v>
      </c>
      <c r="E89" s="21">
        <f t="shared" si="53"/>
        <v>25500</v>
      </c>
      <c r="F89" s="21">
        <f t="shared" si="53"/>
        <v>44025</v>
      </c>
      <c r="G89" s="21">
        <f t="shared" si="53"/>
        <v>57900</v>
      </c>
      <c r="H89" s="21">
        <f t="shared" si="53"/>
        <v>62250</v>
      </c>
      <c r="I89" s="21">
        <f t="shared" si="53"/>
        <v>61125</v>
      </c>
      <c r="J89" s="21">
        <f t="shared" si="53"/>
        <v>79350</v>
      </c>
      <c r="K89" s="21">
        <f t="shared" si="53"/>
        <v>76800</v>
      </c>
      <c r="L89" s="21">
        <f t="shared" si="53"/>
        <v>99675</v>
      </c>
      <c r="M89" s="21">
        <f t="shared" si="53"/>
        <v>136125</v>
      </c>
      <c r="N89" s="21">
        <f t="shared" si="53"/>
        <v>150975</v>
      </c>
      <c r="Q89">
        <v>311.3</v>
      </c>
      <c r="R89">
        <v>443.0</v>
      </c>
      <c r="S89" s="4">
        <f t="shared" si="47"/>
        <v>0.7027088036</v>
      </c>
    </row>
    <row r="90" ht="12.75" customHeight="1">
      <c r="A90" s="3">
        <v>2008.0</v>
      </c>
      <c r="B90" s="20">
        <f t="shared" si="45"/>
        <v>15000</v>
      </c>
      <c r="C90" s="21">
        <f t="shared" ref="C90:N90" si="54">B90+($A$81*C76)</f>
        <v>0</v>
      </c>
      <c r="D90" s="21">
        <f t="shared" si="54"/>
        <v>-6750</v>
      </c>
      <c r="E90" s="21">
        <f t="shared" si="54"/>
        <v>-12750</v>
      </c>
      <c r="F90" s="21">
        <f t="shared" si="54"/>
        <v>-27750</v>
      </c>
      <c r="G90" s="21">
        <f t="shared" si="54"/>
        <v>-18900</v>
      </c>
      <c r="H90" s="21">
        <f t="shared" si="54"/>
        <v>-6675</v>
      </c>
      <c r="I90" s="21">
        <f t="shared" si="54"/>
        <v>19575</v>
      </c>
      <c r="J90" s="21">
        <f t="shared" si="54"/>
        <v>8400</v>
      </c>
      <c r="K90" s="21">
        <f t="shared" si="54"/>
        <v>10200</v>
      </c>
      <c r="L90" s="21">
        <f t="shared" si="54"/>
        <v>91125</v>
      </c>
      <c r="M90" s="21">
        <f t="shared" si="54"/>
        <v>100800</v>
      </c>
      <c r="N90" s="21">
        <f t="shared" si="54"/>
        <v>126750</v>
      </c>
      <c r="Q90">
        <v>176.5</v>
      </c>
      <c r="R90">
        <v>713.0</v>
      </c>
      <c r="S90" s="4">
        <f t="shared" si="47"/>
        <v>0.247545582</v>
      </c>
    </row>
    <row r="91" ht="12.75" customHeight="1">
      <c r="A91" s="3">
        <v>2007.0</v>
      </c>
      <c r="B91" s="20">
        <f t="shared" si="45"/>
        <v>15000</v>
      </c>
      <c r="C91" s="21">
        <f t="shared" ref="C91:D91" si="55">B91+($A$81*C77)</f>
        <v>17250</v>
      </c>
      <c r="D91" s="21">
        <f t="shared" si="55"/>
        <v>34050</v>
      </c>
      <c r="E91" s="21">
        <f t="shared" ref="E91:N91" si="56">D91+(($A$81*E77))</f>
        <v>60750</v>
      </c>
      <c r="F91" s="21">
        <f t="shared" si="56"/>
        <v>57525</v>
      </c>
      <c r="G91" s="21">
        <f t="shared" si="56"/>
        <v>74475</v>
      </c>
      <c r="H91" s="21">
        <f t="shared" si="56"/>
        <v>84600</v>
      </c>
      <c r="I91" s="21">
        <f t="shared" si="56"/>
        <v>97125</v>
      </c>
      <c r="J91" s="21">
        <f t="shared" si="56"/>
        <v>83925</v>
      </c>
      <c r="K91" s="21">
        <f t="shared" si="56"/>
        <v>99150</v>
      </c>
      <c r="L91" s="21">
        <f t="shared" si="56"/>
        <v>100425</v>
      </c>
      <c r="M91" s="21">
        <f t="shared" si="56"/>
        <v>108225</v>
      </c>
      <c r="N91" s="21">
        <f t="shared" si="56"/>
        <v>118650</v>
      </c>
      <c r="Q91">
        <v>158.9</v>
      </c>
      <c r="R91">
        <v>800.0</v>
      </c>
      <c r="S91" s="4">
        <f t="shared" si="47"/>
        <v>0.198625</v>
      </c>
    </row>
    <row r="92" ht="12.75" customHeight="1">
      <c r="C92" s="22">
        <f t="shared" ref="C92:N92" si="57">SUM(C82:C91)</f>
        <v>87225</v>
      </c>
      <c r="D92" s="22">
        <f t="shared" si="57"/>
        <v>219225</v>
      </c>
      <c r="E92" s="22">
        <f t="shared" si="57"/>
        <v>304650</v>
      </c>
      <c r="F92" s="22">
        <f t="shared" si="57"/>
        <v>386850</v>
      </c>
      <c r="G92" s="22">
        <f t="shared" si="57"/>
        <v>509925</v>
      </c>
      <c r="H92" s="22">
        <f t="shared" si="57"/>
        <v>647025</v>
      </c>
      <c r="I92" s="22">
        <f t="shared" si="57"/>
        <v>683775</v>
      </c>
      <c r="J92" s="22">
        <f t="shared" si="57"/>
        <v>746850</v>
      </c>
      <c r="K92" s="22">
        <f t="shared" si="57"/>
        <v>838650</v>
      </c>
      <c r="L92" s="22">
        <f t="shared" si="57"/>
        <v>971250</v>
      </c>
      <c r="M92" s="22">
        <f t="shared" si="57"/>
        <v>1085175</v>
      </c>
      <c r="N92" s="19">
        <f t="shared" si="57"/>
        <v>1232475</v>
      </c>
      <c r="Q92">
        <f>SUM(Q82:Q91)</f>
        <v>2107.5</v>
      </c>
      <c r="S92" s="5">
        <f>SUM(S82:S91)</f>
        <v>2.79332081</v>
      </c>
      <c r="T92" s="6">
        <f>O92/10</f>
        <v>0</v>
      </c>
    </row>
    <row r="93" ht="12.75" customHeight="1">
      <c r="C93">
        <v>15.0</v>
      </c>
      <c r="D93">
        <v>15.0</v>
      </c>
      <c r="E93">
        <v>5.0</v>
      </c>
      <c r="F93">
        <v>10.0</v>
      </c>
      <c r="G93">
        <v>12.0</v>
      </c>
      <c r="H93">
        <v>3.0</v>
      </c>
      <c r="I93">
        <v>0.0</v>
      </c>
      <c r="J93">
        <v>0.0</v>
      </c>
      <c r="K93">
        <v>0.0</v>
      </c>
      <c r="L93">
        <v>0.0</v>
      </c>
      <c r="M93">
        <v>0.0</v>
      </c>
    </row>
    <row r="94" ht="12.75" customHeight="1">
      <c r="C94">
        <v>0.0</v>
      </c>
      <c r="D94">
        <v>10.0</v>
      </c>
      <c r="E94">
        <v>5.0</v>
      </c>
      <c r="F94">
        <v>3.0</v>
      </c>
      <c r="G94">
        <v>12.0</v>
      </c>
      <c r="H94">
        <v>27.0</v>
      </c>
      <c r="I94">
        <v>44.0</v>
      </c>
      <c r="J94">
        <v>29.0</v>
      </c>
      <c r="K94">
        <v>30.0</v>
      </c>
      <c r="L94">
        <v>100.0</v>
      </c>
    </row>
    <row r="95" ht="12.75" customHeight="1"/>
    <row r="96" ht="12.75" customHeight="1">
      <c r="A96" s="19"/>
      <c r="B96" s="1" t="s">
        <v>39</v>
      </c>
      <c r="Q96" s="1" t="s">
        <v>7</v>
      </c>
      <c r="S96" s="2" t="s">
        <v>8</v>
      </c>
    </row>
    <row r="97" ht="12.75" customHeight="1">
      <c r="A97" s="3">
        <v>2016.0</v>
      </c>
      <c r="B97" s="23">
        <f t="shared" ref="B97:B105" si="59">N98</f>
        <v>991650</v>
      </c>
      <c r="C97" s="21">
        <f t="shared" ref="C97:N97" si="58">B97+($A$81*C68)</f>
        <v>976650</v>
      </c>
      <c r="D97" s="21">
        <f t="shared" si="58"/>
        <v>1010550</v>
      </c>
      <c r="E97" s="21">
        <f t="shared" si="58"/>
        <v>1042425</v>
      </c>
      <c r="F97" s="21">
        <f t="shared" si="58"/>
        <v>1039050</v>
      </c>
      <c r="G97" s="21">
        <f t="shared" si="58"/>
        <v>1058250</v>
      </c>
      <c r="H97" s="21">
        <f t="shared" si="58"/>
        <v>1088775</v>
      </c>
      <c r="I97" s="21">
        <f t="shared" si="58"/>
        <v>1073775</v>
      </c>
      <c r="J97" s="21">
        <f t="shared" si="58"/>
        <v>1076925</v>
      </c>
      <c r="K97" s="21">
        <f t="shared" si="58"/>
        <v>1094400</v>
      </c>
      <c r="L97" s="21">
        <f t="shared" si="58"/>
        <v>1095750</v>
      </c>
      <c r="M97" s="21">
        <f t="shared" si="58"/>
        <v>1106400</v>
      </c>
      <c r="N97" s="21">
        <f t="shared" si="58"/>
        <v>1097475</v>
      </c>
      <c r="Q97">
        <v>309.0</v>
      </c>
      <c r="R97">
        <v>1035.0</v>
      </c>
      <c r="S97" s="4">
        <f t="shared" ref="S97:S106" si="61">Q97/R97</f>
        <v>0.2985507246</v>
      </c>
    </row>
    <row r="98" ht="12.75" customHeight="1">
      <c r="A98" s="3">
        <v>2015.0</v>
      </c>
      <c r="B98" s="23">
        <f t="shared" si="59"/>
        <v>908775</v>
      </c>
      <c r="C98" s="21">
        <f t="shared" ref="C98:N98" si="60">B98+($A$81*C69)</f>
        <v>893775</v>
      </c>
      <c r="D98" s="21">
        <f t="shared" si="60"/>
        <v>916050</v>
      </c>
      <c r="E98" s="21">
        <f t="shared" si="60"/>
        <v>901050</v>
      </c>
      <c r="F98" s="21">
        <f t="shared" si="60"/>
        <v>908475</v>
      </c>
      <c r="G98" s="21">
        <f t="shared" si="60"/>
        <v>921600</v>
      </c>
      <c r="H98" s="21">
        <f t="shared" si="60"/>
        <v>908850</v>
      </c>
      <c r="I98" s="21">
        <f t="shared" si="60"/>
        <v>919500</v>
      </c>
      <c r="J98" s="21">
        <f t="shared" si="60"/>
        <v>990375</v>
      </c>
      <c r="K98" s="21">
        <f t="shared" si="60"/>
        <v>995025</v>
      </c>
      <c r="L98" s="21">
        <f t="shared" si="60"/>
        <v>980025</v>
      </c>
      <c r="M98" s="21">
        <f t="shared" si="60"/>
        <v>975750</v>
      </c>
      <c r="N98" s="21">
        <f t="shared" si="60"/>
        <v>991650</v>
      </c>
      <c r="Q98">
        <v>-29.8</v>
      </c>
      <c r="R98">
        <v>1165.0</v>
      </c>
      <c r="S98" s="4">
        <f t="shared" si="61"/>
        <v>-0.02557939914</v>
      </c>
    </row>
    <row r="99" ht="12.75" customHeight="1">
      <c r="A99" s="3">
        <v>2014.0</v>
      </c>
      <c r="B99" s="23">
        <f t="shared" si="59"/>
        <v>732150</v>
      </c>
      <c r="C99" s="21">
        <f t="shared" ref="C99:N99" si="62">B99+($A$81*C70)</f>
        <v>725100</v>
      </c>
      <c r="D99" s="21">
        <f t="shared" si="62"/>
        <v>768525</v>
      </c>
      <c r="E99" s="21">
        <f t="shared" si="62"/>
        <v>775050</v>
      </c>
      <c r="F99" s="21">
        <f t="shared" si="62"/>
        <v>787500</v>
      </c>
      <c r="G99" s="21">
        <f t="shared" si="62"/>
        <v>798375</v>
      </c>
      <c r="H99" s="21">
        <f t="shared" si="62"/>
        <v>786300</v>
      </c>
      <c r="I99" s="21">
        <f t="shared" si="62"/>
        <v>789525</v>
      </c>
      <c r="J99" s="21">
        <f t="shared" si="62"/>
        <v>787800</v>
      </c>
      <c r="K99" s="21">
        <f t="shared" si="62"/>
        <v>795900</v>
      </c>
      <c r="L99" s="21">
        <f t="shared" si="62"/>
        <v>843825</v>
      </c>
      <c r="M99" s="21">
        <f t="shared" si="62"/>
        <v>856500</v>
      </c>
      <c r="N99" s="21">
        <f t="shared" si="62"/>
        <v>908775</v>
      </c>
      <c r="Q99">
        <v>355.0</v>
      </c>
      <c r="R99">
        <v>1131.0</v>
      </c>
      <c r="S99" s="4">
        <f t="shared" si="61"/>
        <v>0.3138815208</v>
      </c>
    </row>
    <row r="100" ht="12.75" customHeight="1">
      <c r="A100" s="3">
        <v>2013.0</v>
      </c>
      <c r="B100" s="23">
        <f t="shared" si="59"/>
        <v>540375</v>
      </c>
      <c r="C100" s="21">
        <f t="shared" ref="C100:N100" si="63">B100+($A$81*C71)</f>
        <v>545400</v>
      </c>
      <c r="D100" s="21">
        <f t="shared" si="63"/>
        <v>554475</v>
      </c>
      <c r="E100" s="21">
        <f t="shared" si="63"/>
        <v>576675</v>
      </c>
      <c r="F100" s="21">
        <f t="shared" si="63"/>
        <v>610650</v>
      </c>
      <c r="G100" s="21">
        <f t="shared" si="63"/>
        <v>630075</v>
      </c>
      <c r="H100" s="21">
        <f t="shared" si="63"/>
        <v>638625</v>
      </c>
      <c r="I100" s="21">
        <f t="shared" si="63"/>
        <v>633450</v>
      </c>
      <c r="J100" s="21">
        <f t="shared" si="63"/>
        <v>646125</v>
      </c>
      <c r="K100" s="21">
        <f t="shared" si="63"/>
        <v>691125</v>
      </c>
      <c r="L100" s="21">
        <f t="shared" si="63"/>
        <v>700800</v>
      </c>
      <c r="M100" s="21">
        <f t="shared" si="63"/>
        <v>719250</v>
      </c>
      <c r="N100" s="21">
        <f t="shared" si="63"/>
        <v>732150</v>
      </c>
      <c r="Q100">
        <v>418.2</v>
      </c>
      <c r="R100">
        <v>902.0</v>
      </c>
      <c r="S100" s="4">
        <f t="shared" si="61"/>
        <v>0.4636363636</v>
      </c>
    </row>
    <row r="101" ht="12.75" customHeight="1">
      <c r="A101" s="3">
        <v>2012.0</v>
      </c>
      <c r="B101" s="23">
        <f t="shared" si="59"/>
        <v>472950</v>
      </c>
      <c r="C101" s="21">
        <f t="shared" ref="C101:N101" si="64">B101+($A$81*C72)</f>
        <v>467175</v>
      </c>
      <c r="D101" s="21">
        <f t="shared" si="64"/>
        <v>483150</v>
      </c>
      <c r="E101" s="21">
        <f t="shared" si="64"/>
        <v>496950</v>
      </c>
      <c r="F101" s="21">
        <f t="shared" si="64"/>
        <v>510375</v>
      </c>
      <c r="G101" s="21">
        <f t="shared" si="64"/>
        <v>520650</v>
      </c>
      <c r="H101" s="21">
        <f t="shared" si="64"/>
        <v>530400</v>
      </c>
      <c r="I101" s="21">
        <f t="shared" si="64"/>
        <v>545250</v>
      </c>
      <c r="J101" s="21">
        <f t="shared" si="64"/>
        <v>538275</v>
      </c>
      <c r="K101" s="21">
        <f t="shared" si="64"/>
        <v>538425</v>
      </c>
      <c r="L101" s="21">
        <f t="shared" si="64"/>
        <v>523425</v>
      </c>
      <c r="M101" s="21">
        <f t="shared" si="64"/>
        <v>536100</v>
      </c>
      <c r="N101" s="21">
        <f t="shared" si="64"/>
        <v>540375</v>
      </c>
      <c r="Q101">
        <v>171.8</v>
      </c>
      <c r="R101">
        <v>792.0</v>
      </c>
      <c r="S101" s="4">
        <f t="shared" si="61"/>
        <v>0.2169191919</v>
      </c>
    </row>
    <row r="102" ht="12.75" customHeight="1">
      <c r="A102" s="3">
        <v>2011.0</v>
      </c>
      <c r="B102" s="23">
        <f t="shared" si="59"/>
        <v>445725</v>
      </c>
      <c r="C102" s="21">
        <f t="shared" ref="C102:N102" si="65">B102+($A$81*C73)</f>
        <v>449100</v>
      </c>
      <c r="D102" s="21">
        <f t="shared" si="65"/>
        <v>436125</v>
      </c>
      <c r="E102" s="21">
        <f t="shared" si="65"/>
        <v>443925</v>
      </c>
      <c r="F102" s="21">
        <f t="shared" si="65"/>
        <v>448575</v>
      </c>
      <c r="G102" s="21">
        <f t="shared" si="65"/>
        <v>443400</v>
      </c>
      <c r="H102" s="21">
        <f t="shared" si="65"/>
        <v>480900</v>
      </c>
      <c r="I102" s="21">
        <f t="shared" si="65"/>
        <v>480375</v>
      </c>
      <c r="J102" s="21">
        <f t="shared" si="65"/>
        <v>477450</v>
      </c>
      <c r="K102" s="21">
        <f t="shared" si="65"/>
        <v>494400</v>
      </c>
      <c r="L102" s="21">
        <f t="shared" si="65"/>
        <v>487500</v>
      </c>
      <c r="M102" s="21">
        <f t="shared" si="65"/>
        <v>472500</v>
      </c>
      <c r="N102" s="21">
        <f t="shared" si="65"/>
        <v>472950</v>
      </c>
      <c r="Q102">
        <v>42.0</v>
      </c>
      <c r="R102">
        <v>781.0</v>
      </c>
      <c r="S102" s="4">
        <f t="shared" si="61"/>
        <v>0.05377720871</v>
      </c>
    </row>
    <row r="103" ht="12.75" customHeight="1">
      <c r="A103" s="3">
        <v>2010.0</v>
      </c>
      <c r="B103" s="23">
        <f t="shared" si="59"/>
        <v>366375</v>
      </c>
      <c r="C103" s="21">
        <f t="shared" ref="C103:N103" si="66">B103+($A$81*C74)</f>
        <v>353700</v>
      </c>
      <c r="D103" s="21">
        <f t="shared" si="66"/>
        <v>348975</v>
      </c>
      <c r="E103" s="21">
        <f t="shared" si="66"/>
        <v>348075</v>
      </c>
      <c r="F103" s="21">
        <f t="shared" si="66"/>
        <v>361425</v>
      </c>
      <c r="G103" s="21">
        <f t="shared" si="66"/>
        <v>377100</v>
      </c>
      <c r="H103" s="21">
        <f t="shared" si="66"/>
        <v>426000</v>
      </c>
      <c r="I103" s="21">
        <f t="shared" si="66"/>
        <v>417075</v>
      </c>
      <c r="J103" s="21">
        <f t="shared" si="66"/>
        <v>411225</v>
      </c>
      <c r="K103" s="21">
        <f t="shared" si="66"/>
        <v>396225</v>
      </c>
      <c r="L103" s="21">
        <f t="shared" si="66"/>
        <v>401700</v>
      </c>
      <c r="M103" s="21">
        <f t="shared" si="66"/>
        <v>426525</v>
      </c>
      <c r="N103" s="21">
        <f t="shared" si="66"/>
        <v>445725</v>
      </c>
      <c r="Q103">
        <v>194.6</v>
      </c>
      <c r="R103">
        <v>602.0</v>
      </c>
      <c r="S103" s="4">
        <f t="shared" si="61"/>
        <v>0.323255814</v>
      </c>
    </row>
    <row r="104" ht="12.75" customHeight="1">
      <c r="A104" s="3">
        <v>2009.0</v>
      </c>
      <c r="B104" s="23">
        <f t="shared" si="59"/>
        <v>230400</v>
      </c>
      <c r="C104" s="21">
        <f t="shared" ref="C104:N104" si="67">B104+($A$81*C75)</f>
        <v>227475</v>
      </c>
      <c r="D104" s="21">
        <f t="shared" si="67"/>
        <v>242475</v>
      </c>
      <c r="E104" s="21">
        <f t="shared" si="67"/>
        <v>240900</v>
      </c>
      <c r="F104" s="21">
        <f t="shared" si="67"/>
        <v>259425</v>
      </c>
      <c r="G104" s="21">
        <f t="shared" si="67"/>
        <v>273300</v>
      </c>
      <c r="H104" s="21">
        <f t="shared" si="67"/>
        <v>277650</v>
      </c>
      <c r="I104" s="21">
        <f t="shared" si="67"/>
        <v>276525</v>
      </c>
      <c r="J104" s="21">
        <f t="shared" si="67"/>
        <v>294750</v>
      </c>
      <c r="K104" s="21">
        <f t="shared" si="67"/>
        <v>292200</v>
      </c>
      <c r="L104" s="21">
        <f t="shared" si="67"/>
        <v>315075</v>
      </c>
      <c r="M104" s="21">
        <f t="shared" si="67"/>
        <v>351525</v>
      </c>
      <c r="N104" s="21">
        <f t="shared" si="67"/>
        <v>366375</v>
      </c>
      <c r="Q104">
        <v>311.3</v>
      </c>
      <c r="R104">
        <v>443.0</v>
      </c>
      <c r="S104" s="4">
        <f t="shared" si="61"/>
        <v>0.7027088036</v>
      </c>
    </row>
    <row r="105" ht="12.75" customHeight="1">
      <c r="A105" s="3">
        <v>2008.0</v>
      </c>
      <c r="B105" s="23">
        <f t="shared" si="59"/>
        <v>118650</v>
      </c>
      <c r="C105" s="21">
        <f t="shared" ref="C105:N105" si="68">B105+($A$81*C76)</f>
        <v>103650</v>
      </c>
      <c r="D105" s="21">
        <f t="shared" si="68"/>
        <v>96900</v>
      </c>
      <c r="E105" s="21">
        <f t="shared" si="68"/>
        <v>90900</v>
      </c>
      <c r="F105" s="21">
        <f t="shared" si="68"/>
        <v>75900</v>
      </c>
      <c r="G105" s="21">
        <f t="shared" si="68"/>
        <v>84750</v>
      </c>
      <c r="H105" s="21">
        <f t="shared" si="68"/>
        <v>96975</v>
      </c>
      <c r="I105" s="21">
        <f t="shared" si="68"/>
        <v>123225</v>
      </c>
      <c r="J105" s="21">
        <f t="shared" si="68"/>
        <v>112050</v>
      </c>
      <c r="K105" s="21">
        <f t="shared" si="68"/>
        <v>113850</v>
      </c>
      <c r="L105" s="21">
        <f t="shared" si="68"/>
        <v>194775</v>
      </c>
      <c r="M105" s="21">
        <f t="shared" si="68"/>
        <v>204450</v>
      </c>
      <c r="N105" s="21">
        <f t="shared" si="68"/>
        <v>230400</v>
      </c>
      <c r="Q105">
        <v>176.5</v>
      </c>
      <c r="R105">
        <v>713.0</v>
      </c>
      <c r="S105" s="4">
        <f t="shared" si="61"/>
        <v>0.247545582</v>
      </c>
    </row>
    <row r="106" ht="12.75" customHeight="1">
      <c r="A106" s="3">
        <v>2007.0</v>
      </c>
      <c r="B106" s="20">
        <f>A81</f>
        <v>15000</v>
      </c>
      <c r="C106" s="21">
        <f t="shared" ref="C106:N106" si="69">B106+($A$81*C77)</f>
        <v>17250</v>
      </c>
      <c r="D106" s="21">
        <f t="shared" si="69"/>
        <v>34050</v>
      </c>
      <c r="E106" s="21">
        <f t="shared" si="69"/>
        <v>60750</v>
      </c>
      <c r="F106" s="21">
        <f t="shared" si="69"/>
        <v>57525</v>
      </c>
      <c r="G106" s="21">
        <f t="shared" si="69"/>
        <v>74475</v>
      </c>
      <c r="H106" s="21">
        <f t="shared" si="69"/>
        <v>84600</v>
      </c>
      <c r="I106" s="21">
        <f t="shared" si="69"/>
        <v>97125</v>
      </c>
      <c r="J106" s="21">
        <f t="shared" si="69"/>
        <v>83925</v>
      </c>
      <c r="K106" s="21">
        <f t="shared" si="69"/>
        <v>99150</v>
      </c>
      <c r="L106" s="21">
        <f t="shared" si="69"/>
        <v>100425</v>
      </c>
      <c r="M106" s="21">
        <f t="shared" si="69"/>
        <v>108225</v>
      </c>
      <c r="N106" s="21">
        <f t="shared" si="69"/>
        <v>118650</v>
      </c>
      <c r="Q106">
        <v>158.9</v>
      </c>
      <c r="R106">
        <v>800.0</v>
      </c>
      <c r="S106" s="4">
        <f t="shared" si="61"/>
        <v>0.198625</v>
      </c>
    </row>
    <row r="107" ht="12.75" customHeight="1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19"/>
      <c r="P107" s="18"/>
      <c r="Q107">
        <f>SUM(Q97:Q106)</f>
        <v>2107.5</v>
      </c>
      <c r="S107" s="5">
        <f>SUM(S97:S106)</f>
        <v>2.79332081</v>
      </c>
      <c r="T107" s="6">
        <f>O107/10</f>
        <v>0</v>
      </c>
    </row>
    <row r="108" ht="12.75" customHeight="1"/>
    <row r="109" ht="12.75" customHeight="1">
      <c r="A109" s="1" t="s">
        <v>40</v>
      </c>
    </row>
    <row r="110" ht="12.75" customHeight="1">
      <c r="B110" t="s">
        <v>15</v>
      </c>
      <c r="C110" t="s">
        <v>11</v>
      </c>
      <c r="D110" t="s">
        <v>5</v>
      </c>
      <c r="E110" t="s">
        <v>41</v>
      </c>
    </row>
    <row r="111" ht="12.75" customHeight="1">
      <c r="A111" t="s">
        <v>42</v>
      </c>
      <c r="B111" s="4">
        <v>7.055</v>
      </c>
      <c r="C111" s="4">
        <v>7.725</v>
      </c>
      <c r="D111" s="4">
        <v>3.31142857142857</v>
      </c>
    </row>
    <row r="112" ht="12.75" customHeight="1">
      <c r="A112" t="s">
        <v>43</v>
      </c>
      <c r="B112" s="4">
        <v>5.525</v>
      </c>
      <c r="C112" s="4">
        <v>-0.745000000000001</v>
      </c>
      <c r="D112" s="4">
        <v>3.11142857142857</v>
      </c>
    </row>
    <row r="113" ht="12.75" customHeight="1">
      <c r="A113" t="s">
        <v>44</v>
      </c>
      <c r="B113" s="4">
        <v>11.775</v>
      </c>
      <c r="C113" s="4">
        <v>8.875</v>
      </c>
      <c r="D113" s="4">
        <v>6.91857142857143</v>
      </c>
    </row>
    <row r="114" ht="12.75" customHeight="1">
      <c r="A114" t="s">
        <v>45</v>
      </c>
      <c r="B114" s="4">
        <v>12.785</v>
      </c>
      <c r="C114" s="4">
        <v>10.455</v>
      </c>
      <c r="D114" s="4">
        <v>7.79</v>
      </c>
    </row>
    <row r="115" ht="12.75" customHeight="1">
      <c r="A115" t="s">
        <v>46</v>
      </c>
      <c r="B115" s="4">
        <v>4.495</v>
      </c>
      <c r="C115" s="4">
        <v>4.295</v>
      </c>
      <c r="D115" s="4">
        <v>2.78571428571429</v>
      </c>
    </row>
    <row r="116" ht="12.75" customHeight="1">
      <c r="A116" t="s">
        <v>47</v>
      </c>
      <c r="B116" s="4">
        <v>1.815</v>
      </c>
      <c r="C116" s="4">
        <v>1.05</v>
      </c>
      <c r="D116" s="4">
        <v>1.98428571428571</v>
      </c>
    </row>
    <row r="117" ht="12.75" customHeight="1">
      <c r="A117" t="s">
        <v>48</v>
      </c>
      <c r="B117" s="4">
        <v>5.29</v>
      </c>
      <c r="C117" s="4">
        <v>4.865</v>
      </c>
      <c r="D117" s="4">
        <v>2.90571428571429</v>
      </c>
    </row>
    <row r="118" ht="12.75" customHeight="1">
      <c r="A118" t="s">
        <v>49</v>
      </c>
      <c r="B118" s="4">
        <v>9.065</v>
      </c>
      <c r="C118" s="4">
        <v>7.7825</v>
      </c>
      <c r="D118" s="4">
        <v>4.38428571428571</v>
      </c>
    </row>
    <row r="119" ht="12.75" customHeight="1">
      <c r="A119" t="s">
        <v>50</v>
      </c>
      <c r="B119" s="4">
        <v>7.45</v>
      </c>
      <c r="C119" s="4">
        <v>4.4125</v>
      </c>
      <c r="D119" s="4">
        <v>3.69285714285714</v>
      </c>
    </row>
    <row r="120" ht="12.75" customHeight="1">
      <c r="A120" t="s">
        <v>51</v>
      </c>
      <c r="B120" s="4">
        <v>6.91</v>
      </c>
      <c r="C120" s="4">
        <v>3.9725</v>
      </c>
      <c r="D120" s="4">
        <v>4.56285714285714</v>
      </c>
    </row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C3:O3 C4:N12">
    <cfRule type="cellIs" dxfId="0" priority="1" operator="lessThan">
      <formula>0</formula>
    </cfRule>
  </conditionalFormatting>
  <conditionalFormatting sqref="C3:O3 C4:N12">
    <cfRule type="cellIs" dxfId="0" priority="2" operator="greaterThanOrEqual">
      <formula>0</formula>
    </cfRule>
  </conditionalFormatting>
  <conditionalFormatting sqref="C3:O3 C4:N12">
    <cfRule type="cellIs" dxfId="0" priority="3" operator="lessThan">
      <formula>-0.9</formula>
    </cfRule>
  </conditionalFormatting>
  <conditionalFormatting sqref="C16:N25">
    <cfRule type="cellIs" dxfId="0" priority="4" operator="lessThan">
      <formula>0</formula>
    </cfRule>
  </conditionalFormatting>
  <conditionalFormatting sqref="C16:N25">
    <cfRule type="cellIs" dxfId="0" priority="5" operator="greaterThanOrEqual">
      <formula>0</formula>
    </cfRule>
  </conditionalFormatting>
  <conditionalFormatting sqref="C29:N38">
    <cfRule type="cellIs" dxfId="0" priority="6" operator="lessThan">
      <formula>0</formula>
    </cfRule>
  </conditionalFormatting>
  <conditionalFormatting sqref="C29:N38">
    <cfRule type="cellIs" dxfId="0" priority="7" operator="greaterThanOrEqual">
      <formula>0</formula>
    </cfRule>
  </conditionalFormatting>
  <conditionalFormatting sqref="P42 C42:N51">
    <cfRule type="cellIs" dxfId="0" priority="8" operator="lessThan">
      <formula>0</formula>
    </cfRule>
  </conditionalFormatting>
  <conditionalFormatting sqref="P42 C42:N51">
    <cfRule type="cellIs" dxfId="0" priority="9" operator="greaterThanOrEqual">
      <formula>0</formula>
    </cfRule>
  </conditionalFormatting>
  <conditionalFormatting sqref="O4">
    <cfRule type="cellIs" dxfId="0" priority="10" operator="lessThan">
      <formula>0</formula>
    </cfRule>
  </conditionalFormatting>
  <conditionalFormatting sqref="O4">
    <cfRule type="cellIs" dxfId="0" priority="11" operator="greaterThanOrEqual">
      <formula>0</formula>
    </cfRule>
  </conditionalFormatting>
  <conditionalFormatting sqref="O5">
    <cfRule type="cellIs" dxfId="0" priority="12" operator="lessThan">
      <formula>0</formula>
    </cfRule>
  </conditionalFormatting>
  <conditionalFormatting sqref="O5">
    <cfRule type="cellIs" dxfId="0" priority="13" operator="greaterThanOrEqual">
      <formula>0</formula>
    </cfRule>
  </conditionalFormatting>
  <conditionalFormatting sqref="O6">
    <cfRule type="cellIs" dxfId="0" priority="14" operator="lessThan">
      <formula>0</formula>
    </cfRule>
  </conditionalFormatting>
  <conditionalFormatting sqref="O6">
    <cfRule type="cellIs" dxfId="0" priority="15" operator="greaterThanOrEqual">
      <formula>0</formula>
    </cfRule>
  </conditionalFormatting>
  <conditionalFormatting sqref="O7">
    <cfRule type="cellIs" dxfId="0" priority="16" operator="lessThan">
      <formula>0</formula>
    </cfRule>
  </conditionalFormatting>
  <conditionalFormatting sqref="O7">
    <cfRule type="cellIs" dxfId="0" priority="17" operator="greaterThanOrEqual">
      <formula>0</formula>
    </cfRule>
  </conditionalFormatting>
  <conditionalFormatting sqref="O8">
    <cfRule type="cellIs" dxfId="0" priority="18" operator="lessThan">
      <formula>0</formula>
    </cfRule>
  </conditionalFormatting>
  <conditionalFormatting sqref="O8">
    <cfRule type="cellIs" dxfId="0" priority="19" operator="greaterThanOrEqual">
      <formula>0</formula>
    </cfRule>
  </conditionalFormatting>
  <conditionalFormatting sqref="O9">
    <cfRule type="cellIs" dxfId="0" priority="20" operator="lessThan">
      <formula>0</formula>
    </cfRule>
  </conditionalFormatting>
  <conditionalFormatting sqref="O9">
    <cfRule type="cellIs" dxfId="0" priority="21" operator="greaterThanOrEqual">
      <formula>0</formula>
    </cfRule>
  </conditionalFormatting>
  <conditionalFormatting sqref="O10">
    <cfRule type="cellIs" dxfId="0" priority="22" operator="lessThan">
      <formula>0</formula>
    </cfRule>
  </conditionalFormatting>
  <conditionalFormatting sqref="O10">
    <cfRule type="cellIs" dxfId="0" priority="23" operator="greaterThanOrEqual">
      <formula>0</formula>
    </cfRule>
  </conditionalFormatting>
  <conditionalFormatting sqref="O11">
    <cfRule type="cellIs" dxfId="0" priority="24" operator="lessThan">
      <formula>0</formula>
    </cfRule>
  </conditionalFormatting>
  <conditionalFormatting sqref="O11">
    <cfRule type="cellIs" dxfId="0" priority="25" operator="greaterThanOrEqual">
      <formula>0</formula>
    </cfRule>
  </conditionalFormatting>
  <conditionalFormatting sqref="O12">
    <cfRule type="cellIs" dxfId="0" priority="26" operator="lessThan">
      <formula>0</formula>
    </cfRule>
  </conditionalFormatting>
  <conditionalFormatting sqref="O12">
    <cfRule type="cellIs" dxfId="0" priority="27" operator="greaterThanOrEqual">
      <formula>0</formula>
    </cfRule>
  </conditionalFormatting>
  <conditionalFormatting sqref="O16">
    <cfRule type="cellIs" dxfId="0" priority="28" operator="lessThan">
      <formula>0</formula>
    </cfRule>
  </conditionalFormatting>
  <conditionalFormatting sqref="O16">
    <cfRule type="cellIs" dxfId="0" priority="29" operator="greaterThanOrEqual">
      <formula>0</formula>
    </cfRule>
  </conditionalFormatting>
  <conditionalFormatting sqref="O17">
    <cfRule type="cellIs" dxfId="0" priority="30" operator="lessThan">
      <formula>0</formula>
    </cfRule>
  </conditionalFormatting>
  <conditionalFormatting sqref="O17">
    <cfRule type="cellIs" dxfId="0" priority="31" operator="greaterThanOrEqual">
      <formula>0</formula>
    </cfRule>
  </conditionalFormatting>
  <conditionalFormatting sqref="O18">
    <cfRule type="cellIs" dxfId="0" priority="32" operator="lessThan">
      <formula>0</formula>
    </cfRule>
  </conditionalFormatting>
  <conditionalFormatting sqref="O18">
    <cfRule type="cellIs" dxfId="0" priority="33" operator="greaterThanOrEqual">
      <formula>0</formula>
    </cfRule>
  </conditionalFormatting>
  <conditionalFormatting sqref="O19">
    <cfRule type="cellIs" dxfId="0" priority="34" operator="lessThan">
      <formula>0</formula>
    </cfRule>
  </conditionalFormatting>
  <conditionalFormatting sqref="O19">
    <cfRule type="cellIs" dxfId="0" priority="35" operator="greaterThanOrEqual">
      <formula>0</formula>
    </cfRule>
  </conditionalFormatting>
  <conditionalFormatting sqref="O20">
    <cfRule type="cellIs" dxfId="0" priority="36" operator="lessThan">
      <formula>0</formula>
    </cfRule>
  </conditionalFormatting>
  <conditionalFormatting sqref="O20">
    <cfRule type="cellIs" dxfId="0" priority="37" operator="greaterThanOrEqual">
      <formula>0</formula>
    </cfRule>
  </conditionalFormatting>
  <conditionalFormatting sqref="O21">
    <cfRule type="cellIs" dxfId="0" priority="38" operator="lessThan">
      <formula>0</formula>
    </cfRule>
  </conditionalFormatting>
  <conditionalFormatting sqref="O21">
    <cfRule type="cellIs" dxfId="0" priority="39" operator="greaterThanOrEqual">
      <formula>0</formula>
    </cfRule>
  </conditionalFormatting>
  <conditionalFormatting sqref="O22">
    <cfRule type="cellIs" dxfId="0" priority="40" operator="lessThan">
      <formula>0</formula>
    </cfRule>
  </conditionalFormatting>
  <conditionalFormatting sqref="O22">
    <cfRule type="cellIs" dxfId="0" priority="41" operator="greaterThanOrEqual">
      <formula>0</formula>
    </cfRule>
  </conditionalFormatting>
  <conditionalFormatting sqref="O23">
    <cfRule type="cellIs" dxfId="0" priority="42" operator="lessThan">
      <formula>0</formula>
    </cfRule>
  </conditionalFormatting>
  <conditionalFormatting sqref="O23">
    <cfRule type="cellIs" dxfId="0" priority="43" operator="greaterThanOrEqual">
      <formula>0</formula>
    </cfRule>
  </conditionalFormatting>
  <conditionalFormatting sqref="O24">
    <cfRule type="cellIs" dxfId="0" priority="44" operator="lessThan">
      <formula>0</formula>
    </cfRule>
  </conditionalFormatting>
  <conditionalFormatting sqref="O24">
    <cfRule type="cellIs" dxfId="0" priority="45" operator="greaterThanOrEqual">
      <formula>0</formula>
    </cfRule>
  </conditionalFormatting>
  <conditionalFormatting sqref="O25">
    <cfRule type="cellIs" dxfId="0" priority="46" operator="lessThan">
      <formula>0</formula>
    </cfRule>
  </conditionalFormatting>
  <conditionalFormatting sqref="O25">
    <cfRule type="cellIs" dxfId="0" priority="47" operator="greaterThanOrEqual">
      <formula>0</formula>
    </cfRule>
  </conditionalFormatting>
  <conditionalFormatting sqref="O29">
    <cfRule type="cellIs" dxfId="0" priority="48" operator="lessThan">
      <formula>0</formula>
    </cfRule>
  </conditionalFormatting>
  <conditionalFormatting sqref="O29">
    <cfRule type="cellIs" dxfId="0" priority="49" operator="greaterThanOrEqual">
      <formula>0</formula>
    </cfRule>
  </conditionalFormatting>
  <conditionalFormatting sqref="O30">
    <cfRule type="cellIs" dxfId="0" priority="50" operator="lessThan">
      <formula>0</formula>
    </cfRule>
  </conditionalFormatting>
  <conditionalFormatting sqref="O30">
    <cfRule type="cellIs" dxfId="0" priority="51" operator="greaterThanOrEqual">
      <formula>0</formula>
    </cfRule>
  </conditionalFormatting>
  <conditionalFormatting sqref="O31">
    <cfRule type="cellIs" dxfId="0" priority="52" operator="lessThan">
      <formula>0</formula>
    </cfRule>
  </conditionalFormatting>
  <conditionalFormatting sqref="O31">
    <cfRule type="cellIs" dxfId="0" priority="53" operator="greaterThanOrEqual">
      <formula>0</formula>
    </cfRule>
  </conditionalFormatting>
  <conditionalFormatting sqref="O32">
    <cfRule type="cellIs" dxfId="0" priority="54" operator="lessThan">
      <formula>0</formula>
    </cfRule>
  </conditionalFormatting>
  <conditionalFormatting sqref="O32">
    <cfRule type="cellIs" dxfId="0" priority="55" operator="greaterThanOrEqual">
      <formula>0</formula>
    </cfRule>
  </conditionalFormatting>
  <conditionalFormatting sqref="O33">
    <cfRule type="cellIs" dxfId="0" priority="56" operator="lessThan">
      <formula>0</formula>
    </cfRule>
  </conditionalFormatting>
  <conditionalFormatting sqref="O33">
    <cfRule type="cellIs" dxfId="0" priority="57" operator="greaterThanOrEqual">
      <formula>0</formula>
    </cfRule>
  </conditionalFormatting>
  <conditionalFormatting sqref="O34">
    <cfRule type="cellIs" dxfId="0" priority="58" operator="lessThan">
      <formula>0</formula>
    </cfRule>
  </conditionalFormatting>
  <conditionalFormatting sqref="O34">
    <cfRule type="cellIs" dxfId="0" priority="59" operator="greaterThanOrEqual">
      <formula>0</formula>
    </cfRule>
  </conditionalFormatting>
  <conditionalFormatting sqref="O35">
    <cfRule type="cellIs" dxfId="0" priority="60" operator="lessThan">
      <formula>0</formula>
    </cfRule>
  </conditionalFormatting>
  <conditionalFormatting sqref="O35">
    <cfRule type="cellIs" dxfId="0" priority="61" operator="greaterThanOrEqual">
      <formula>0</formula>
    </cfRule>
  </conditionalFormatting>
  <conditionalFormatting sqref="O36">
    <cfRule type="cellIs" dxfId="0" priority="62" operator="lessThan">
      <formula>0</formula>
    </cfRule>
  </conditionalFormatting>
  <conditionalFormatting sqref="O36">
    <cfRule type="cellIs" dxfId="0" priority="63" operator="greaterThanOrEqual">
      <formula>0</formula>
    </cfRule>
  </conditionalFormatting>
  <conditionalFormatting sqref="O37">
    <cfRule type="cellIs" dxfId="0" priority="64" operator="lessThan">
      <formula>0</formula>
    </cfRule>
  </conditionalFormatting>
  <conditionalFormatting sqref="O37">
    <cfRule type="cellIs" dxfId="0" priority="65" operator="greaterThanOrEqual">
      <formula>0</formula>
    </cfRule>
  </conditionalFormatting>
  <conditionalFormatting sqref="O38">
    <cfRule type="cellIs" dxfId="0" priority="66" operator="lessThan">
      <formula>0</formula>
    </cfRule>
  </conditionalFormatting>
  <conditionalFormatting sqref="O38">
    <cfRule type="cellIs" dxfId="0" priority="67" operator="greaterThanOrEqual">
      <formula>0</formula>
    </cfRule>
  </conditionalFormatting>
  <conditionalFormatting sqref="O42">
    <cfRule type="cellIs" dxfId="0" priority="68" operator="lessThan">
      <formula>0</formula>
    </cfRule>
  </conditionalFormatting>
  <conditionalFormatting sqref="O42">
    <cfRule type="cellIs" dxfId="0" priority="69" operator="greaterThanOrEqual">
      <formula>0</formula>
    </cfRule>
  </conditionalFormatting>
  <conditionalFormatting sqref="O43">
    <cfRule type="cellIs" dxfId="0" priority="70" operator="lessThan">
      <formula>0</formula>
    </cfRule>
  </conditionalFormatting>
  <conditionalFormatting sqref="O43">
    <cfRule type="cellIs" dxfId="0" priority="71" operator="greaterThanOrEqual">
      <formula>0</formula>
    </cfRule>
  </conditionalFormatting>
  <conditionalFormatting sqref="O44">
    <cfRule type="cellIs" dxfId="0" priority="72" operator="lessThan">
      <formula>0</formula>
    </cfRule>
  </conditionalFormatting>
  <conditionalFormatting sqref="O44">
    <cfRule type="cellIs" dxfId="0" priority="73" operator="greaterThanOrEqual">
      <formula>0</formula>
    </cfRule>
  </conditionalFormatting>
  <conditionalFormatting sqref="O45">
    <cfRule type="cellIs" dxfId="0" priority="74" operator="lessThan">
      <formula>0</formula>
    </cfRule>
  </conditionalFormatting>
  <conditionalFormatting sqref="O45">
    <cfRule type="cellIs" dxfId="0" priority="75" operator="greaterThanOrEqual">
      <formula>0</formula>
    </cfRule>
  </conditionalFormatting>
  <conditionalFormatting sqref="O46">
    <cfRule type="cellIs" dxfId="0" priority="76" operator="lessThan">
      <formula>0</formula>
    </cfRule>
  </conditionalFormatting>
  <conditionalFormatting sqref="O46">
    <cfRule type="cellIs" dxfId="0" priority="77" operator="greaterThanOrEqual">
      <formula>0</formula>
    </cfRule>
  </conditionalFormatting>
  <conditionalFormatting sqref="O47">
    <cfRule type="cellIs" dxfId="0" priority="78" operator="lessThan">
      <formula>0</formula>
    </cfRule>
  </conditionalFormatting>
  <conditionalFormatting sqref="O47">
    <cfRule type="cellIs" dxfId="0" priority="79" operator="greaterThanOrEqual">
      <formula>0</formula>
    </cfRule>
  </conditionalFormatting>
  <conditionalFormatting sqref="O48">
    <cfRule type="cellIs" dxfId="0" priority="80" operator="lessThan">
      <formula>0</formula>
    </cfRule>
  </conditionalFormatting>
  <conditionalFormatting sqref="O48">
    <cfRule type="cellIs" dxfId="0" priority="81" operator="greaterThanOrEqual">
      <formula>0</formula>
    </cfRule>
  </conditionalFormatting>
  <conditionalFormatting sqref="O49">
    <cfRule type="cellIs" dxfId="0" priority="82" operator="lessThan">
      <formula>0</formula>
    </cfRule>
  </conditionalFormatting>
  <conditionalFormatting sqref="O49">
    <cfRule type="cellIs" dxfId="0" priority="83" operator="greaterThanOrEqual">
      <formula>0</formula>
    </cfRule>
  </conditionalFormatting>
  <conditionalFormatting sqref="O50">
    <cfRule type="cellIs" dxfId="0" priority="84" operator="lessThan">
      <formula>0</formula>
    </cfRule>
  </conditionalFormatting>
  <conditionalFormatting sqref="O50">
    <cfRule type="cellIs" dxfId="0" priority="85" operator="greaterThanOrEqual">
      <formula>0</formula>
    </cfRule>
  </conditionalFormatting>
  <conditionalFormatting sqref="O51">
    <cfRule type="cellIs" dxfId="0" priority="86" operator="lessThan">
      <formula>0</formula>
    </cfRule>
  </conditionalFormatting>
  <conditionalFormatting sqref="O51">
    <cfRule type="cellIs" dxfId="0" priority="87" operator="greaterThanOrEqual">
      <formula>0</formula>
    </cfRule>
  </conditionalFormatting>
  <conditionalFormatting sqref="P43">
    <cfRule type="cellIs" dxfId="0" priority="88" operator="lessThan">
      <formula>0</formula>
    </cfRule>
  </conditionalFormatting>
  <conditionalFormatting sqref="P43">
    <cfRule type="cellIs" dxfId="0" priority="89" operator="greaterThanOrEqual">
      <formula>0</formula>
    </cfRule>
  </conditionalFormatting>
  <conditionalFormatting sqref="P44">
    <cfRule type="cellIs" dxfId="0" priority="90" operator="lessThan">
      <formula>0</formula>
    </cfRule>
  </conditionalFormatting>
  <conditionalFormatting sqref="P44">
    <cfRule type="cellIs" dxfId="0" priority="91" operator="greaterThanOrEqual">
      <formula>0</formula>
    </cfRule>
  </conditionalFormatting>
  <conditionalFormatting sqref="P45">
    <cfRule type="cellIs" dxfId="0" priority="92" operator="lessThan">
      <formula>0</formula>
    </cfRule>
  </conditionalFormatting>
  <conditionalFormatting sqref="P45">
    <cfRule type="cellIs" dxfId="0" priority="93" operator="greaterThanOrEqual">
      <formula>0</formula>
    </cfRule>
  </conditionalFormatting>
  <conditionalFormatting sqref="P46">
    <cfRule type="cellIs" dxfId="0" priority="94" operator="lessThan">
      <formula>0</formula>
    </cfRule>
  </conditionalFormatting>
  <conditionalFormatting sqref="P46">
    <cfRule type="cellIs" dxfId="0" priority="95" operator="greaterThanOrEqual">
      <formula>0</formula>
    </cfRule>
  </conditionalFormatting>
  <conditionalFormatting sqref="P47">
    <cfRule type="cellIs" dxfId="0" priority="96" operator="lessThan">
      <formula>0</formula>
    </cfRule>
  </conditionalFormatting>
  <conditionalFormatting sqref="P47">
    <cfRule type="cellIs" dxfId="0" priority="97" operator="greaterThanOrEqual">
      <formula>0</formula>
    </cfRule>
  </conditionalFormatting>
  <conditionalFormatting sqref="P48">
    <cfRule type="cellIs" dxfId="0" priority="98" operator="lessThan">
      <formula>0</formula>
    </cfRule>
  </conditionalFormatting>
  <conditionalFormatting sqref="P48">
    <cfRule type="cellIs" dxfId="0" priority="99" operator="greaterThanOrEqual">
      <formula>0</formula>
    </cfRule>
  </conditionalFormatting>
  <conditionalFormatting sqref="P49">
    <cfRule type="cellIs" dxfId="0" priority="100" operator="lessThan">
      <formula>0</formula>
    </cfRule>
  </conditionalFormatting>
  <conditionalFormatting sqref="P49">
    <cfRule type="cellIs" dxfId="0" priority="101" operator="greaterThanOrEqual">
      <formula>0</formula>
    </cfRule>
  </conditionalFormatting>
  <conditionalFormatting sqref="P50">
    <cfRule type="cellIs" dxfId="0" priority="102" operator="lessThan">
      <formula>0</formula>
    </cfRule>
  </conditionalFormatting>
  <conditionalFormatting sqref="P50">
    <cfRule type="cellIs" dxfId="0" priority="103" operator="greaterThanOrEqual">
      <formula>0</formula>
    </cfRule>
  </conditionalFormatting>
  <conditionalFormatting sqref="P51">
    <cfRule type="cellIs" dxfId="0" priority="104" operator="lessThan">
      <formula>0</formula>
    </cfRule>
  </conditionalFormatting>
  <conditionalFormatting sqref="P51">
    <cfRule type="cellIs" dxfId="0" priority="105" operator="greaterThanOrEqual">
      <formula>0</formula>
    </cfRule>
  </conditionalFormatting>
  <conditionalFormatting sqref="P29">
    <cfRule type="cellIs" dxfId="0" priority="106" operator="lessThan">
      <formula>0</formula>
    </cfRule>
  </conditionalFormatting>
  <conditionalFormatting sqref="P29">
    <cfRule type="cellIs" dxfId="0" priority="107" operator="greaterThanOrEqual">
      <formula>0</formula>
    </cfRule>
  </conditionalFormatting>
  <conditionalFormatting sqref="P30">
    <cfRule type="cellIs" dxfId="0" priority="108" operator="lessThan">
      <formula>0</formula>
    </cfRule>
  </conditionalFormatting>
  <conditionalFormatting sqref="P30">
    <cfRule type="cellIs" dxfId="0" priority="109" operator="greaterThanOrEqual">
      <formula>0</formula>
    </cfRule>
  </conditionalFormatting>
  <conditionalFormatting sqref="P31">
    <cfRule type="cellIs" dxfId="0" priority="110" operator="lessThan">
      <formula>0</formula>
    </cfRule>
  </conditionalFormatting>
  <conditionalFormatting sqref="P31">
    <cfRule type="cellIs" dxfId="0" priority="111" operator="greaterThanOrEqual">
      <formula>0</formula>
    </cfRule>
  </conditionalFormatting>
  <conditionalFormatting sqref="P32">
    <cfRule type="cellIs" dxfId="0" priority="112" operator="lessThan">
      <formula>0</formula>
    </cfRule>
  </conditionalFormatting>
  <conditionalFormatting sqref="P32">
    <cfRule type="cellIs" dxfId="0" priority="113" operator="greaterThanOrEqual">
      <formula>0</formula>
    </cfRule>
  </conditionalFormatting>
  <conditionalFormatting sqref="P33">
    <cfRule type="cellIs" dxfId="0" priority="114" operator="lessThan">
      <formula>0</formula>
    </cfRule>
  </conditionalFormatting>
  <conditionalFormatting sqref="P33">
    <cfRule type="cellIs" dxfId="0" priority="115" operator="greaterThanOrEqual">
      <formula>0</formula>
    </cfRule>
  </conditionalFormatting>
  <conditionalFormatting sqref="P34">
    <cfRule type="cellIs" dxfId="0" priority="116" operator="lessThan">
      <formula>0</formula>
    </cfRule>
  </conditionalFormatting>
  <conditionalFormatting sqref="P34">
    <cfRule type="cellIs" dxfId="0" priority="117" operator="greaterThanOrEqual">
      <formula>0</formula>
    </cfRule>
  </conditionalFormatting>
  <conditionalFormatting sqref="P35">
    <cfRule type="cellIs" dxfId="0" priority="118" operator="lessThan">
      <formula>0</formula>
    </cfRule>
  </conditionalFormatting>
  <conditionalFormatting sqref="P35">
    <cfRule type="cellIs" dxfId="0" priority="119" operator="greaterThanOrEqual">
      <formula>0</formula>
    </cfRule>
  </conditionalFormatting>
  <conditionalFormatting sqref="P36">
    <cfRule type="cellIs" dxfId="0" priority="120" operator="lessThan">
      <formula>0</formula>
    </cfRule>
  </conditionalFormatting>
  <conditionalFormatting sqref="P36">
    <cfRule type="cellIs" dxfId="0" priority="121" operator="greaterThanOrEqual">
      <formula>0</formula>
    </cfRule>
  </conditionalFormatting>
  <conditionalFormatting sqref="P37">
    <cfRule type="cellIs" dxfId="0" priority="122" operator="lessThan">
      <formula>0</formula>
    </cfRule>
  </conditionalFormatting>
  <conditionalFormatting sqref="P37">
    <cfRule type="cellIs" dxfId="0" priority="123" operator="greaterThanOrEqual">
      <formula>0</formula>
    </cfRule>
  </conditionalFormatting>
  <conditionalFormatting sqref="P38">
    <cfRule type="cellIs" dxfId="0" priority="124" operator="lessThan">
      <formula>0</formula>
    </cfRule>
  </conditionalFormatting>
  <conditionalFormatting sqref="P38">
    <cfRule type="cellIs" dxfId="0" priority="125" operator="greaterThanOrEqual">
      <formula>0</formula>
    </cfRule>
  </conditionalFormatting>
  <conditionalFormatting sqref="P16">
    <cfRule type="cellIs" dxfId="0" priority="126" operator="lessThan">
      <formula>0</formula>
    </cfRule>
  </conditionalFormatting>
  <conditionalFormatting sqref="P16">
    <cfRule type="cellIs" dxfId="0" priority="127" operator="greaterThanOrEqual">
      <formula>0</formula>
    </cfRule>
  </conditionalFormatting>
  <conditionalFormatting sqref="P17">
    <cfRule type="cellIs" dxfId="0" priority="128" operator="lessThan">
      <formula>0</formula>
    </cfRule>
  </conditionalFormatting>
  <conditionalFormatting sqref="P17">
    <cfRule type="cellIs" dxfId="0" priority="129" operator="greaterThanOrEqual">
      <formula>0</formula>
    </cfRule>
  </conditionalFormatting>
  <conditionalFormatting sqref="P18">
    <cfRule type="cellIs" dxfId="0" priority="130" operator="lessThan">
      <formula>0</formula>
    </cfRule>
  </conditionalFormatting>
  <conditionalFormatting sqref="P18">
    <cfRule type="cellIs" dxfId="0" priority="131" operator="greaterThanOrEqual">
      <formula>0</formula>
    </cfRule>
  </conditionalFormatting>
  <conditionalFormatting sqref="P19">
    <cfRule type="cellIs" dxfId="0" priority="132" operator="lessThan">
      <formula>0</formula>
    </cfRule>
  </conditionalFormatting>
  <conditionalFormatting sqref="P19">
    <cfRule type="cellIs" dxfId="0" priority="133" operator="greaterThanOrEqual">
      <formula>0</formula>
    </cfRule>
  </conditionalFormatting>
  <conditionalFormatting sqref="P20">
    <cfRule type="cellIs" dxfId="0" priority="134" operator="lessThan">
      <formula>0</formula>
    </cfRule>
  </conditionalFormatting>
  <conditionalFormatting sqref="P20">
    <cfRule type="cellIs" dxfId="0" priority="135" operator="greaterThanOrEqual">
      <formula>0</formula>
    </cfRule>
  </conditionalFormatting>
  <conditionalFormatting sqref="P21">
    <cfRule type="cellIs" dxfId="0" priority="136" operator="lessThan">
      <formula>0</formula>
    </cfRule>
  </conditionalFormatting>
  <conditionalFormatting sqref="P21">
    <cfRule type="cellIs" dxfId="0" priority="137" operator="greaterThanOrEqual">
      <formula>0</formula>
    </cfRule>
  </conditionalFormatting>
  <conditionalFormatting sqref="P22">
    <cfRule type="cellIs" dxfId="0" priority="138" operator="lessThan">
      <formula>0</formula>
    </cfRule>
  </conditionalFormatting>
  <conditionalFormatting sqref="P22">
    <cfRule type="cellIs" dxfId="0" priority="139" operator="greaterThanOrEqual">
      <formula>0</formula>
    </cfRule>
  </conditionalFormatting>
  <conditionalFormatting sqref="P23">
    <cfRule type="cellIs" dxfId="0" priority="140" operator="lessThan">
      <formula>0</formula>
    </cfRule>
  </conditionalFormatting>
  <conditionalFormatting sqref="P23">
    <cfRule type="cellIs" dxfId="0" priority="141" operator="greaterThanOrEqual">
      <formula>0</formula>
    </cfRule>
  </conditionalFormatting>
  <conditionalFormatting sqref="P24">
    <cfRule type="cellIs" dxfId="0" priority="142" operator="lessThan">
      <formula>0</formula>
    </cfRule>
  </conditionalFormatting>
  <conditionalFormatting sqref="P24">
    <cfRule type="cellIs" dxfId="0" priority="143" operator="greaterThanOrEqual">
      <formula>0</formula>
    </cfRule>
  </conditionalFormatting>
  <conditionalFormatting sqref="P25">
    <cfRule type="cellIs" dxfId="0" priority="144" operator="lessThan">
      <formula>0</formula>
    </cfRule>
  </conditionalFormatting>
  <conditionalFormatting sqref="P25">
    <cfRule type="cellIs" dxfId="0" priority="145" operator="greaterThanOrEqual">
      <formula>0</formula>
    </cfRule>
  </conditionalFormatting>
  <conditionalFormatting sqref="P3">
    <cfRule type="cellIs" dxfId="0" priority="146" operator="lessThan">
      <formula>0</formula>
    </cfRule>
  </conditionalFormatting>
  <conditionalFormatting sqref="P3">
    <cfRule type="cellIs" dxfId="0" priority="147" operator="greaterThanOrEqual">
      <formula>0</formula>
    </cfRule>
  </conditionalFormatting>
  <conditionalFormatting sqref="P4">
    <cfRule type="cellIs" dxfId="0" priority="148" operator="lessThan">
      <formula>0</formula>
    </cfRule>
  </conditionalFormatting>
  <conditionalFormatting sqref="P4">
    <cfRule type="cellIs" dxfId="0" priority="149" operator="greaterThanOrEqual">
      <formula>0</formula>
    </cfRule>
  </conditionalFormatting>
  <conditionalFormatting sqref="P5">
    <cfRule type="cellIs" dxfId="0" priority="150" operator="lessThan">
      <formula>0</formula>
    </cfRule>
  </conditionalFormatting>
  <conditionalFormatting sqref="P5">
    <cfRule type="cellIs" dxfId="0" priority="151" operator="greaterThanOrEqual">
      <formula>0</formula>
    </cfRule>
  </conditionalFormatting>
  <conditionalFormatting sqref="P6">
    <cfRule type="cellIs" dxfId="0" priority="152" operator="lessThan">
      <formula>0</formula>
    </cfRule>
  </conditionalFormatting>
  <conditionalFormatting sqref="P6">
    <cfRule type="cellIs" dxfId="0" priority="153" operator="greaterThanOrEqual">
      <formula>0</formula>
    </cfRule>
  </conditionalFormatting>
  <conditionalFormatting sqref="P7">
    <cfRule type="cellIs" dxfId="0" priority="154" operator="lessThan">
      <formula>0</formula>
    </cfRule>
  </conditionalFormatting>
  <conditionalFormatting sqref="P7">
    <cfRule type="cellIs" dxfId="0" priority="155" operator="greaterThanOrEqual">
      <formula>0</formula>
    </cfRule>
  </conditionalFormatting>
  <conditionalFormatting sqref="P8">
    <cfRule type="cellIs" dxfId="0" priority="156" operator="lessThan">
      <formula>0</formula>
    </cfRule>
  </conditionalFormatting>
  <conditionalFormatting sqref="P8">
    <cfRule type="cellIs" dxfId="0" priority="157" operator="greaterThanOrEqual">
      <formula>0</formula>
    </cfRule>
  </conditionalFormatting>
  <conditionalFormatting sqref="P9">
    <cfRule type="cellIs" dxfId="0" priority="158" operator="lessThan">
      <formula>0</formula>
    </cfRule>
  </conditionalFormatting>
  <conditionalFormatting sqref="P9">
    <cfRule type="cellIs" dxfId="0" priority="159" operator="greaterThanOrEqual">
      <formula>0</formula>
    </cfRule>
  </conditionalFormatting>
  <conditionalFormatting sqref="P10">
    <cfRule type="cellIs" dxfId="0" priority="160" operator="lessThan">
      <formula>0</formula>
    </cfRule>
  </conditionalFormatting>
  <conditionalFormatting sqref="P10">
    <cfRule type="cellIs" dxfId="0" priority="161" operator="greaterThanOrEqual">
      <formula>0</formula>
    </cfRule>
  </conditionalFormatting>
  <conditionalFormatting sqref="P11">
    <cfRule type="cellIs" dxfId="0" priority="162" operator="lessThan">
      <formula>0</formula>
    </cfRule>
  </conditionalFormatting>
  <conditionalFormatting sqref="P11">
    <cfRule type="cellIs" dxfId="0" priority="163" operator="greaterThanOrEqual">
      <formula>0</formula>
    </cfRule>
  </conditionalFormatting>
  <conditionalFormatting sqref="P12">
    <cfRule type="cellIs" dxfId="0" priority="164" operator="lessThan">
      <formula>0</formula>
    </cfRule>
  </conditionalFormatting>
  <conditionalFormatting sqref="P12">
    <cfRule type="cellIs" dxfId="0" priority="165" operator="greaterThanOrEqual">
      <formula>0</formula>
    </cfRule>
  </conditionalFormatting>
  <conditionalFormatting sqref="C55">
    <cfRule type="cellIs" dxfId="0" priority="166" operator="lessThan">
      <formula>0</formula>
    </cfRule>
  </conditionalFormatting>
  <conditionalFormatting sqref="C55">
    <cfRule type="cellIs" dxfId="0" priority="167" operator="greaterThanOrEqual">
      <formula>0</formula>
    </cfRule>
  </conditionalFormatting>
  <conditionalFormatting sqref="O55">
    <cfRule type="cellIs" dxfId="0" priority="168" operator="lessThan">
      <formula>0</formula>
    </cfRule>
  </conditionalFormatting>
  <conditionalFormatting sqref="O55">
    <cfRule type="cellIs" dxfId="0" priority="169" operator="greaterThanOrEqual">
      <formula>0</formula>
    </cfRule>
  </conditionalFormatting>
  <conditionalFormatting sqref="O56">
    <cfRule type="cellIs" dxfId="0" priority="170" operator="lessThan">
      <formula>0</formula>
    </cfRule>
  </conditionalFormatting>
  <conditionalFormatting sqref="O56">
    <cfRule type="cellIs" dxfId="0" priority="171" operator="greaterThanOrEqual">
      <formula>0</formula>
    </cfRule>
  </conditionalFormatting>
  <conditionalFormatting sqref="O57">
    <cfRule type="cellIs" dxfId="0" priority="172" operator="lessThan">
      <formula>0</formula>
    </cfRule>
  </conditionalFormatting>
  <conditionalFormatting sqref="O57">
    <cfRule type="cellIs" dxfId="0" priority="173" operator="greaterThanOrEqual">
      <formula>0</formula>
    </cfRule>
  </conditionalFormatting>
  <conditionalFormatting sqref="O58">
    <cfRule type="cellIs" dxfId="0" priority="174" operator="lessThan">
      <formula>0</formula>
    </cfRule>
  </conditionalFormatting>
  <conditionalFormatting sqref="O58">
    <cfRule type="cellIs" dxfId="0" priority="175" operator="greaterThanOrEqual">
      <formula>0</formula>
    </cfRule>
  </conditionalFormatting>
  <conditionalFormatting sqref="O59">
    <cfRule type="cellIs" dxfId="0" priority="176" operator="lessThan">
      <formula>0</formula>
    </cfRule>
  </conditionalFormatting>
  <conditionalFormatting sqref="O59">
    <cfRule type="cellIs" dxfId="0" priority="177" operator="greaterThanOrEqual">
      <formula>0</formula>
    </cfRule>
  </conditionalFormatting>
  <conditionalFormatting sqref="O60">
    <cfRule type="cellIs" dxfId="0" priority="178" operator="lessThan">
      <formula>0</formula>
    </cfRule>
  </conditionalFormatting>
  <conditionalFormatting sqref="O60">
    <cfRule type="cellIs" dxfId="0" priority="179" operator="greaterThanOrEqual">
      <formula>0</formula>
    </cfRule>
  </conditionalFormatting>
  <conditionalFormatting sqref="O61">
    <cfRule type="cellIs" dxfId="0" priority="180" operator="lessThan">
      <formula>0</formula>
    </cfRule>
  </conditionalFormatting>
  <conditionalFormatting sqref="O61">
    <cfRule type="cellIs" dxfId="0" priority="181" operator="greaterThanOrEqual">
      <formula>0</formula>
    </cfRule>
  </conditionalFormatting>
  <conditionalFormatting sqref="O62">
    <cfRule type="cellIs" dxfId="0" priority="182" operator="lessThan">
      <formula>0</formula>
    </cfRule>
  </conditionalFormatting>
  <conditionalFormatting sqref="O62">
    <cfRule type="cellIs" dxfId="0" priority="183" operator="greaterThanOrEqual">
      <formula>0</formula>
    </cfRule>
  </conditionalFormatting>
  <conditionalFormatting sqref="O63">
    <cfRule type="cellIs" dxfId="0" priority="184" operator="lessThan">
      <formula>0</formula>
    </cfRule>
  </conditionalFormatting>
  <conditionalFormatting sqref="O63">
    <cfRule type="cellIs" dxfId="0" priority="185" operator="greaterThanOrEqual">
      <formula>0</formula>
    </cfRule>
  </conditionalFormatting>
  <conditionalFormatting sqref="O64">
    <cfRule type="cellIs" dxfId="0" priority="186" operator="lessThan">
      <formula>0</formula>
    </cfRule>
  </conditionalFormatting>
  <conditionalFormatting sqref="O64">
    <cfRule type="cellIs" dxfId="0" priority="187" operator="greaterThanOrEqual">
      <formula>0</formula>
    </cfRule>
  </conditionalFormatting>
  <conditionalFormatting sqref="P55">
    <cfRule type="cellIs" dxfId="0" priority="188" operator="lessThan">
      <formula>0</formula>
    </cfRule>
  </conditionalFormatting>
  <conditionalFormatting sqref="P55">
    <cfRule type="cellIs" dxfId="0" priority="189" operator="greaterThanOrEqual">
      <formula>0</formula>
    </cfRule>
  </conditionalFormatting>
  <conditionalFormatting sqref="P56">
    <cfRule type="cellIs" dxfId="0" priority="190" operator="lessThan">
      <formula>0</formula>
    </cfRule>
  </conditionalFormatting>
  <conditionalFormatting sqref="P56">
    <cfRule type="cellIs" dxfId="0" priority="191" operator="greaterThanOrEqual">
      <formula>0</formula>
    </cfRule>
  </conditionalFormatting>
  <conditionalFormatting sqref="P57">
    <cfRule type="cellIs" dxfId="0" priority="192" operator="lessThan">
      <formula>0</formula>
    </cfRule>
  </conditionalFormatting>
  <conditionalFormatting sqref="P57">
    <cfRule type="cellIs" dxfId="0" priority="193" operator="greaterThanOrEqual">
      <formula>0</formula>
    </cfRule>
  </conditionalFormatting>
  <conditionalFormatting sqref="P58">
    <cfRule type="cellIs" dxfId="0" priority="194" operator="lessThan">
      <formula>0</formula>
    </cfRule>
  </conditionalFormatting>
  <conditionalFormatting sqref="P58">
    <cfRule type="cellIs" dxfId="0" priority="195" operator="greaterThanOrEqual">
      <formula>0</formula>
    </cfRule>
  </conditionalFormatting>
  <conditionalFormatting sqref="P59">
    <cfRule type="cellIs" dxfId="0" priority="196" operator="lessThan">
      <formula>0</formula>
    </cfRule>
  </conditionalFormatting>
  <conditionalFormatting sqref="P59">
    <cfRule type="cellIs" dxfId="0" priority="197" operator="greaterThanOrEqual">
      <formula>0</formula>
    </cfRule>
  </conditionalFormatting>
  <conditionalFormatting sqref="P60">
    <cfRule type="cellIs" dxfId="0" priority="198" operator="lessThan">
      <formula>0</formula>
    </cfRule>
  </conditionalFormatting>
  <conditionalFormatting sqref="P60">
    <cfRule type="cellIs" dxfId="0" priority="199" operator="greaterThanOrEqual">
      <formula>0</formula>
    </cfRule>
  </conditionalFormatting>
  <conditionalFormatting sqref="P61">
    <cfRule type="cellIs" dxfId="0" priority="200" operator="lessThan">
      <formula>0</formula>
    </cfRule>
  </conditionalFormatting>
  <conditionalFormatting sqref="P61">
    <cfRule type="cellIs" dxfId="0" priority="201" operator="greaterThanOrEqual">
      <formula>0</formula>
    </cfRule>
  </conditionalFormatting>
  <conditionalFormatting sqref="P62">
    <cfRule type="cellIs" dxfId="0" priority="202" operator="lessThan">
      <formula>0</formula>
    </cfRule>
  </conditionalFormatting>
  <conditionalFormatting sqref="P62">
    <cfRule type="cellIs" dxfId="0" priority="203" operator="greaterThanOrEqual">
      <formula>0</formula>
    </cfRule>
  </conditionalFormatting>
  <conditionalFormatting sqref="P63">
    <cfRule type="cellIs" dxfId="0" priority="204" operator="lessThan">
      <formula>0</formula>
    </cfRule>
  </conditionalFormatting>
  <conditionalFormatting sqref="P63">
    <cfRule type="cellIs" dxfId="0" priority="205" operator="greaterThanOrEqual">
      <formula>0</formula>
    </cfRule>
  </conditionalFormatting>
  <conditionalFormatting sqref="P64">
    <cfRule type="cellIs" dxfId="0" priority="206" operator="lessThan">
      <formula>0</formula>
    </cfRule>
  </conditionalFormatting>
  <conditionalFormatting sqref="P64">
    <cfRule type="cellIs" dxfId="0" priority="207" operator="greaterThanOrEqual">
      <formula>0</formula>
    </cfRule>
  </conditionalFormatting>
  <conditionalFormatting sqref="O68">
    <cfRule type="cellIs" dxfId="0" priority="208" operator="lessThan">
      <formula>0</formula>
    </cfRule>
  </conditionalFormatting>
  <conditionalFormatting sqref="O68">
    <cfRule type="cellIs" dxfId="0" priority="209" operator="greaterThanOrEqual">
      <formula>0</formula>
    </cfRule>
  </conditionalFormatting>
  <conditionalFormatting sqref="O69">
    <cfRule type="cellIs" dxfId="0" priority="210" operator="lessThan">
      <formula>0</formula>
    </cfRule>
  </conditionalFormatting>
  <conditionalFormatting sqref="O69">
    <cfRule type="cellIs" dxfId="0" priority="211" operator="greaterThanOrEqual">
      <formula>0</formula>
    </cfRule>
  </conditionalFormatting>
  <conditionalFormatting sqref="O70">
    <cfRule type="cellIs" dxfId="0" priority="212" operator="lessThan">
      <formula>0</formula>
    </cfRule>
  </conditionalFormatting>
  <conditionalFormatting sqref="O70">
    <cfRule type="cellIs" dxfId="0" priority="213" operator="greaterThanOrEqual">
      <formula>0</formula>
    </cfRule>
  </conditionalFormatting>
  <conditionalFormatting sqref="O71">
    <cfRule type="cellIs" dxfId="0" priority="214" operator="lessThan">
      <formula>0</formula>
    </cfRule>
  </conditionalFormatting>
  <conditionalFormatting sqref="O71">
    <cfRule type="cellIs" dxfId="0" priority="215" operator="greaterThanOrEqual">
      <formula>0</formula>
    </cfRule>
  </conditionalFormatting>
  <conditionalFormatting sqref="O72">
    <cfRule type="cellIs" dxfId="0" priority="216" operator="lessThan">
      <formula>0</formula>
    </cfRule>
  </conditionalFormatting>
  <conditionalFormatting sqref="O72">
    <cfRule type="cellIs" dxfId="0" priority="217" operator="greaterThanOrEqual">
      <formula>0</formula>
    </cfRule>
  </conditionalFormatting>
  <conditionalFormatting sqref="O73">
    <cfRule type="cellIs" dxfId="0" priority="218" operator="lessThan">
      <formula>0</formula>
    </cfRule>
  </conditionalFormatting>
  <conditionalFormatting sqref="O73">
    <cfRule type="cellIs" dxfId="0" priority="219" operator="greaterThanOrEqual">
      <formula>0</formula>
    </cfRule>
  </conditionalFormatting>
  <conditionalFormatting sqref="O74">
    <cfRule type="cellIs" dxfId="0" priority="220" operator="lessThan">
      <formula>0</formula>
    </cfRule>
  </conditionalFormatting>
  <conditionalFormatting sqref="O74">
    <cfRule type="cellIs" dxfId="0" priority="221" operator="greaterThanOrEqual">
      <formula>0</formula>
    </cfRule>
  </conditionalFormatting>
  <conditionalFormatting sqref="O75">
    <cfRule type="cellIs" dxfId="0" priority="222" operator="lessThan">
      <formula>0</formula>
    </cfRule>
  </conditionalFormatting>
  <conditionalFormatting sqref="O75">
    <cfRule type="cellIs" dxfId="0" priority="223" operator="greaterThanOrEqual">
      <formula>0</formula>
    </cfRule>
  </conditionalFormatting>
  <conditionalFormatting sqref="O76">
    <cfRule type="cellIs" dxfId="0" priority="224" operator="lessThan">
      <formula>0</formula>
    </cfRule>
  </conditionalFormatting>
  <conditionalFormatting sqref="O76">
    <cfRule type="cellIs" dxfId="0" priority="225" operator="greaterThanOrEqual">
      <formula>0</formula>
    </cfRule>
  </conditionalFormatting>
  <conditionalFormatting sqref="O77">
    <cfRule type="cellIs" dxfId="0" priority="226" operator="lessThan">
      <formula>0</formula>
    </cfRule>
  </conditionalFormatting>
  <conditionalFormatting sqref="O77">
    <cfRule type="cellIs" dxfId="0" priority="227" operator="greaterThanOrEqual">
      <formula>0</formula>
    </cfRule>
  </conditionalFormatting>
  <conditionalFormatting sqref="D68">
    <cfRule type="cellIs" dxfId="0" priority="228" operator="lessThan">
      <formula>0</formula>
    </cfRule>
  </conditionalFormatting>
  <conditionalFormatting sqref="D68">
    <cfRule type="cellIs" dxfId="0" priority="229" operator="greaterThanOrEqual">
      <formula>0</formula>
    </cfRule>
  </conditionalFormatting>
  <conditionalFormatting sqref="E68">
    <cfRule type="cellIs" dxfId="0" priority="230" operator="lessThan">
      <formula>0</formula>
    </cfRule>
  </conditionalFormatting>
  <conditionalFormatting sqref="E68">
    <cfRule type="cellIs" dxfId="0" priority="231" operator="greaterThanOrEqual">
      <formula>0</formula>
    </cfRule>
  </conditionalFormatting>
  <conditionalFormatting sqref="F68">
    <cfRule type="cellIs" dxfId="0" priority="232" operator="lessThan">
      <formula>0</formula>
    </cfRule>
  </conditionalFormatting>
  <conditionalFormatting sqref="F68">
    <cfRule type="cellIs" dxfId="0" priority="233" operator="greaterThanOrEqual">
      <formula>0</formula>
    </cfRule>
  </conditionalFormatting>
  <conditionalFormatting sqref="G68">
    <cfRule type="cellIs" dxfId="0" priority="234" operator="lessThan">
      <formula>0</formula>
    </cfRule>
  </conditionalFormatting>
  <conditionalFormatting sqref="G68">
    <cfRule type="cellIs" dxfId="0" priority="235" operator="greaterThanOrEqual">
      <formula>0</formula>
    </cfRule>
  </conditionalFormatting>
  <conditionalFormatting sqref="H68">
    <cfRule type="cellIs" dxfId="0" priority="236" operator="lessThan">
      <formula>0</formula>
    </cfRule>
  </conditionalFormatting>
  <conditionalFormatting sqref="H68">
    <cfRule type="cellIs" dxfId="0" priority="237" operator="greaterThanOrEqual">
      <formula>0</formula>
    </cfRule>
  </conditionalFormatting>
  <conditionalFormatting sqref="I68">
    <cfRule type="cellIs" dxfId="0" priority="238" operator="lessThan">
      <formula>0</formula>
    </cfRule>
  </conditionalFormatting>
  <conditionalFormatting sqref="I68">
    <cfRule type="cellIs" dxfId="0" priority="239" operator="greaterThanOrEqual">
      <formula>0</formula>
    </cfRule>
  </conditionalFormatting>
  <conditionalFormatting sqref="J68">
    <cfRule type="cellIs" dxfId="0" priority="240" operator="lessThan">
      <formula>0</formula>
    </cfRule>
  </conditionalFormatting>
  <conditionalFormatting sqref="J68">
    <cfRule type="cellIs" dxfId="0" priority="241" operator="greaterThanOrEqual">
      <formula>0</formula>
    </cfRule>
  </conditionalFormatting>
  <conditionalFormatting sqref="K68">
    <cfRule type="cellIs" dxfId="0" priority="242" operator="lessThan">
      <formula>0</formula>
    </cfRule>
  </conditionalFormatting>
  <conditionalFormatting sqref="K68">
    <cfRule type="cellIs" dxfId="0" priority="243" operator="greaterThanOrEqual">
      <formula>0</formula>
    </cfRule>
  </conditionalFormatting>
  <conditionalFormatting sqref="L68">
    <cfRule type="cellIs" dxfId="0" priority="244" operator="lessThan">
      <formula>0</formula>
    </cfRule>
  </conditionalFormatting>
  <conditionalFormatting sqref="L68">
    <cfRule type="cellIs" dxfId="0" priority="245" operator="greaterThanOrEqual">
      <formula>0</formula>
    </cfRule>
  </conditionalFormatting>
  <conditionalFormatting sqref="M68">
    <cfRule type="cellIs" dxfId="0" priority="246" operator="lessThan">
      <formula>0</formula>
    </cfRule>
  </conditionalFormatting>
  <conditionalFormatting sqref="M68">
    <cfRule type="cellIs" dxfId="0" priority="247" operator="greaterThanOrEqual">
      <formula>0</formula>
    </cfRule>
  </conditionalFormatting>
  <conditionalFormatting sqref="N68">
    <cfRule type="cellIs" dxfId="0" priority="248" operator="lessThan">
      <formula>0</formula>
    </cfRule>
  </conditionalFormatting>
  <conditionalFormatting sqref="N68">
    <cfRule type="cellIs" dxfId="0" priority="249" operator="greaterThanOrEqual">
      <formula>0</formula>
    </cfRule>
  </conditionalFormatting>
  <conditionalFormatting sqref="C69">
    <cfRule type="cellIs" dxfId="0" priority="250" operator="lessThan">
      <formula>0</formula>
    </cfRule>
  </conditionalFormatting>
  <conditionalFormatting sqref="C69">
    <cfRule type="cellIs" dxfId="0" priority="251" operator="greaterThanOrEqual">
      <formula>0</formula>
    </cfRule>
  </conditionalFormatting>
  <conditionalFormatting sqref="D69">
    <cfRule type="cellIs" dxfId="0" priority="252" operator="lessThan">
      <formula>0</formula>
    </cfRule>
  </conditionalFormatting>
  <conditionalFormatting sqref="D69">
    <cfRule type="cellIs" dxfId="0" priority="253" operator="greaterThanOrEqual">
      <formula>0</formula>
    </cfRule>
  </conditionalFormatting>
  <conditionalFormatting sqref="E69">
    <cfRule type="cellIs" dxfId="0" priority="254" operator="lessThan">
      <formula>0</formula>
    </cfRule>
  </conditionalFormatting>
  <conditionalFormatting sqref="E69">
    <cfRule type="cellIs" dxfId="0" priority="255" operator="greaterThanOrEqual">
      <formula>0</formula>
    </cfRule>
  </conditionalFormatting>
  <conditionalFormatting sqref="F69">
    <cfRule type="cellIs" dxfId="0" priority="256" operator="lessThan">
      <formula>0</formula>
    </cfRule>
  </conditionalFormatting>
  <conditionalFormatting sqref="F69">
    <cfRule type="cellIs" dxfId="0" priority="257" operator="greaterThanOrEqual">
      <formula>0</formula>
    </cfRule>
  </conditionalFormatting>
  <conditionalFormatting sqref="G69">
    <cfRule type="cellIs" dxfId="0" priority="258" operator="lessThan">
      <formula>0</formula>
    </cfRule>
  </conditionalFormatting>
  <conditionalFormatting sqref="G69">
    <cfRule type="cellIs" dxfId="0" priority="259" operator="greaterThanOrEqual">
      <formula>0</formula>
    </cfRule>
  </conditionalFormatting>
  <conditionalFormatting sqref="H69">
    <cfRule type="cellIs" dxfId="0" priority="260" operator="lessThan">
      <formula>0</formula>
    </cfRule>
  </conditionalFormatting>
  <conditionalFormatting sqref="H69">
    <cfRule type="cellIs" dxfId="0" priority="261" operator="greaterThanOrEqual">
      <formula>0</formula>
    </cfRule>
  </conditionalFormatting>
  <conditionalFormatting sqref="I69">
    <cfRule type="cellIs" dxfId="0" priority="262" operator="lessThan">
      <formula>0</formula>
    </cfRule>
  </conditionalFormatting>
  <conditionalFormatting sqref="I69">
    <cfRule type="cellIs" dxfId="0" priority="263" operator="greaterThanOrEqual">
      <formula>0</formula>
    </cfRule>
  </conditionalFormatting>
  <conditionalFormatting sqref="J69">
    <cfRule type="cellIs" dxfId="0" priority="264" operator="lessThan">
      <formula>0</formula>
    </cfRule>
  </conditionalFormatting>
  <conditionalFormatting sqref="J69">
    <cfRule type="cellIs" dxfId="0" priority="265" operator="greaterThanOrEqual">
      <formula>0</formula>
    </cfRule>
  </conditionalFormatting>
  <conditionalFormatting sqref="K69">
    <cfRule type="cellIs" dxfId="0" priority="266" operator="lessThan">
      <formula>0</formula>
    </cfRule>
  </conditionalFormatting>
  <conditionalFormatting sqref="K69">
    <cfRule type="cellIs" dxfId="0" priority="267" operator="greaterThanOrEqual">
      <formula>0</formula>
    </cfRule>
  </conditionalFormatting>
  <conditionalFormatting sqref="L69">
    <cfRule type="cellIs" dxfId="0" priority="268" operator="lessThan">
      <formula>0</formula>
    </cfRule>
  </conditionalFormatting>
  <conditionalFormatting sqref="L69">
    <cfRule type="cellIs" dxfId="0" priority="269" operator="greaterThanOrEqual">
      <formula>0</formula>
    </cfRule>
  </conditionalFormatting>
  <conditionalFormatting sqref="M69">
    <cfRule type="cellIs" dxfId="0" priority="270" operator="lessThan">
      <formula>0</formula>
    </cfRule>
  </conditionalFormatting>
  <conditionalFormatting sqref="M69">
    <cfRule type="cellIs" dxfId="0" priority="271" operator="greaterThanOrEqual">
      <formula>0</formula>
    </cfRule>
  </conditionalFormatting>
  <conditionalFormatting sqref="N69">
    <cfRule type="cellIs" dxfId="0" priority="272" operator="lessThan">
      <formula>0</formula>
    </cfRule>
  </conditionalFormatting>
  <conditionalFormatting sqref="N69">
    <cfRule type="cellIs" dxfId="0" priority="273" operator="greaterThanOrEqual">
      <formula>0</formula>
    </cfRule>
  </conditionalFormatting>
  <conditionalFormatting sqref="C70">
    <cfRule type="cellIs" dxfId="0" priority="274" operator="lessThan">
      <formula>0</formula>
    </cfRule>
  </conditionalFormatting>
  <conditionalFormatting sqref="C70">
    <cfRule type="cellIs" dxfId="0" priority="275" operator="greaterThanOrEqual">
      <formula>0</formula>
    </cfRule>
  </conditionalFormatting>
  <conditionalFormatting sqref="D70">
    <cfRule type="cellIs" dxfId="0" priority="276" operator="lessThan">
      <formula>0</formula>
    </cfRule>
  </conditionalFormatting>
  <conditionalFormatting sqref="D70">
    <cfRule type="cellIs" dxfId="0" priority="277" operator="greaterThanOrEqual">
      <formula>0</formula>
    </cfRule>
  </conditionalFormatting>
  <conditionalFormatting sqref="E70">
    <cfRule type="cellIs" dxfId="0" priority="278" operator="lessThan">
      <formula>0</formula>
    </cfRule>
  </conditionalFormatting>
  <conditionalFormatting sqref="E70">
    <cfRule type="cellIs" dxfId="0" priority="279" operator="greaterThanOrEqual">
      <formula>0</formula>
    </cfRule>
  </conditionalFormatting>
  <conditionalFormatting sqref="F70">
    <cfRule type="cellIs" dxfId="0" priority="280" operator="lessThan">
      <formula>0</formula>
    </cfRule>
  </conditionalFormatting>
  <conditionalFormatting sqref="F70">
    <cfRule type="cellIs" dxfId="0" priority="281" operator="greaterThanOrEqual">
      <formula>0</formula>
    </cfRule>
  </conditionalFormatting>
  <conditionalFormatting sqref="G70">
    <cfRule type="cellIs" dxfId="0" priority="282" operator="lessThan">
      <formula>0</formula>
    </cfRule>
  </conditionalFormatting>
  <conditionalFormatting sqref="G70">
    <cfRule type="cellIs" dxfId="0" priority="283" operator="greaterThanOrEqual">
      <formula>0</formula>
    </cfRule>
  </conditionalFormatting>
  <conditionalFormatting sqref="H70">
    <cfRule type="cellIs" dxfId="0" priority="284" operator="lessThan">
      <formula>0</formula>
    </cfRule>
  </conditionalFormatting>
  <conditionalFormatting sqref="H70">
    <cfRule type="cellIs" dxfId="0" priority="285" operator="greaterThanOrEqual">
      <formula>0</formula>
    </cfRule>
  </conditionalFormatting>
  <conditionalFormatting sqref="I70">
    <cfRule type="cellIs" dxfId="0" priority="286" operator="lessThan">
      <formula>0</formula>
    </cfRule>
  </conditionalFormatting>
  <conditionalFormatting sqref="I70">
    <cfRule type="cellIs" dxfId="0" priority="287" operator="greaterThanOrEqual">
      <formula>0</formula>
    </cfRule>
  </conditionalFormatting>
  <conditionalFormatting sqref="J70">
    <cfRule type="cellIs" dxfId="0" priority="288" operator="lessThan">
      <formula>0</formula>
    </cfRule>
  </conditionalFormatting>
  <conditionalFormatting sqref="J70">
    <cfRule type="cellIs" dxfId="0" priority="289" operator="greaterThanOrEqual">
      <formula>0</formula>
    </cfRule>
  </conditionalFormatting>
  <conditionalFormatting sqref="K70">
    <cfRule type="cellIs" dxfId="0" priority="290" operator="lessThan">
      <formula>0</formula>
    </cfRule>
  </conditionalFormatting>
  <conditionalFormatting sqref="K70">
    <cfRule type="cellIs" dxfId="0" priority="291" operator="greaterThanOrEqual">
      <formula>0</formula>
    </cfRule>
  </conditionalFormatting>
  <conditionalFormatting sqref="L70">
    <cfRule type="cellIs" dxfId="0" priority="292" operator="lessThan">
      <formula>0</formula>
    </cfRule>
  </conditionalFormatting>
  <conditionalFormatting sqref="L70">
    <cfRule type="cellIs" dxfId="0" priority="293" operator="greaterThanOrEqual">
      <formula>0</formula>
    </cfRule>
  </conditionalFormatting>
  <conditionalFormatting sqref="M70">
    <cfRule type="cellIs" dxfId="0" priority="294" operator="lessThan">
      <formula>0</formula>
    </cfRule>
  </conditionalFormatting>
  <conditionalFormatting sqref="M70">
    <cfRule type="cellIs" dxfId="0" priority="295" operator="greaterThanOrEqual">
      <formula>0</formula>
    </cfRule>
  </conditionalFormatting>
  <conditionalFormatting sqref="N70">
    <cfRule type="cellIs" dxfId="0" priority="296" operator="lessThan">
      <formula>0</formula>
    </cfRule>
  </conditionalFormatting>
  <conditionalFormatting sqref="N70">
    <cfRule type="cellIs" dxfId="0" priority="297" operator="greaterThanOrEqual">
      <formula>0</formula>
    </cfRule>
  </conditionalFormatting>
  <conditionalFormatting sqref="C71">
    <cfRule type="cellIs" dxfId="0" priority="298" operator="lessThan">
      <formula>0</formula>
    </cfRule>
  </conditionalFormatting>
  <conditionalFormatting sqref="C71">
    <cfRule type="cellIs" dxfId="0" priority="299" operator="greaterThanOrEqual">
      <formula>0</formula>
    </cfRule>
  </conditionalFormatting>
  <conditionalFormatting sqref="D71">
    <cfRule type="cellIs" dxfId="0" priority="300" operator="lessThan">
      <formula>0</formula>
    </cfRule>
  </conditionalFormatting>
  <conditionalFormatting sqref="D71">
    <cfRule type="cellIs" dxfId="0" priority="301" operator="greaterThanOrEqual">
      <formula>0</formula>
    </cfRule>
  </conditionalFormatting>
  <conditionalFormatting sqref="E71">
    <cfRule type="cellIs" dxfId="0" priority="302" operator="lessThan">
      <formula>0</formula>
    </cfRule>
  </conditionalFormatting>
  <conditionalFormatting sqref="E71">
    <cfRule type="cellIs" dxfId="0" priority="303" operator="greaterThanOrEqual">
      <formula>0</formula>
    </cfRule>
  </conditionalFormatting>
  <conditionalFormatting sqref="F71">
    <cfRule type="cellIs" dxfId="0" priority="304" operator="lessThan">
      <formula>0</formula>
    </cfRule>
  </conditionalFormatting>
  <conditionalFormatting sqref="F71">
    <cfRule type="cellIs" dxfId="0" priority="305" operator="greaterThanOrEqual">
      <formula>0</formula>
    </cfRule>
  </conditionalFormatting>
  <conditionalFormatting sqref="G71">
    <cfRule type="cellIs" dxfId="0" priority="306" operator="lessThan">
      <formula>0</formula>
    </cfRule>
  </conditionalFormatting>
  <conditionalFormatting sqref="G71">
    <cfRule type="cellIs" dxfId="0" priority="307" operator="greaterThanOrEqual">
      <formula>0</formula>
    </cfRule>
  </conditionalFormatting>
  <conditionalFormatting sqref="H71">
    <cfRule type="cellIs" dxfId="0" priority="308" operator="lessThan">
      <formula>0</formula>
    </cfRule>
  </conditionalFormatting>
  <conditionalFormatting sqref="H71">
    <cfRule type="cellIs" dxfId="0" priority="309" operator="greaterThanOrEqual">
      <formula>0</formula>
    </cfRule>
  </conditionalFormatting>
  <conditionalFormatting sqref="I71">
    <cfRule type="cellIs" dxfId="0" priority="310" operator="lessThan">
      <formula>0</formula>
    </cfRule>
  </conditionalFormatting>
  <conditionalFormatting sqref="I71">
    <cfRule type="cellIs" dxfId="0" priority="311" operator="greaterThanOrEqual">
      <formula>0</formula>
    </cfRule>
  </conditionalFormatting>
  <conditionalFormatting sqref="J71">
    <cfRule type="cellIs" dxfId="0" priority="312" operator="lessThan">
      <formula>0</formula>
    </cfRule>
  </conditionalFormatting>
  <conditionalFormatting sqref="J71">
    <cfRule type="cellIs" dxfId="0" priority="313" operator="greaterThanOrEqual">
      <formula>0</formula>
    </cfRule>
  </conditionalFormatting>
  <conditionalFormatting sqref="K71">
    <cfRule type="cellIs" dxfId="0" priority="314" operator="lessThan">
      <formula>0</formula>
    </cfRule>
  </conditionalFormatting>
  <conditionalFormatting sqref="K71">
    <cfRule type="cellIs" dxfId="0" priority="315" operator="greaterThanOrEqual">
      <formula>0</formula>
    </cfRule>
  </conditionalFormatting>
  <conditionalFormatting sqref="L71">
    <cfRule type="cellIs" dxfId="0" priority="316" operator="lessThan">
      <formula>0</formula>
    </cfRule>
  </conditionalFormatting>
  <conditionalFormatting sqref="L71">
    <cfRule type="cellIs" dxfId="0" priority="317" operator="greaterThanOrEqual">
      <formula>0</formula>
    </cfRule>
  </conditionalFormatting>
  <conditionalFormatting sqref="M71">
    <cfRule type="cellIs" dxfId="0" priority="318" operator="lessThan">
      <formula>0</formula>
    </cfRule>
  </conditionalFormatting>
  <conditionalFormatting sqref="M71">
    <cfRule type="cellIs" dxfId="0" priority="319" operator="greaterThanOrEqual">
      <formula>0</formula>
    </cfRule>
  </conditionalFormatting>
  <conditionalFormatting sqref="N71">
    <cfRule type="cellIs" dxfId="0" priority="320" operator="lessThan">
      <formula>0</formula>
    </cfRule>
  </conditionalFormatting>
  <conditionalFormatting sqref="N71">
    <cfRule type="cellIs" dxfId="0" priority="321" operator="greaterThanOrEqual">
      <formula>0</formula>
    </cfRule>
  </conditionalFormatting>
  <conditionalFormatting sqref="C72">
    <cfRule type="cellIs" dxfId="0" priority="322" operator="lessThan">
      <formula>0</formula>
    </cfRule>
  </conditionalFormatting>
  <conditionalFormatting sqref="C72">
    <cfRule type="cellIs" dxfId="0" priority="323" operator="greaterThanOrEqual">
      <formula>0</formula>
    </cfRule>
  </conditionalFormatting>
  <conditionalFormatting sqref="D72">
    <cfRule type="cellIs" dxfId="0" priority="324" operator="lessThan">
      <formula>0</formula>
    </cfRule>
  </conditionalFormatting>
  <conditionalFormatting sqref="D72">
    <cfRule type="cellIs" dxfId="0" priority="325" operator="greaterThanOrEqual">
      <formula>0</formula>
    </cfRule>
  </conditionalFormatting>
  <conditionalFormatting sqref="E72">
    <cfRule type="cellIs" dxfId="0" priority="326" operator="lessThan">
      <formula>0</formula>
    </cfRule>
  </conditionalFormatting>
  <conditionalFormatting sqref="E72">
    <cfRule type="cellIs" dxfId="0" priority="327" operator="greaterThanOrEqual">
      <formula>0</formula>
    </cfRule>
  </conditionalFormatting>
  <conditionalFormatting sqref="F72">
    <cfRule type="cellIs" dxfId="0" priority="328" operator="lessThan">
      <formula>0</formula>
    </cfRule>
  </conditionalFormatting>
  <conditionalFormatting sqref="F72">
    <cfRule type="cellIs" dxfId="0" priority="329" operator="greaterThanOrEqual">
      <formula>0</formula>
    </cfRule>
  </conditionalFormatting>
  <conditionalFormatting sqref="G72">
    <cfRule type="cellIs" dxfId="0" priority="330" operator="lessThan">
      <formula>0</formula>
    </cfRule>
  </conditionalFormatting>
  <conditionalFormatting sqref="G72">
    <cfRule type="cellIs" dxfId="0" priority="331" operator="greaterThanOrEqual">
      <formula>0</formula>
    </cfRule>
  </conditionalFormatting>
  <conditionalFormatting sqref="H72">
    <cfRule type="cellIs" dxfId="0" priority="332" operator="lessThan">
      <formula>0</formula>
    </cfRule>
  </conditionalFormatting>
  <conditionalFormatting sqref="H72">
    <cfRule type="cellIs" dxfId="0" priority="333" operator="greaterThanOrEqual">
      <formula>0</formula>
    </cfRule>
  </conditionalFormatting>
  <conditionalFormatting sqref="I72">
    <cfRule type="cellIs" dxfId="0" priority="334" operator="lessThan">
      <formula>0</formula>
    </cfRule>
  </conditionalFormatting>
  <conditionalFormatting sqref="I72">
    <cfRule type="cellIs" dxfId="0" priority="335" operator="greaterThanOrEqual">
      <formula>0</formula>
    </cfRule>
  </conditionalFormatting>
  <conditionalFormatting sqref="J72">
    <cfRule type="cellIs" dxfId="0" priority="336" operator="lessThan">
      <formula>0</formula>
    </cfRule>
  </conditionalFormatting>
  <conditionalFormatting sqref="J72">
    <cfRule type="cellIs" dxfId="0" priority="337" operator="greaterThanOrEqual">
      <formula>0</formula>
    </cfRule>
  </conditionalFormatting>
  <conditionalFormatting sqref="K72">
    <cfRule type="cellIs" dxfId="0" priority="338" operator="lessThan">
      <formula>0</formula>
    </cfRule>
  </conditionalFormatting>
  <conditionalFormatting sqref="K72">
    <cfRule type="cellIs" dxfId="0" priority="339" operator="greaterThanOrEqual">
      <formula>0</formula>
    </cfRule>
  </conditionalFormatting>
  <conditionalFormatting sqref="L72">
    <cfRule type="cellIs" dxfId="0" priority="340" operator="lessThan">
      <formula>0</formula>
    </cfRule>
  </conditionalFormatting>
  <conditionalFormatting sqref="L72">
    <cfRule type="cellIs" dxfId="0" priority="341" operator="greaterThanOrEqual">
      <formula>0</formula>
    </cfRule>
  </conditionalFormatting>
  <conditionalFormatting sqref="M72">
    <cfRule type="cellIs" dxfId="0" priority="342" operator="lessThan">
      <formula>0</formula>
    </cfRule>
  </conditionalFormatting>
  <conditionalFormatting sqref="M72">
    <cfRule type="cellIs" dxfId="0" priority="343" operator="greaterThanOrEqual">
      <formula>0</formula>
    </cfRule>
  </conditionalFormatting>
  <conditionalFormatting sqref="N72">
    <cfRule type="cellIs" dxfId="0" priority="344" operator="lessThan">
      <formula>0</formula>
    </cfRule>
  </conditionalFormatting>
  <conditionalFormatting sqref="N72">
    <cfRule type="cellIs" dxfId="0" priority="345" operator="greaterThanOrEqual">
      <formula>0</formula>
    </cfRule>
  </conditionalFormatting>
  <conditionalFormatting sqref="C73">
    <cfRule type="cellIs" dxfId="0" priority="346" operator="lessThan">
      <formula>0</formula>
    </cfRule>
  </conditionalFormatting>
  <conditionalFormatting sqref="C73">
    <cfRule type="cellIs" dxfId="0" priority="347" operator="greaterThanOrEqual">
      <formula>0</formula>
    </cfRule>
  </conditionalFormatting>
  <conditionalFormatting sqref="D73">
    <cfRule type="cellIs" dxfId="0" priority="348" operator="lessThan">
      <formula>0</formula>
    </cfRule>
  </conditionalFormatting>
  <conditionalFormatting sqref="D73">
    <cfRule type="cellIs" dxfId="0" priority="349" operator="greaterThanOrEqual">
      <formula>0</formula>
    </cfRule>
  </conditionalFormatting>
  <conditionalFormatting sqref="E73">
    <cfRule type="cellIs" dxfId="0" priority="350" operator="lessThan">
      <formula>0</formula>
    </cfRule>
  </conditionalFormatting>
  <conditionalFormatting sqref="E73">
    <cfRule type="cellIs" dxfId="0" priority="351" operator="greaterThanOrEqual">
      <formula>0</formula>
    </cfRule>
  </conditionalFormatting>
  <conditionalFormatting sqref="F73">
    <cfRule type="cellIs" dxfId="0" priority="352" operator="lessThan">
      <formula>0</formula>
    </cfRule>
  </conditionalFormatting>
  <conditionalFormatting sqref="F73">
    <cfRule type="cellIs" dxfId="0" priority="353" operator="greaterThanOrEqual">
      <formula>0</formula>
    </cfRule>
  </conditionalFormatting>
  <conditionalFormatting sqref="G73">
    <cfRule type="cellIs" dxfId="0" priority="354" operator="lessThan">
      <formula>0</formula>
    </cfRule>
  </conditionalFormatting>
  <conditionalFormatting sqref="G73">
    <cfRule type="cellIs" dxfId="0" priority="355" operator="greaterThanOrEqual">
      <formula>0</formula>
    </cfRule>
  </conditionalFormatting>
  <conditionalFormatting sqref="H73">
    <cfRule type="cellIs" dxfId="0" priority="356" operator="lessThan">
      <formula>0</formula>
    </cfRule>
  </conditionalFormatting>
  <conditionalFormatting sqref="H73">
    <cfRule type="cellIs" dxfId="0" priority="357" operator="greaterThanOrEqual">
      <formula>0</formula>
    </cfRule>
  </conditionalFormatting>
  <conditionalFormatting sqref="I73">
    <cfRule type="cellIs" dxfId="0" priority="358" operator="lessThan">
      <formula>0</formula>
    </cfRule>
  </conditionalFormatting>
  <conditionalFormatting sqref="I73">
    <cfRule type="cellIs" dxfId="0" priority="359" operator="greaterThanOrEqual">
      <formula>0</formula>
    </cfRule>
  </conditionalFormatting>
  <conditionalFormatting sqref="J73">
    <cfRule type="cellIs" dxfId="0" priority="360" operator="lessThan">
      <formula>0</formula>
    </cfRule>
  </conditionalFormatting>
  <conditionalFormatting sqref="J73">
    <cfRule type="cellIs" dxfId="0" priority="361" operator="greaterThanOrEqual">
      <formula>0</formula>
    </cfRule>
  </conditionalFormatting>
  <conditionalFormatting sqref="K73">
    <cfRule type="cellIs" dxfId="0" priority="362" operator="lessThan">
      <formula>0</formula>
    </cfRule>
  </conditionalFormatting>
  <conditionalFormatting sqref="K73">
    <cfRule type="cellIs" dxfId="0" priority="363" operator="greaterThanOrEqual">
      <formula>0</formula>
    </cfRule>
  </conditionalFormatting>
  <conditionalFormatting sqref="L73">
    <cfRule type="cellIs" dxfId="0" priority="364" operator="lessThan">
      <formula>0</formula>
    </cfRule>
  </conditionalFormatting>
  <conditionalFormatting sqref="L73">
    <cfRule type="cellIs" dxfId="0" priority="365" operator="greaterThanOrEqual">
      <formula>0</formula>
    </cfRule>
  </conditionalFormatting>
  <conditionalFormatting sqref="M73">
    <cfRule type="cellIs" dxfId="0" priority="366" operator="lessThan">
      <formula>0</formula>
    </cfRule>
  </conditionalFormatting>
  <conditionalFormatting sqref="M73">
    <cfRule type="cellIs" dxfId="0" priority="367" operator="greaterThanOrEqual">
      <formula>0</formula>
    </cfRule>
  </conditionalFormatting>
  <conditionalFormatting sqref="N73">
    <cfRule type="cellIs" dxfId="0" priority="368" operator="lessThan">
      <formula>0</formula>
    </cfRule>
  </conditionalFormatting>
  <conditionalFormatting sqref="N73">
    <cfRule type="cellIs" dxfId="0" priority="369" operator="greaterThanOrEqual">
      <formula>0</formula>
    </cfRule>
  </conditionalFormatting>
  <conditionalFormatting sqref="C74">
    <cfRule type="cellIs" dxfId="0" priority="370" operator="lessThan">
      <formula>0</formula>
    </cfRule>
  </conditionalFormatting>
  <conditionalFormatting sqref="C74">
    <cfRule type="cellIs" dxfId="0" priority="371" operator="greaterThanOrEqual">
      <formula>0</formula>
    </cfRule>
  </conditionalFormatting>
  <conditionalFormatting sqref="D74">
    <cfRule type="cellIs" dxfId="0" priority="372" operator="lessThan">
      <formula>0</formula>
    </cfRule>
  </conditionalFormatting>
  <conditionalFormatting sqref="D74">
    <cfRule type="cellIs" dxfId="0" priority="373" operator="greaterThanOrEqual">
      <formula>0</formula>
    </cfRule>
  </conditionalFormatting>
  <conditionalFormatting sqref="E74">
    <cfRule type="cellIs" dxfId="0" priority="374" operator="lessThan">
      <formula>0</formula>
    </cfRule>
  </conditionalFormatting>
  <conditionalFormatting sqref="E74">
    <cfRule type="cellIs" dxfId="0" priority="375" operator="greaterThanOrEqual">
      <formula>0</formula>
    </cfRule>
  </conditionalFormatting>
  <conditionalFormatting sqref="F74">
    <cfRule type="cellIs" dxfId="0" priority="376" operator="lessThan">
      <formula>0</formula>
    </cfRule>
  </conditionalFormatting>
  <conditionalFormatting sqref="F74">
    <cfRule type="cellIs" dxfId="0" priority="377" operator="greaterThanOrEqual">
      <formula>0</formula>
    </cfRule>
  </conditionalFormatting>
  <conditionalFormatting sqref="G74">
    <cfRule type="cellIs" dxfId="0" priority="378" operator="lessThan">
      <formula>0</formula>
    </cfRule>
  </conditionalFormatting>
  <conditionalFormatting sqref="G74">
    <cfRule type="cellIs" dxfId="0" priority="379" operator="greaterThanOrEqual">
      <formula>0</formula>
    </cfRule>
  </conditionalFormatting>
  <conditionalFormatting sqref="H74">
    <cfRule type="cellIs" dxfId="0" priority="380" operator="lessThan">
      <formula>0</formula>
    </cfRule>
  </conditionalFormatting>
  <conditionalFormatting sqref="H74">
    <cfRule type="cellIs" dxfId="0" priority="381" operator="greaterThanOrEqual">
      <formula>0</formula>
    </cfRule>
  </conditionalFormatting>
  <conditionalFormatting sqref="I74">
    <cfRule type="cellIs" dxfId="0" priority="382" operator="lessThan">
      <formula>0</formula>
    </cfRule>
  </conditionalFormatting>
  <conditionalFormatting sqref="I74">
    <cfRule type="cellIs" dxfId="0" priority="383" operator="greaterThanOrEqual">
      <formula>0</formula>
    </cfRule>
  </conditionalFormatting>
  <conditionalFormatting sqref="J74">
    <cfRule type="cellIs" dxfId="0" priority="384" operator="lessThan">
      <formula>0</formula>
    </cfRule>
  </conditionalFormatting>
  <conditionalFormatting sqref="J74">
    <cfRule type="cellIs" dxfId="0" priority="385" operator="greaterThanOrEqual">
      <formula>0</formula>
    </cfRule>
  </conditionalFormatting>
  <conditionalFormatting sqref="K74">
    <cfRule type="cellIs" dxfId="0" priority="386" operator="lessThan">
      <formula>0</formula>
    </cfRule>
  </conditionalFormatting>
  <conditionalFormatting sqref="K74">
    <cfRule type="cellIs" dxfId="0" priority="387" operator="greaterThanOrEqual">
      <formula>0</formula>
    </cfRule>
  </conditionalFormatting>
  <conditionalFormatting sqref="L74">
    <cfRule type="cellIs" dxfId="0" priority="388" operator="lessThan">
      <formula>0</formula>
    </cfRule>
  </conditionalFormatting>
  <conditionalFormatting sqref="L74">
    <cfRule type="cellIs" dxfId="0" priority="389" operator="greaterThanOrEqual">
      <formula>0</formula>
    </cfRule>
  </conditionalFormatting>
  <conditionalFormatting sqref="M74">
    <cfRule type="cellIs" dxfId="0" priority="390" operator="lessThan">
      <formula>0</formula>
    </cfRule>
  </conditionalFormatting>
  <conditionalFormatting sqref="M74">
    <cfRule type="cellIs" dxfId="0" priority="391" operator="greaterThanOrEqual">
      <formula>0</formula>
    </cfRule>
  </conditionalFormatting>
  <conditionalFormatting sqref="N74">
    <cfRule type="cellIs" dxfId="0" priority="392" operator="lessThan">
      <formula>0</formula>
    </cfRule>
  </conditionalFormatting>
  <conditionalFormatting sqref="N74">
    <cfRule type="cellIs" dxfId="0" priority="393" operator="greaterThanOrEqual">
      <formula>0</formula>
    </cfRule>
  </conditionalFormatting>
  <conditionalFormatting sqref="C75">
    <cfRule type="cellIs" dxfId="0" priority="394" operator="lessThan">
      <formula>0</formula>
    </cfRule>
  </conditionalFormatting>
  <conditionalFormatting sqref="C75">
    <cfRule type="cellIs" dxfId="0" priority="395" operator="greaterThanOrEqual">
      <formula>0</formula>
    </cfRule>
  </conditionalFormatting>
  <conditionalFormatting sqref="D75">
    <cfRule type="cellIs" dxfId="0" priority="396" operator="lessThan">
      <formula>0</formula>
    </cfRule>
  </conditionalFormatting>
  <conditionalFormatting sqref="D75">
    <cfRule type="cellIs" dxfId="0" priority="397" operator="greaterThanOrEqual">
      <formula>0</formula>
    </cfRule>
  </conditionalFormatting>
  <conditionalFormatting sqref="E75">
    <cfRule type="cellIs" dxfId="0" priority="398" operator="lessThan">
      <formula>0</formula>
    </cfRule>
  </conditionalFormatting>
  <conditionalFormatting sqref="E75">
    <cfRule type="cellIs" dxfId="0" priority="399" operator="greaterThanOrEqual">
      <formula>0</formula>
    </cfRule>
  </conditionalFormatting>
  <conditionalFormatting sqref="F75">
    <cfRule type="cellIs" dxfId="0" priority="400" operator="lessThan">
      <formula>0</formula>
    </cfRule>
  </conditionalFormatting>
  <conditionalFormatting sqref="F75">
    <cfRule type="cellIs" dxfId="0" priority="401" operator="greaterThanOrEqual">
      <formula>0</formula>
    </cfRule>
  </conditionalFormatting>
  <conditionalFormatting sqref="G75">
    <cfRule type="cellIs" dxfId="0" priority="402" operator="lessThan">
      <formula>0</formula>
    </cfRule>
  </conditionalFormatting>
  <conditionalFormatting sqref="G75">
    <cfRule type="cellIs" dxfId="0" priority="403" operator="greaterThanOrEqual">
      <formula>0</formula>
    </cfRule>
  </conditionalFormatting>
  <conditionalFormatting sqref="H75">
    <cfRule type="cellIs" dxfId="0" priority="404" operator="lessThan">
      <formula>0</formula>
    </cfRule>
  </conditionalFormatting>
  <conditionalFormatting sqref="H75">
    <cfRule type="cellIs" dxfId="0" priority="405" operator="greaterThanOrEqual">
      <formula>0</formula>
    </cfRule>
  </conditionalFormatting>
  <conditionalFormatting sqref="I75">
    <cfRule type="cellIs" dxfId="0" priority="406" operator="lessThan">
      <formula>0</formula>
    </cfRule>
  </conditionalFormatting>
  <conditionalFormatting sqref="I75">
    <cfRule type="cellIs" dxfId="0" priority="407" operator="greaterThanOrEqual">
      <formula>0</formula>
    </cfRule>
  </conditionalFormatting>
  <conditionalFormatting sqref="J75">
    <cfRule type="cellIs" dxfId="0" priority="408" operator="lessThan">
      <formula>0</formula>
    </cfRule>
  </conditionalFormatting>
  <conditionalFormatting sqref="J75">
    <cfRule type="cellIs" dxfId="0" priority="409" operator="greaterThanOrEqual">
      <formula>0</formula>
    </cfRule>
  </conditionalFormatting>
  <conditionalFormatting sqref="K75">
    <cfRule type="cellIs" dxfId="0" priority="410" operator="lessThan">
      <formula>0</formula>
    </cfRule>
  </conditionalFormatting>
  <conditionalFormatting sqref="K75">
    <cfRule type="cellIs" dxfId="0" priority="411" operator="greaterThanOrEqual">
      <formula>0</formula>
    </cfRule>
  </conditionalFormatting>
  <conditionalFormatting sqref="L75">
    <cfRule type="cellIs" dxfId="0" priority="412" operator="lessThan">
      <formula>0</formula>
    </cfRule>
  </conditionalFormatting>
  <conditionalFormatting sqref="L75">
    <cfRule type="cellIs" dxfId="0" priority="413" operator="greaterThanOrEqual">
      <formula>0</formula>
    </cfRule>
  </conditionalFormatting>
  <conditionalFormatting sqref="M75">
    <cfRule type="cellIs" dxfId="0" priority="414" operator="lessThan">
      <formula>0</formula>
    </cfRule>
  </conditionalFormatting>
  <conditionalFormatting sqref="M75">
    <cfRule type="cellIs" dxfId="0" priority="415" operator="greaterThanOrEqual">
      <formula>0</formula>
    </cfRule>
  </conditionalFormatting>
  <conditionalFormatting sqref="N75">
    <cfRule type="cellIs" dxfId="0" priority="416" operator="lessThan">
      <formula>0</formula>
    </cfRule>
  </conditionalFormatting>
  <conditionalFormatting sqref="N75">
    <cfRule type="cellIs" dxfId="0" priority="417" operator="greaterThanOrEqual">
      <formula>0</formula>
    </cfRule>
  </conditionalFormatting>
  <conditionalFormatting sqref="C76">
    <cfRule type="cellIs" dxfId="0" priority="418" operator="lessThan">
      <formula>0</formula>
    </cfRule>
  </conditionalFormatting>
  <conditionalFormatting sqref="C76">
    <cfRule type="cellIs" dxfId="0" priority="419" operator="greaterThanOrEqual">
      <formula>0</formula>
    </cfRule>
  </conditionalFormatting>
  <conditionalFormatting sqref="D76">
    <cfRule type="cellIs" dxfId="0" priority="420" operator="lessThan">
      <formula>0</formula>
    </cfRule>
  </conditionalFormatting>
  <conditionalFormatting sqref="D76">
    <cfRule type="cellIs" dxfId="0" priority="421" operator="greaterThanOrEqual">
      <formula>0</formula>
    </cfRule>
  </conditionalFormatting>
  <conditionalFormatting sqref="E76">
    <cfRule type="cellIs" dxfId="0" priority="422" operator="lessThan">
      <formula>0</formula>
    </cfRule>
  </conditionalFormatting>
  <conditionalFormatting sqref="E76">
    <cfRule type="cellIs" dxfId="0" priority="423" operator="greaterThanOrEqual">
      <formula>0</formula>
    </cfRule>
  </conditionalFormatting>
  <conditionalFormatting sqref="F76">
    <cfRule type="cellIs" dxfId="0" priority="424" operator="lessThan">
      <formula>0</formula>
    </cfRule>
  </conditionalFormatting>
  <conditionalFormatting sqref="F76">
    <cfRule type="cellIs" dxfId="0" priority="425" operator="greaterThanOrEqual">
      <formula>0</formula>
    </cfRule>
  </conditionalFormatting>
  <conditionalFormatting sqref="G76">
    <cfRule type="cellIs" dxfId="0" priority="426" operator="lessThan">
      <formula>0</formula>
    </cfRule>
  </conditionalFormatting>
  <conditionalFormatting sqref="G76">
    <cfRule type="cellIs" dxfId="0" priority="427" operator="greaterThanOrEqual">
      <formula>0</formula>
    </cfRule>
  </conditionalFormatting>
  <conditionalFormatting sqref="H76">
    <cfRule type="cellIs" dxfId="0" priority="428" operator="lessThan">
      <formula>0</formula>
    </cfRule>
  </conditionalFormatting>
  <conditionalFormatting sqref="H76">
    <cfRule type="cellIs" dxfId="0" priority="429" operator="greaterThanOrEqual">
      <formula>0</formula>
    </cfRule>
  </conditionalFormatting>
  <conditionalFormatting sqref="I76">
    <cfRule type="cellIs" dxfId="0" priority="430" operator="lessThan">
      <formula>0</formula>
    </cfRule>
  </conditionalFormatting>
  <conditionalFormatting sqref="I76">
    <cfRule type="cellIs" dxfId="0" priority="431" operator="greaterThanOrEqual">
      <formula>0</formula>
    </cfRule>
  </conditionalFormatting>
  <conditionalFormatting sqref="J76">
    <cfRule type="cellIs" dxfId="0" priority="432" operator="lessThan">
      <formula>0</formula>
    </cfRule>
  </conditionalFormatting>
  <conditionalFormatting sqref="J76">
    <cfRule type="cellIs" dxfId="0" priority="433" operator="greaterThanOrEqual">
      <formula>0</formula>
    </cfRule>
  </conditionalFormatting>
  <conditionalFormatting sqref="K76">
    <cfRule type="cellIs" dxfId="0" priority="434" operator="lessThan">
      <formula>0</formula>
    </cfRule>
  </conditionalFormatting>
  <conditionalFormatting sqref="K76">
    <cfRule type="cellIs" dxfId="0" priority="435" operator="greaterThanOrEqual">
      <formula>0</formula>
    </cfRule>
  </conditionalFormatting>
  <conditionalFormatting sqref="L76">
    <cfRule type="cellIs" dxfId="0" priority="436" operator="lessThan">
      <formula>0</formula>
    </cfRule>
  </conditionalFormatting>
  <conditionalFormatting sqref="L76">
    <cfRule type="cellIs" dxfId="0" priority="437" operator="greaterThanOrEqual">
      <formula>0</formula>
    </cfRule>
  </conditionalFormatting>
  <conditionalFormatting sqref="M76">
    <cfRule type="cellIs" dxfId="0" priority="438" operator="lessThan">
      <formula>0</formula>
    </cfRule>
  </conditionalFormatting>
  <conditionalFormatting sqref="M76">
    <cfRule type="cellIs" dxfId="0" priority="439" operator="greaterThanOrEqual">
      <formula>0</formula>
    </cfRule>
  </conditionalFormatting>
  <conditionalFormatting sqref="N76">
    <cfRule type="cellIs" dxfId="0" priority="440" operator="lessThan">
      <formula>0</formula>
    </cfRule>
  </conditionalFormatting>
  <conditionalFormatting sqref="N76">
    <cfRule type="cellIs" dxfId="0" priority="441" operator="greaterThanOrEqual">
      <formula>0</formula>
    </cfRule>
  </conditionalFormatting>
  <conditionalFormatting sqref="C77">
    <cfRule type="cellIs" dxfId="0" priority="442" operator="lessThan">
      <formula>0</formula>
    </cfRule>
  </conditionalFormatting>
  <conditionalFormatting sqref="C77">
    <cfRule type="cellIs" dxfId="0" priority="443" operator="greaterThanOrEqual">
      <formula>0</formula>
    </cfRule>
  </conditionalFormatting>
  <conditionalFormatting sqref="D77">
    <cfRule type="cellIs" dxfId="0" priority="444" operator="lessThan">
      <formula>0</formula>
    </cfRule>
  </conditionalFormatting>
  <conditionalFormatting sqref="D77">
    <cfRule type="cellIs" dxfId="0" priority="445" operator="greaterThanOrEqual">
      <formula>0</formula>
    </cfRule>
  </conditionalFormatting>
  <conditionalFormatting sqref="E77">
    <cfRule type="cellIs" dxfId="0" priority="446" operator="lessThan">
      <formula>0</formula>
    </cfRule>
  </conditionalFormatting>
  <conditionalFormatting sqref="E77">
    <cfRule type="cellIs" dxfId="0" priority="447" operator="greaterThanOrEqual">
      <formula>0</formula>
    </cfRule>
  </conditionalFormatting>
  <conditionalFormatting sqref="F77">
    <cfRule type="cellIs" dxfId="0" priority="448" operator="lessThan">
      <formula>0</formula>
    </cfRule>
  </conditionalFormatting>
  <conditionalFormatting sqref="F77">
    <cfRule type="cellIs" dxfId="0" priority="449" operator="greaterThanOrEqual">
      <formula>0</formula>
    </cfRule>
  </conditionalFormatting>
  <conditionalFormatting sqref="G77">
    <cfRule type="cellIs" dxfId="0" priority="450" operator="lessThan">
      <formula>0</formula>
    </cfRule>
  </conditionalFormatting>
  <conditionalFormatting sqref="G77">
    <cfRule type="cellIs" dxfId="0" priority="451" operator="greaterThanOrEqual">
      <formula>0</formula>
    </cfRule>
  </conditionalFormatting>
  <conditionalFormatting sqref="H77">
    <cfRule type="cellIs" dxfId="0" priority="452" operator="lessThan">
      <formula>0</formula>
    </cfRule>
  </conditionalFormatting>
  <conditionalFormatting sqref="H77">
    <cfRule type="cellIs" dxfId="0" priority="453" operator="greaterThanOrEqual">
      <formula>0</formula>
    </cfRule>
  </conditionalFormatting>
  <conditionalFormatting sqref="I77">
    <cfRule type="cellIs" dxfId="0" priority="454" operator="lessThan">
      <formula>0</formula>
    </cfRule>
  </conditionalFormatting>
  <conditionalFormatting sqref="I77">
    <cfRule type="cellIs" dxfId="0" priority="455" operator="greaterThanOrEqual">
      <formula>0</formula>
    </cfRule>
  </conditionalFormatting>
  <conditionalFormatting sqref="J77">
    <cfRule type="cellIs" dxfId="0" priority="456" operator="lessThan">
      <formula>0</formula>
    </cfRule>
  </conditionalFormatting>
  <conditionalFormatting sqref="J77">
    <cfRule type="cellIs" dxfId="0" priority="457" operator="greaterThanOrEqual">
      <formula>0</formula>
    </cfRule>
  </conditionalFormatting>
  <conditionalFormatting sqref="K77">
    <cfRule type="cellIs" dxfId="0" priority="458" operator="lessThan">
      <formula>0</formula>
    </cfRule>
  </conditionalFormatting>
  <conditionalFormatting sqref="K77">
    <cfRule type="cellIs" dxfId="0" priority="459" operator="greaterThanOrEqual">
      <formula>0</formula>
    </cfRule>
  </conditionalFormatting>
  <conditionalFormatting sqref="L77">
    <cfRule type="cellIs" dxfId="0" priority="460" operator="lessThan">
      <formula>0</formula>
    </cfRule>
  </conditionalFormatting>
  <conditionalFormatting sqref="L77">
    <cfRule type="cellIs" dxfId="0" priority="461" operator="greaterThanOrEqual">
      <formula>0</formula>
    </cfRule>
  </conditionalFormatting>
  <conditionalFormatting sqref="M77">
    <cfRule type="cellIs" dxfId="0" priority="462" operator="lessThan">
      <formula>0</formula>
    </cfRule>
  </conditionalFormatting>
  <conditionalFormatting sqref="M77">
    <cfRule type="cellIs" dxfId="0" priority="463" operator="greaterThanOrEqual">
      <formula>0</formula>
    </cfRule>
  </conditionalFormatting>
  <conditionalFormatting sqref="N77">
    <cfRule type="cellIs" dxfId="0" priority="464" operator="lessThan">
      <formula>0</formula>
    </cfRule>
  </conditionalFormatting>
  <conditionalFormatting sqref="N77">
    <cfRule type="cellIs" dxfId="0" priority="465" operator="greaterThanOrEqual">
      <formula>0</formula>
    </cfRule>
  </conditionalFormatting>
  <conditionalFormatting sqref="P68">
    <cfRule type="cellIs" dxfId="0" priority="466" operator="lessThan">
      <formula>0</formula>
    </cfRule>
  </conditionalFormatting>
  <conditionalFormatting sqref="P68">
    <cfRule type="cellIs" dxfId="0" priority="467" operator="greaterThanOrEqual">
      <formula>0</formula>
    </cfRule>
  </conditionalFormatting>
  <conditionalFormatting sqref="P69">
    <cfRule type="cellIs" dxfId="0" priority="468" operator="lessThan">
      <formula>0</formula>
    </cfRule>
  </conditionalFormatting>
  <conditionalFormatting sqref="P69">
    <cfRule type="cellIs" dxfId="0" priority="469" operator="greaterThanOrEqual">
      <formula>0</formula>
    </cfRule>
  </conditionalFormatting>
  <conditionalFormatting sqref="P70">
    <cfRule type="cellIs" dxfId="0" priority="470" operator="lessThan">
      <formula>0</formula>
    </cfRule>
  </conditionalFormatting>
  <conditionalFormatting sqref="P70">
    <cfRule type="cellIs" dxfId="0" priority="471" operator="greaterThanOrEqual">
      <formula>0</formula>
    </cfRule>
  </conditionalFormatting>
  <conditionalFormatting sqref="P71">
    <cfRule type="cellIs" dxfId="0" priority="472" operator="lessThan">
      <formula>0</formula>
    </cfRule>
  </conditionalFormatting>
  <conditionalFormatting sqref="P71">
    <cfRule type="cellIs" dxfId="0" priority="473" operator="greaterThanOrEqual">
      <formula>0</formula>
    </cfRule>
  </conditionalFormatting>
  <conditionalFormatting sqref="P72">
    <cfRule type="cellIs" dxfId="0" priority="474" operator="lessThan">
      <formula>0</formula>
    </cfRule>
  </conditionalFormatting>
  <conditionalFormatting sqref="P72">
    <cfRule type="cellIs" dxfId="0" priority="475" operator="greaterThanOrEqual">
      <formula>0</formula>
    </cfRule>
  </conditionalFormatting>
  <conditionalFormatting sqref="P73">
    <cfRule type="cellIs" dxfId="0" priority="476" operator="lessThan">
      <formula>0</formula>
    </cfRule>
  </conditionalFormatting>
  <conditionalFormatting sqref="P73">
    <cfRule type="cellIs" dxfId="0" priority="477" operator="greaterThanOrEqual">
      <formula>0</formula>
    </cfRule>
  </conditionalFormatting>
  <conditionalFormatting sqref="P74">
    <cfRule type="cellIs" dxfId="0" priority="478" operator="lessThan">
      <formula>0</formula>
    </cfRule>
  </conditionalFormatting>
  <conditionalFormatting sqref="P74">
    <cfRule type="cellIs" dxfId="0" priority="479" operator="greaterThanOrEqual">
      <formula>0</formula>
    </cfRule>
  </conditionalFormatting>
  <conditionalFormatting sqref="P75">
    <cfRule type="cellIs" dxfId="0" priority="480" operator="lessThan">
      <formula>0</formula>
    </cfRule>
  </conditionalFormatting>
  <conditionalFormatting sqref="P75">
    <cfRule type="cellIs" dxfId="0" priority="481" operator="greaterThanOrEqual">
      <formula>0</formula>
    </cfRule>
  </conditionalFormatting>
  <conditionalFormatting sqref="P76">
    <cfRule type="cellIs" dxfId="0" priority="482" operator="lessThan">
      <formula>0</formula>
    </cfRule>
  </conditionalFormatting>
  <conditionalFormatting sqref="P76">
    <cfRule type="cellIs" dxfId="0" priority="483" operator="greaterThanOrEqual">
      <formula>0</formula>
    </cfRule>
  </conditionalFormatting>
  <conditionalFormatting sqref="P77">
    <cfRule type="cellIs" dxfId="0" priority="484" operator="lessThan">
      <formula>0</formula>
    </cfRule>
  </conditionalFormatting>
  <conditionalFormatting sqref="P77">
    <cfRule type="cellIs" dxfId="0" priority="485" operator="greaterThanOrEqual">
      <formula>0</formula>
    </cfRule>
  </conditionalFormatting>
  <conditionalFormatting sqref="C91">
    <cfRule type="cellIs" dxfId="0" priority="486" operator="lessThan">
      <formula>0</formula>
    </cfRule>
  </conditionalFormatting>
  <conditionalFormatting sqref="C91">
    <cfRule type="cellIs" dxfId="0" priority="487" operator="greaterThanOrEqual">
      <formula>0</formula>
    </cfRule>
  </conditionalFormatting>
  <conditionalFormatting sqref="D91">
    <cfRule type="cellIs" dxfId="0" priority="488" operator="lessThan">
      <formula>0</formula>
    </cfRule>
  </conditionalFormatting>
  <conditionalFormatting sqref="D91">
    <cfRule type="cellIs" dxfId="0" priority="489" operator="greaterThanOrEqual">
      <formula>0</formula>
    </cfRule>
  </conditionalFormatting>
  <conditionalFormatting sqref="E91">
    <cfRule type="cellIs" dxfId="0" priority="490" operator="lessThan">
      <formula>0</formula>
    </cfRule>
  </conditionalFormatting>
  <conditionalFormatting sqref="E91">
    <cfRule type="cellIs" dxfId="0" priority="491" operator="greaterThanOrEqual">
      <formula>0</formula>
    </cfRule>
  </conditionalFormatting>
  <conditionalFormatting sqref="F91">
    <cfRule type="cellIs" dxfId="0" priority="492" operator="lessThan">
      <formula>0</formula>
    </cfRule>
  </conditionalFormatting>
  <conditionalFormatting sqref="F91">
    <cfRule type="cellIs" dxfId="0" priority="493" operator="greaterThanOrEqual">
      <formula>0</formula>
    </cfRule>
  </conditionalFormatting>
  <conditionalFormatting sqref="G91">
    <cfRule type="cellIs" dxfId="0" priority="494" operator="lessThan">
      <formula>0</formula>
    </cfRule>
  </conditionalFormatting>
  <conditionalFormatting sqref="G91">
    <cfRule type="cellIs" dxfId="0" priority="495" operator="greaterThanOrEqual">
      <formula>0</formula>
    </cfRule>
  </conditionalFormatting>
  <conditionalFormatting sqref="H91">
    <cfRule type="cellIs" dxfId="0" priority="496" operator="lessThan">
      <formula>0</formula>
    </cfRule>
  </conditionalFormatting>
  <conditionalFormatting sqref="H91">
    <cfRule type="cellIs" dxfId="0" priority="497" operator="greaterThanOrEqual">
      <formula>0</formula>
    </cfRule>
  </conditionalFormatting>
  <conditionalFormatting sqref="I91">
    <cfRule type="cellIs" dxfId="0" priority="498" operator="lessThan">
      <formula>0</formula>
    </cfRule>
  </conditionalFormatting>
  <conditionalFormatting sqref="I91">
    <cfRule type="cellIs" dxfId="0" priority="499" operator="greaterThanOrEqual">
      <formula>0</formula>
    </cfRule>
  </conditionalFormatting>
  <conditionalFormatting sqref="J91">
    <cfRule type="cellIs" dxfId="0" priority="500" operator="lessThan">
      <formula>0</formula>
    </cfRule>
  </conditionalFormatting>
  <conditionalFormatting sqref="J91">
    <cfRule type="cellIs" dxfId="0" priority="501" operator="greaterThanOrEqual">
      <formula>0</formula>
    </cfRule>
  </conditionalFormatting>
  <conditionalFormatting sqref="K91">
    <cfRule type="cellIs" dxfId="0" priority="502" operator="lessThan">
      <formula>0</formula>
    </cfRule>
  </conditionalFormatting>
  <conditionalFormatting sqref="K91">
    <cfRule type="cellIs" dxfId="0" priority="503" operator="greaterThanOrEqual">
      <formula>0</formula>
    </cfRule>
  </conditionalFormatting>
  <conditionalFormatting sqref="L91">
    <cfRule type="cellIs" dxfId="0" priority="504" operator="lessThan">
      <formula>0</formula>
    </cfRule>
  </conditionalFormatting>
  <conditionalFormatting sqref="L91">
    <cfRule type="cellIs" dxfId="0" priority="505" operator="greaterThanOrEqual">
      <formula>0</formula>
    </cfRule>
  </conditionalFormatting>
  <conditionalFormatting sqref="M91">
    <cfRule type="cellIs" dxfId="0" priority="506" operator="lessThan">
      <formula>0</formula>
    </cfRule>
  </conditionalFormatting>
  <conditionalFormatting sqref="M91">
    <cfRule type="cellIs" dxfId="0" priority="507" operator="greaterThanOrEqual">
      <formula>0</formula>
    </cfRule>
  </conditionalFormatting>
  <conditionalFormatting sqref="N91">
    <cfRule type="cellIs" dxfId="0" priority="508" operator="lessThan">
      <formula>0</formula>
    </cfRule>
  </conditionalFormatting>
  <conditionalFormatting sqref="N91">
    <cfRule type="cellIs" dxfId="0" priority="509" operator="greaterThanOrEqual">
      <formula>0</formula>
    </cfRule>
  </conditionalFormatting>
  <conditionalFormatting sqref="C90">
    <cfRule type="cellIs" dxfId="0" priority="510" operator="lessThan">
      <formula>0</formula>
    </cfRule>
  </conditionalFormatting>
  <conditionalFormatting sqref="C90">
    <cfRule type="cellIs" dxfId="0" priority="511" operator="greaterThanOrEqual">
      <formula>0</formula>
    </cfRule>
  </conditionalFormatting>
  <conditionalFormatting sqref="D90">
    <cfRule type="cellIs" dxfId="0" priority="512" operator="lessThan">
      <formula>0</formula>
    </cfRule>
  </conditionalFormatting>
  <conditionalFormatting sqref="D90">
    <cfRule type="cellIs" dxfId="0" priority="513" operator="greaterThanOrEqual">
      <formula>0</formula>
    </cfRule>
  </conditionalFormatting>
  <conditionalFormatting sqref="E90">
    <cfRule type="cellIs" dxfId="0" priority="514" operator="lessThan">
      <formula>0</formula>
    </cfRule>
  </conditionalFormatting>
  <conditionalFormatting sqref="E90">
    <cfRule type="cellIs" dxfId="0" priority="515" operator="greaterThanOrEqual">
      <formula>0</formula>
    </cfRule>
  </conditionalFormatting>
  <conditionalFormatting sqref="F90">
    <cfRule type="cellIs" dxfId="0" priority="516" operator="lessThan">
      <formula>0</formula>
    </cfRule>
  </conditionalFormatting>
  <conditionalFormatting sqref="F90">
    <cfRule type="cellIs" dxfId="0" priority="517" operator="greaterThanOrEqual">
      <formula>0</formula>
    </cfRule>
  </conditionalFormatting>
  <conditionalFormatting sqref="G90">
    <cfRule type="cellIs" dxfId="0" priority="518" operator="lessThan">
      <formula>0</formula>
    </cfRule>
  </conditionalFormatting>
  <conditionalFormatting sqref="G90">
    <cfRule type="cellIs" dxfId="0" priority="519" operator="greaterThanOrEqual">
      <formula>0</formula>
    </cfRule>
  </conditionalFormatting>
  <conditionalFormatting sqref="H90">
    <cfRule type="cellIs" dxfId="0" priority="520" operator="lessThan">
      <formula>0</formula>
    </cfRule>
  </conditionalFormatting>
  <conditionalFormatting sqref="H90">
    <cfRule type="cellIs" dxfId="0" priority="521" operator="greaterThanOrEqual">
      <formula>0</formula>
    </cfRule>
  </conditionalFormatting>
  <conditionalFormatting sqref="I90">
    <cfRule type="cellIs" dxfId="0" priority="522" operator="lessThan">
      <formula>0</formula>
    </cfRule>
  </conditionalFormatting>
  <conditionalFormatting sqref="I90">
    <cfRule type="cellIs" dxfId="0" priority="523" operator="greaterThanOrEqual">
      <formula>0</formula>
    </cfRule>
  </conditionalFormatting>
  <conditionalFormatting sqref="J90">
    <cfRule type="cellIs" dxfId="0" priority="524" operator="lessThan">
      <formula>0</formula>
    </cfRule>
  </conditionalFormatting>
  <conditionalFormatting sqref="J90">
    <cfRule type="cellIs" dxfId="0" priority="525" operator="greaterThanOrEqual">
      <formula>0</formula>
    </cfRule>
  </conditionalFormatting>
  <conditionalFormatting sqref="K90">
    <cfRule type="cellIs" dxfId="0" priority="526" operator="lessThan">
      <formula>0</formula>
    </cfRule>
  </conditionalFormatting>
  <conditionalFormatting sqref="K90">
    <cfRule type="cellIs" dxfId="0" priority="527" operator="greaterThanOrEqual">
      <formula>0</formula>
    </cfRule>
  </conditionalFormatting>
  <conditionalFormatting sqref="L90">
    <cfRule type="cellIs" dxfId="0" priority="528" operator="lessThan">
      <formula>0</formula>
    </cfRule>
  </conditionalFormatting>
  <conditionalFormatting sqref="L90">
    <cfRule type="cellIs" dxfId="0" priority="529" operator="greaterThanOrEqual">
      <formula>0</formula>
    </cfRule>
  </conditionalFormatting>
  <conditionalFormatting sqref="M90">
    <cfRule type="cellIs" dxfId="0" priority="530" operator="lessThan">
      <formula>0</formula>
    </cfRule>
  </conditionalFormatting>
  <conditionalFormatting sqref="M90">
    <cfRule type="cellIs" dxfId="0" priority="531" operator="greaterThanOrEqual">
      <formula>0</formula>
    </cfRule>
  </conditionalFormatting>
  <conditionalFormatting sqref="N90">
    <cfRule type="cellIs" dxfId="0" priority="532" operator="lessThan">
      <formula>0</formula>
    </cfRule>
  </conditionalFormatting>
  <conditionalFormatting sqref="N90">
    <cfRule type="cellIs" dxfId="0" priority="533" operator="greaterThanOrEqual">
      <formula>0</formula>
    </cfRule>
  </conditionalFormatting>
  <conditionalFormatting sqref="C89">
    <cfRule type="cellIs" dxfId="0" priority="534" operator="lessThan">
      <formula>0</formula>
    </cfRule>
  </conditionalFormatting>
  <conditionalFormatting sqref="C89">
    <cfRule type="cellIs" dxfId="0" priority="535" operator="greaterThanOrEqual">
      <formula>0</formula>
    </cfRule>
  </conditionalFormatting>
  <conditionalFormatting sqref="D89">
    <cfRule type="cellIs" dxfId="0" priority="536" operator="lessThan">
      <formula>0</formula>
    </cfRule>
  </conditionalFormatting>
  <conditionalFormatting sqref="D89">
    <cfRule type="cellIs" dxfId="0" priority="537" operator="greaterThanOrEqual">
      <formula>0</formula>
    </cfRule>
  </conditionalFormatting>
  <conditionalFormatting sqref="E89">
    <cfRule type="cellIs" dxfId="0" priority="538" operator="lessThan">
      <formula>0</formula>
    </cfRule>
  </conditionalFormatting>
  <conditionalFormatting sqref="E89">
    <cfRule type="cellIs" dxfId="0" priority="539" operator="greaterThanOrEqual">
      <formula>0</formula>
    </cfRule>
  </conditionalFormatting>
  <conditionalFormatting sqref="F89">
    <cfRule type="cellIs" dxfId="0" priority="540" operator="lessThan">
      <formula>0</formula>
    </cfRule>
  </conditionalFormatting>
  <conditionalFormatting sqref="F89">
    <cfRule type="cellIs" dxfId="0" priority="541" operator="greaterThanOrEqual">
      <formula>0</formula>
    </cfRule>
  </conditionalFormatting>
  <conditionalFormatting sqref="G89">
    <cfRule type="cellIs" dxfId="0" priority="542" operator="lessThan">
      <formula>0</formula>
    </cfRule>
  </conditionalFormatting>
  <conditionalFormatting sqref="G89">
    <cfRule type="cellIs" dxfId="0" priority="543" operator="greaterThanOrEqual">
      <formula>0</formula>
    </cfRule>
  </conditionalFormatting>
  <conditionalFormatting sqref="H89">
    <cfRule type="cellIs" dxfId="0" priority="544" operator="lessThan">
      <formula>0</formula>
    </cfRule>
  </conditionalFormatting>
  <conditionalFormatting sqref="H89">
    <cfRule type="cellIs" dxfId="0" priority="545" operator="greaterThanOrEqual">
      <formula>0</formula>
    </cfRule>
  </conditionalFormatting>
  <conditionalFormatting sqref="I89">
    <cfRule type="cellIs" dxfId="0" priority="546" operator="lessThan">
      <formula>0</formula>
    </cfRule>
  </conditionalFormatting>
  <conditionalFormatting sqref="I89">
    <cfRule type="cellIs" dxfId="0" priority="547" operator="greaterThanOrEqual">
      <formula>0</formula>
    </cfRule>
  </conditionalFormatting>
  <conditionalFormatting sqref="J89">
    <cfRule type="cellIs" dxfId="0" priority="548" operator="lessThan">
      <formula>0</formula>
    </cfRule>
  </conditionalFormatting>
  <conditionalFormatting sqref="J89">
    <cfRule type="cellIs" dxfId="0" priority="549" operator="greaterThanOrEqual">
      <formula>0</formula>
    </cfRule>
  </conditionalFormatting>
  <conditionalFormatting sqref="K89">
    <cfRule type="cellIs" dxfId="0" priority="550" operator="lessThan">
      <formula>0</formula>
    </cfRule>
  </conditionalFormatting>
  <conditionalFormatting sqref="K89">
    <cfRule type="cellIs" dxfId="0" priority="551" operator="greaterThanOrEqual">
      <formula>0</formula>
    </cfRule>
  </conditionalFormatting>
  <conditionalFormatting sqref="L89">
    <cfRule type="cellIs" dxfId="0" priority="552" operator="lessThan">
      <formula>0</formula>
    </cfRule>
  </conditionalFormatting>
  <conditionalFormatting sqref="L89">
    <cfRule type="cellIs" dxfId="0" priority="553" operator="greaterThanOrEqual">
      <formula>0</formula>
    </cfRule>
  </conditionalFormatting>
  <conditionalFormatting sqref="M89">
    <cfRule type="cellIs" dxfId="0" priority="554" operator="lessThan">
      <formula>0</formula>
    </cfRule>
  </conditionalFormatting>
  <conditionalFormatting sqref="M89">
    <cfRule type="cellIs" dxfId="0" priority="555" operator="greaterThanOrEqual">
      <formula>0</formula>
    </cfRule>
  </conditionalFormatting>
  <conditionalFormatting sqref="N89">
    <cfRule type="cellIs" dxfId="0" priority="556" operator="lessThan">
      <formula>0</formula>
    </cfRule>
  </conditionalFormatting>
  <conditionalFormatting sqref="N89">
    <cfRule type="cellIs" dxfId="0" priority="557" operator="greaterThanOrEqual">
      <formula>0</formula>
    </cfRule>
  </conditionalFormatting>
  <conditionalFormatting sqref="C88">
    <cfRule type="cellIs" dxfId="0" priority="558" operator="lessThan">
      <formula>0</formula>
    </cfRule>
  </conditionalFormatting>
  <conditionalFormatting sqref="C88">
    <cfRule type="cellIs" dxfId="0" priority="559" operator="greaterThanOrEqual">
      <formula>0</formula>
    </cfRule>
  </conditionalFormatting>
  <conditionalFormatting sqref="D88">
    <cfRule type="cellIs" dxfId="0" priority="560" operator="lessThan">
      <formula>0</formula>
    </cfRule>
  </conditionalFormatting>
  <conditionalFormatting sqref="D88">
    <cfRule type="cellIs" dxfId="0" priority="561" operator="greaterThanOrEqual">
      <formula>0</formula>
    </cfRule>
  </conditionalFormatting>
  <conditionalFormatting sqref="E88">
    <cfRule type="cellIs" dxfId="0" priority="562" operator="lessThan">
      <formula>0</formula>
    </cfRule>
  </conditionalFormatting>
  <conditionalFormatting sqref="E88">
    <cfRule type="cellIs" dxfId="0" priority="563" operator="greaterThanOrEqual">
      <formula>0</formula>
    </cfRule>
  </conditionalFormatting>
  <conditionalFormatting sqref="F88">
    <cfRule type="cellIs" dxfId="0" priority="564" operator="lessThan">
      <formula>0</formula>
    </cfRule>
  </conditionalFormatting>
  <conditionalFormatting sqref="F88">
    <cfRule type="cellIs" dxfId="0" priority="565" operator="greaterThanOrEqual">
      <formula>0</formula>
    </cfRule>
  </conditionalFormatting>
  <conditionalFormatting sqref="G88">
    <cfRule type="cellIs" dxfId="0" priority="566" operator="lessThan">
      <formula>0</formula>
    </cfRule>
  </conditionalFormatting>
  <conditionalFormatting sqref="G88">
    <cfRule type="cellIs" dxfId="0" priority="567" operator="greaterThanOrEqual">
      <formula>0</formula>
    </cfRule>
  </conditionalFormatting>
  <conditionalFormatting sqref="H88">
    <cfRule type="cellIs" dxfId="0" priority="568" operator="lessThan">
      <formula>0</formula>
    </cfRule>
  </conditionalFormatting>
  <conditionalFormatting sqref="H88">
    <cfRule type="cellIs" dxfId="0" priority="569" operator="greaterThanOrEqual">
      <formula>0</formula>
    </cfRule>
  </conditionalFormatting>
  <conditionalFormatting sqref="I88">
    <cfRule type="cellIs" dxfId="0" priority="570" operator="lessThan">
      <formula>0</formula>
    </cfRule>
  </conditionalFormatting>
  <conditionalFormatting sqref="I88">
    <cfRule type="cellIs" dxfId="0" priority="571" operator="greaterThanOrEqual">
      <formula>0</formula>
    </cfRule>
  </conditionalFormatting>
  <conditionalFormatting sqref="J88">
    <cfRule type="cellIs" dxfId="0" priority="572" operator="lessThan">
      <formula>0</formula>
    </cfRule>
  </conditionalFormatting>
  <conditionalFormatting sqref="J88">
    <cfRule type="cellIs" dxfId="0" priority="573" operator="greaterThanOrEqual">
      <formula>0</formula>
    </cfRule>
  </conditionalFormatting>
  <conditionalFormatting sqref="K88">
    <cfRule type="cellIs" dxfId="0" priority="574" operator="lessThan">
      <formula>0</formula>
    </cfRule>
  </conditionalFormatting>
  <conditionalFormatting sqref="K88">
    <cfRule type="cellIs" dxfId="0" priority="575" operator="greaterThanOrEqual">
      <formula>0</formula>
    </cfRule>
  </conditionalFormatting>
  <conditionalFormatting sqref="L88">
    <cfRule type="cellIs" dxfId="0" priority="576" operator="lessThan">
      <formula>0</formula>
    </cfRule>
  </conditionalFormatting>
  <conditionalFormatting sqref="L88">
    <cfRule type="cellIs" dxfId="0" priority="577" operator="greaterThanOrEqual">
      <formula>0</formula>
    </cfRule>
  </conditionalFormatting>
  <conditionalFormatting sqref="M88">
    <cfRule type="cellIs" dxfId="0" priority="578" operator="lessThan">
      <formula>0</formula>
    </cfRule>
  </conditionalFormatting>
  <conditionalFormatting sqref="M88">
    <cfRule type="cellIs" dxfId="0" priority="579" operator="greaterThanOrEqual">
      <formula>0</formula>
    </cfRule>
  </conditionalFormatting>
  <conditionalFormatting sqref="N88">
    <cfRule type="cellIs" dxfId="0" priority="580" operator="lessThan">
      <formula>0</formula>
    </cfRule>
  </conditionalFormatting>
  <conditionalFormatting sqref="N88">
    <cfRule type="cellIs" dxfId="0" priority="581" operator="greaterThanOrEqual">
      <formula>0</formula>
    </cfRule>
  </conditionalFormatting>
  <conditionalFormatting sqref="C87">
    <cfRule type="cellIs" dxfId="0" priority="582" operator="lessThan">
      <formula>0</formula>
    </cfRule>
  </conditionalFormatting>
  <conditionalFormatting sqref="C87">
    <cfRule type="cellIs" dxfId="0" priority="583" operator="greaterThanOrEqual">
      <formula>0</formula>
    </cfRule>
  </conditionalFormatting>
  <conditionalFormatting sqref="D87">
    <cfRule type="cellIs" dxfId="0" priority="584" operator="lessThan">
      <formula>0</formula>
    </cfRule>
  </conditionalFormatting>
  <conditionalFormatting sqref="D87">
    <cfRule type="cellIs" dxfId="0" priority="585" operator="greaterThanOrEqual">
      <formula>0</formula>
    </cfRule>
  </conditionalFormatting>
  <conditionalFormatting sqref="E87">
    <cfRule type="cellIs" dxfId="0" priority="586" operator="lessThan">
      <formula>0</formula>
    </cfRule>
  </conditionalFormatting>
  <conditionalFormatting sqref="E87">
    <cfRule type="cellIs" dxfId="0" priority="587" operator="greaterThanOrEqual">
      <formula>0</formula>
    </cfRule>
  </conditionalFormatting>
  <conditionalFormatting sqref="F87">
    <cfRule type="cellIs" dxfId="0" priority="588" operator="lessThan">
      <formula>0</formula>
    </cfRule>
  </conditionalFormatting>
  <conditionalFormatting sqref="F87">
    <cfRule type="cellIs" dxfId="0" priority="589" operator="greaterThanOrEqual">
      <formula>0</formula>
    </cfRule>
  </conditionalFormatting>
  <conditionalFormatting sqref="G87">
    <cfRule type="cellIs" dxfId="0" priority="590" operator="lessThan">
      <formula>0</formula>
    </cfRule>
  </conditionalFormatting>
  <conditionalFormatting sqref="G87">
    <cfRule type="cellIs" dxfId="0" priority="591" operator="greaterThanOrEqual">
      <formula>0</formula>
    </cfRule>
  </conditionalFormatting>
  <conditionalFormatting sqref="H87">
    <cfRule type="cellIs" dxfId="0" priority="592" operator="lessThan">
      <formula>0</formula>
    </cfRule>
  </conditionalFormatting>
  <conditionalFormatting sqref="H87">
    <cfRule type="cellIs" dxfId="0" priority="593" operator="greaterThanOrEqual">
      <formula>0</formula>
    </cfRule>
  </conditionalFormatting>
  <conditionalFormatting sqref="I87">
    <cfRule type="cellIs" dxfId="0" priority="594" operator="lessThan">
      <formula>0</formula>
    </cfRule>
  </conditionalFormatting>
  <conditionalFormatting sqref="I87">
    <cfRule type="cellIs" dxfId="0" priority="595" operator="greaterThanOrEqual">
      <formula>0</formula>
    </cfRule>
  </conditionalFormatting>
  <conditionalFormatting sqref="J87">
    <cfRule type="cellIs" dxfId="0" priority="596" operator="lessThan">
      <formula>0</formula>
    </cfRule>
  </conditionalFormatting>
  <conditionalFormatting sqref="J87">
    <cfRule type="cellIs" dxfId="0" priority="597" operator="greaterThanOrEqual">
      <formula>0</formula>
    </cfRule>
  </conditionalFormatting>
  <conditionalFormatting sqref="K87">
    <cfRule type="cellIs" dxfId="0" priority="598" operator="lessThan">
      <formula>0</formula>
    </cfRule>
  </conditionalFormatting>
  <conditionalFormatting sqref="K87">
    <cfRule type="cellIs" dxfId="0" priority="599" operator="greaterThanOrEqual">
      <formula>0</formula>
    </cfRule>
  </conditionalFormatting>
  <conditionalFormatting sqref="L87">
    <cfRule type="cellIs" dxfId="0" priority="600" operator="lessThan">
      <formula>0</formula>
    </cfRule>
  </conditionalFormatting>
  <conditionalFormatting sqref="L87">
    <cfRule type="cellIs" dxfId="0" priority="601" operator="greaterThanOrEqual">
      <formula>0</formula>
    </cfRule>
  </conditionalFormatting>
  <conditionalFormatting sqref="M87">
    <cfRule type="cellIs" dxfId="0" priority="602" operator="lessThan">
      <formula>0</formula>
    </cfRule>
  </conditionalFormatting>
  <conditionalFormatting sqref="M87">
    <cfRule type="cellIs" dxfId="0" priority="603" operator="greaterThanOrEqual">
      <formula>0</formula>
    </cfRule>
  </conditionalFormatting>
  <conditionalFormatting sqref="N87">
    <cfRule type="cellIs" dxfId="0" priority="604" operator="lessThan">
      <formula>0</formula>
    </cfRule>
  </conditionalFormatting>
  <conditionalFormatting sqref="N87">
    <cfRule type="cellIs" dxfId="0" priority="605" operator="greaterThanOrEqual">
      <formula>0</formula>
    </cfRule>
  </conditionalFormatting>
  <conditionalFormatting sqref="C86">
    <cfRule type="cellIs" dxfId="0" priority="606" operator="lessThan">
      <formula>0</formula>
    </cfRule>
  </conditionalFormatting>
  <conditionalFormatting sqref="C86">
    <cfRule type="cellIs" dxfId="0" priority="607" operator="greaterThanOrEqual">
      <formula>0</formula>
    </cfRule>
  </conditionalFormatting>
  <conditionalFormatting sqref="D86">
    <cfRule type="cellIs" dxfId="0" priority="608" operator="lessThan">
      <formula>0</formula>
    </cfRule>
  </conditionalFormatting>
  <conditionalFormatting sqref="D86">
    <cfRule type="cellIs" dxfId="0" priority="609" operator="greaterThanOrEqual">
      <formula>0</formula>
    </cfRule>
  </conditionalFormatting>
  <conditionalFormatting sqref="E86">
    <cfRule type="cellIs" dxfId="0" priority="610" operator="lessThan">
      <formula>0</formula>
    </cfRule>
  </conditionalFormatting>
  <conditionalFormatting sqref="E86">
    <cfRule type="cellIs" dxfId="0" priority="611" operator="greaterThanOrEqual">
      <formula>0</formula>
    </cfRule>
  </conditionalFormatting>
  <conditionalFormatting sqref="F86">
    <cfRule type="cellIs" dxfId="0" priority="612" operator="lessThan">
      <formula>0</formula>
    </cfRule>
  </conditionalFormatting>
  <conditionalFormatting sqref="F86">
    <cfRule type="cellIs" dxfId="0" priority="613" operator="greaterThanOrEqual">
      <formula>0</formula>
    </cfRule>
  </conditionalFormatting>
  <conditionalFormatting sqref="G86">
    <cfRule type="cellIs" dxfId="0" priority="614" operator="lessThan">
      <formula>0</formula>
    </cfRule>
  </conditionalFormatting>
  <conditionalFormatting sqref="G86">
    <cfRule type="cellIs" dxfId="0" priority="615" operator="greaterThanOrEqual">
      <formula>0</formula>
    </cfRule>
  </conditionalFormatting>
  <conditionalFormatting sqref="H86">
    <cfRule type="cellIs" dxfId="0" priority="616" operator="lessThan">
      <formula>0</formula>
    </cfRule>
  </conditionalFormatting>
  <conditionalFormatting sqref="H86">
    <cfRule type="cellIs" dxfId="0" priority="617" operator="greaterThanOrEqual">
      <formula>0</formula>
    </cfRule>
  </conditionalFormatting>
  <conditionalFormatting sqref="I86">
    <cfRule type="cellIs" dxfId="0" priority="618" operator="lessThan">
      <formula>0</formula>
    </cfRule>
  </conditionalFormatting>
  <conditionalFormatting sqref="I86">
    <cfRule type="cellIs" dxfId="0" priority="619" operator="greaterThanOrEqual">
      <formula>0</formula>
    </cfRule>
  </conditionalFormatting>
  <conditionalFormatting sqref="J86">
    <cfRule type="cellIs" dxfId="0" priority="620" operator="lessThan">
      <formula>0</formula>
    </cfRule>
  </conditionalFormatting>
  <conditionalFormatting sqref="J86">
    <cfRule type="cellIs" dxfId="0" priority="621" operator="greaterThanOrEqual">
      <formula>0</formula>
    </cfRule>
  </conditionalFormatting>
  <conditionalFormatting sqref="K86">
    <cfRule type="cellIs" dxfId="0" priority="622" operator="lessThan">
      <formula>0</formula>
    </cfRule>
  </conditionalFormatting>
  <conditionalFormatting sqref="K86">
    <cfRule type="cellIs" dxfId="0" priority="623" operator="greaterThanOrEqual">
      <formula>0</formula>
    </cfRule>
  </conditionalFormatting>
  <conditionalFormatting sqref="L86">
    <cfRule type="cellIs" dxfId="0" priority="624" operator="lessThan">
      <formula>0</formula>
    </cfRule>
  </conditionalFormatting>
  <conditionalFormatting sqref="L86">
    <cfRule type="cellIs" dxfId="0" priority="625" operator="greaterThanOrEqual">
      <formula>0</formula>
    </cfRule>
  </conditionalFormatting>
  <conditionalFormatting sqref="M86">
    <cfRule type="cellIs" dxfId="0" priority="626" operator="lessThan">
      <formula>0</formula>
    </cfRule>
  </conditionalFormatting>
  <conditionalFormatting sqref="M86">
    <cfRule type="cellIs" dxfId="0" priority="627" operator="greaterThanOrEqual">
      <formula>0</formula>
    </cfRule>
  </conditionalFormatting>
  <conditionalFormatting sqref="N86">
    <cfRule type="cellIs" dxfId="0" priority="628" operator="lessThan">
      <formula>0</formula>
    </cfRule>
  </conditionalFormatting>
  <conditionalFormatting sqref="N86">
    <cfRule type="cellIs" dxfId="0" priority="629" operator="greaterThanOrEqual">
      <formula>0</formula>
    </cfRule>
  </conditionalFormatting>
  <conditionalFormatting sqref="C85">
    <cfRule type="cellIs" dxfId="0" priority="630" operator="lessThan">
      <formula>0</formula>
    </cfRule>
  </conditionalFormatting>
  <conditionalFormatting sqref="C85">
    <cfRule type="cellIs" dxfId="0" priority="631" operator="greaterThanOrEqual">
      <formula>0</formula>
    </cfRule>
  </conditionalFormatting>
  <conditionalFormatting sqref="D85">
    <cfRule type="cellIs" dxfId="0" priority="632" operator="lessThan">
      <formula>0</formula>
    </cfRule>
  </conditionalFormatting>
  <conditionalFormatting sqref="D85">
    <cfRule type="cellIs" dxfId="0" priority="633" operator="greaterThanOrEqual">
      <formula>0</formula>
    </cfRule>
  </conditionalFormatting>
  <conditionalFormatting sqref="E85">
    <cfRule type="cellIs" dxfId="0" priority="634" operator="lessThan">
      <formula>0</formula>
    </cfRule>
  </conditionalFormatting>
  <conditionalFormatting sqref="E85">
    <cfRule type="cellIs" dxfId="0" priority="635" operator="greaterThanOrEqual">
      <formula>0</formula>
    </cfRule>
  </conditionalFormatting>
  <conditionalFormatting sqref="F85">
    <cfRule type="cellIs" dxfId="0" priority="636" operator="lessThan">
      <formula>0</formula>
    </cfRule>
  </conditionalFormatting>
  <conditionalFormatting sqref="F85">
    <cfRule type="cellIs" dxfId="0" priority="637" operator="greaterThanOrEqual">
      <formula>0</formula>
    </cfRule>
  </conditionalFormatting>
  <conditionalFormatting sqref="G85">
    <cfRule type="cellIs" dxfId="0" priority="638" operator="lessThan">
      <formula>0</formula>
    </cfRule>
  </conditionalFormatting>
  <conditionalFormatting sqref="G85">
    <cfRule type="cellIs" dxfId="0" priority="639" operator="greaterThanOrEqual">
      <formula>0</formula>
    </cfRule>
  </conditionalFormatting>
  <conditionalFormatting sqref="H85">
    <cfRule type="cellIs" dxfId="0" priority="640" operator="lessThan">
      <formula>0</formula>
    </cfRule>
  </conditionalFormatting>
  <conditionalFormatting sqref="H85">
    <cfRule type="cellIs" dxfId="0" priority="641" operator="greaterThanOrEqual">
      <formula>0</formula>
    </cfRule>
  </conditionalFormatting>
  <conditionalFormatting sqref="I85">
    <cfRule type="cellIs" dxfId="0" priority="642" operator="lessThan">
      <formula>0</formula>
    </cfRule>
  </conditionalFormatting>
  <conditionalFormatting sqref="I85">
    <cfRule type="cellIs" dxfId="0" priority="643" operator="greaterThanOrEqual">
      <formula>0</formula>
    </cfRule>
  </conditionalFormatting>
  <conditionalFormatting sqref="J85">
    <cfRule type="cellIs" dxfId="0" priority="644" operator="lessThan">
      <formula>0</formula>
    </cfRule>
  </conditionalFormatting>
  <conditionalFormatting sqref="J85">
    <cfRule type="cellIs" dxfId="0" priority="645" operator="greaterThanOrEqual">
      <formula>0</formula>
    </cfRule>
  </conditionalFormatting>
  <conditionalFormatting sqref="K85">
    <cfRule type="cellIs" dxfId="0" priority="646" operator="lessThan">
      <formula>0</formula>
    </cfRule>
  </conditionalFormatting>
  <conditionalFormatting sqref="K85">
    <cfRule type="cellIs" dxfId="0" priority="647" operator="greaterThanOrEqual">
      <formula>0</formula>
    </cfRule>
  </conditionalFormatting>
  <conditionalFormatting sqref="L85">
    <cfRule type="cellIs" dxfId="0" priority="648" operator="lessThan">
      <formula>0</formula>
    </cfRule>
  </conditionalFormatting>
  <conditionalFormatting sqref="L85">
    <cfRule type="cellIs" dxfId="0" priority="649" operator="greaterThanOrEqual">
      <formula>0</formula>
    </cfRule>
  </conditionalFormatting>
  <conditionalFormatting sqref="M85">
    <cfRule type="cellIs" dxfId="0" priority="650" operator="lessThan">
      <formula>0</formula>
    </cfRule>
  </conditionalFormatting>
  <conditionalFormatting sqref="M85">
    <cfRule type="cellIs" dxfId="0" priority="651" operator="greaterThanOrEqual">
      <formula>0</formula>
    </cfRule>
  </conditionalFormatting>
  <conditionalFormatting sqref="N85">
    <cfRule type="cellIs" dxfId="0" priority="652" operator="lessThan">
      <formula>0</formula>
    </cfRule>
  </conditionalFormatting>
  <conditionalFormatting sqref="N85">
    <cfRule type="cellIs" dxfId="0" priority="653" operator="greaterThanOrEqual">
      <formula>0</formula>
    </cfRule>
  </conditionalFormatting>
  <conditionalFormatting sqref="C84">
    <cfRule type="cellIs" dxfId="0" priority="654" operator="lessThan">
      <formula>0</formula>
    </cfRule>
  </conditionalFormatting>
  <conditionalFormatting sqref="C84">
    <cfRule type="cellIs" dxfId="0" priority="655" operator="greaterThanOrEqual">
      <formula>0</formula>
    </cfRule>
  </conditionalFormatting>
  <conditionalFormatting sqref="D84">
    <cfRule type="cellIs" dxfId="0" priority="656" operator="lessThan">
      <formula>0</formula>
    </cfRule>
  </conditionalFormatting>
  <conditionalFormatting sqref="D84">
    <cfRule type="cellIs" dxfId="0" priority="657" operator="greaterThanOrEqual">
      <formula>0</formula>
    </cfRule>
  </conditionalFormatting>
  <conditionalFormatting sqref="E84">
    <cfRule type="cellIs" dxfId="0" priority="658" operator="lessThan">
      <formula>0</formula>
    </cfRule>
  </conditionalFormatting>
  <conditionalFormatting sqref="E84">
    <cfRule type="cellIs" dxfId="0" priority="659" operator="greaterThanOrEqual">
      <formula>0</formula>
    </cfRule>
  </conditionalFormatting>
  <conditionalFormatting sqref="F84">
    <cfRule type="cellIs" dxfId="0" priority="660" operator="lessThan">
      <formula>0</formula>
    </cfRule>
  </conditionalFormatting>
  <conditionalFormatting sqref="F84">
    <cfRule type="cellIs" dxfId="0" priority="661" operator="greaterThanOrEqual">
      <formula>0</formula>
    </cfRule>
  </conditionalFormatting>
  <conditionalFormatting sqref="G84">
    <cfRule type="cellIs" dxfId="0" priority="662" operator="lessThan">
      <formula>0</formula>
    </cfRule>
  </conditionalFormatting>
  <conditionalFormatting sqref="G84">
    <cfRule type="cellIs" dxfId="0" priority="663" operator="greaterThanOrEqual">
      <formula>0</formula>
    </cfRule>
  </conditionalFormatting>
  <conditionalFormatting sqref="H84">
    <cfRule type="cellIs" dxfId="0" priority="664" operator="lessThan">
      <formula>0</formula>
    </cfRule>
  </conditionalFormatting>
  <conditionalFormatting sqref="H84">
    <cfRule type="cellIs" dxfId="0" priority="665" operator="greaterThanOrEqual">
      <formula>0</formula>
    </cfRule>
  </conditionalFormatting>
  <conditionalFormatting sqref="I84">
    <cfRule type="cellIs" dxfId="0" priority="666" operator="lessThan">
      <formula>0</formula>
    </cfRule>
  </conditionalFormatting>
  <conditionalFormatting sqref="I84">
    <cfRule type="cellIs" dxfId="0" priority="667" operator="greaterThanOrEqual">
      <formula>0</formula>
    </cfRule>
  </conditionalFormatting>
  <conditionalFormatting sqref="J84">
    <cfRule type="cellIs" dxfId="0" priority="668" operator="lessThan">
      <formula>0</formula>
    </cfRule>
  </conditionalFormatting>
  <conditionalFormatting sqref="J84">
    <cfRule type="cellIs" dxfId="0" priority="669" operator="greaterThanOrEqual">
      <formula>0</formula>
    </cfRule>
  </conditionalFormatting>
  <conditionalFormatting sqref="K84">
    <cfRule type="cellIs" dxfId="0" priority="670" operator="lessThan">
      <formula>0</formula>
    </cfRule>
  </conditionalFormatting>
  <conditionalFormatting sqref="K84">
    <cfRule type="cellIs" dxfId="0" priority="671" operator="greaterThanOrEqual">
      <formula>0</formula>
    </cfRule>
  </conditionalFormatting>
  <conditionalFormatting sqref="L84">
    <cfRule type="cellIs" dxfId="0" priority="672" operator="lessThan">
      <formula>0</formula>
    </cfRule>
  </conditionalFormatting>
  <conditionalFormatting sqref="L84">
    <cfRule type="cellIs" dxfId="0" priority="673" operator="greaterThanOrEqual">
      <formula>0</formula>
    </cfRule>
  </conditionalFormatting>
  <conditionalFormatting sqref="M84">
    <cfRule type="cellIs" dxfId="0" priority="674" operator="lessThan">
      <formula>0</formula>
    </cfRule>
  </conditionalFormatting>
  <conditionalFormatting sqref="M84">
    <cfRule type="cellIs" dxfId="0" priority="675" operator="greaterThanOrEqual">
      <formula>0</formula>
    </cfRule>
  </conditionalFormatting>
  <conditionalFormatting sqref="N84">
    <cfRule type="cellIs" dxfId="0" priority="676" operator="lessThan">
      <formula>0</formula>
    </cfRule>
  </conditionalFormatting>
  <conditionalFormatting sqref="N84">
    <cfRule type="cellIs" dxfId="0" priority="677" operator="greaterThanOrEqual">
      <formula>0</formula>
    </cfRule>
  </conditionalFormatting>
  <conditionalFormatting sqref="C83">
    <cfRule type="cellIs" dxfId="0" priority="678" operator="lessThan">
      <formula>0</formula>
    </cfRule>
  </conditionalFormatting>
  <conditionalFormatting sqref="C83">
    <cfRule type="cellIs" dxfId="0" priority="679" operator="greaterThanOrEqual">
      <formula>0</formula>
    </cfRule>
  </conditionalFormatting>
  <conditionalFormatting sqref="D83">
    <cfRule type="cellIs" dxfId="0" priority="680" operator="lessThan">
      <formula>0</formula>
    </cfRule>
  </conditionalFormatting>
  <conditionalFormatting sqref="D83">
    <cfRule type="cellIs" dxfId="0" priority="681" operator="greaterThanOrEqual">
      <formula>0</formula>
    </cfRule>
  </conditionalFormatting>
  <conditionalFormatting sqref="E83">
    <cfRule type="cellIs" dxfId="0" priority="682" operator="lessThan">
      <formula>0</formula>
    </cfRule>
  </conditionalFormatting>
  <conditionalFormatting sqref="E83">
    <cfRule type="cellIs" dxfId="0" priority="683" operator="greaterThanOrEqual">
      <formula>0</formula>
    </cfRule>
  </conditionalFormatting>
  <conditionalFormatting sqref="F83">
    <cfRule type="cellIs" dxfId="0" priority="684" operator="lessThan">
      <formula>0</formula>
    </cfRule>
  </conditionalFormatting>
  <conditionalFormatting sqref="F83">
    <cfRule type="cellIs" dxfId="0" priority="685" operator="greaterThanOrEqual">
      <formula>0</formula>
    </cfRule>
  </conditionalFormatting>
  <conditionalFormatting sqref="G83">
    <cfRule type="cellIs" dxfId="0" priority="686" operator="lessThan">
      <formula>0</formula>
    </cfRule>
  </conditionalFormatting>
  <conditionalFormatting sqref="G83">
    <cfRule type="cellIs" dxfId="0" priority="687" operator="greaterThanOrEqual">
      <formula>0</formula>
    </cfRule>
  </conditionalFormatting>
  <conditionalFormatting sqref="H83">
    <cfRule type="cellIs" dxfId="0" priority="688" operator="lessThan">
      <formula>0</formula>
    </cfRule>
  </conditionalFormatting>
  <conditionalFormatting sqref="H83">
    <cfRule type="cellIs" dxfId="0" priority="689" operator="greaterThanOrEqual">
      <formula>0</formula>
    </cfRule>
  </conditionalFormatting>
  <conditionalFormatting sqref="I83">
    <cfRule type="cellIs" dxfId="0" priority="690" operator="lessThan">
      <formula>0</formula>
    </cfRule>
  </conditionalFormatting>
  <conditionalFormatting sqref="I83">
    <cfRule type="cellIs" dxfId="0" priority="691" operator="greaterThanOrEqual">
      <formula>0</formula>
    </cfRule>
  </conditionalFormatting>
  <conditionalFormatting sqref="J83">
    <cfRule type="cellIs" dxfId="0" priority="692" operator="lessThan">
      <formula>0</formula>
    </cfRule>
  </conditionalFormatting>
  <conditionalFormatting sqref="J83">
    <cfRule type="cellIs" dxfId="0" priority="693" operator="greaterThanOrEqual">
      <formula>0</formula>
    </cfRule>
  </conditionalFormatting>
  <conditionalFormatting sqref="K83">
    <cfRule type="cellIs" dxfId="0" priority="694" operator="lessThan">
      <formula>0</formula>
    </cfRule>
  </conditionalFormatting>
  <conditionalFormatting sqref="K83">
    <cfRule type="cellIs" dxfId="0" priority="695" operator="greaterThanOrEqual">
      <formula>0</formula>
    </cfRule>
  </conditionalFormatting>
  <conditionalFormatting sqref="L83">
    <cfRule type="cellIs" dxfId="0" priority="696" operator="lessThan">
      <formula>0</formula>
    </cfRule>
  </conditionalFormatting>
  <conditionalFormatting sqref="L83">
    <cfRule type="cellIs" dxfId="0" priority="697" operator="greaterThanOrEqual">
      <formula>0</formula>
    </cfRule>
  </conditionalFormatting>
  <conditionalFormatting sqref="M83">
    <cfRule type="cellIs" dxfId="0" priority="698" operator="lessThan">
      <formula>0</formula>
    </cfRule>
  </conditionalFormatting>
  <conditionalFormatting sqref="M83">
    <cfRule type="cellIs" dxfId="0" priority="699" operator="greaterThanOrEqual">
      <formula>0</formula>
    </cfRule>
  </conditionalFormatting>
  <conditionalFormatting sqref="N83">
    <cfRule type="cellIs" dxfId="0" priority="700" operator="lessThan">
      <formula>0</formula>
    </cfRule>
  </conditionalFormatting>
  <conditionalFormatting sqref="N83">
    <cfRule type="cellIs" dxfId="0" priority="701" operator="greaterThanOrEqual">
      <formula>0</formula>
    </cfRule>
  </conditionalFormatting>
  <conditionalFormatting sqref="C82">
    <cfRule type="cellIs" dxfId="0" priority="702" operator="lessThan">
      <formula>0</formula>
    </cfRule>
  </conditionalFormatting>
  <conditionalFormatting sqref="C82">
    <cfRule type="cellIs" dxfId="0" priority="703" operator="greaterThanOrEqual">
      <formula>0</formula>
    </cfRule>
  </conditionalFormatting>
  <conditionalFormatting sqref="D82">
    <cfRule type="cellIs" dxfId="0" priority="704" operator="lessThan">
      <formula>0</formula>
    </cfRule>
  </conditionalFormatting>
  <conditionalFormatting sqref="D82">
    <cfRule type="cellIs" dxfId="0" priority="705" operator="greaterThanOrEqual">
      <formula>0</formula>
    </cfRule>
  </conditionalFormatting>
  <conditionalFormatting sqref="E82">
    <cfRule type="cellIs" dxfId="0" priority="706" operator="lessThan">
      <formula>0</formula>
    </cfRule>
  </conditionalFormatting>
  <conditionalFormatting sqref="E82">
    <cfRule type="cellIs" dxfId="0" priority="707" operator="greaterThanOrEqual">
      <formula>0</formula>
    </cfRule>
  </conditionalFormatting>
  <conditionalFormatting sqref="F82">
    <cfRule type="cellIs" dxfId="0" priority="708" operator="lessThan">
      <formula>0</formula>
    </cfRule>
  </conditionalFormatting>
  <conditionalFormatting sqref="F82">
    <cfRule type="cellIs" dxfId="0" priority="709" operator="greaterThanOrEqual">
      <formula>0</formula>
    </cfRule>
  </conditionalFormatting>
  <conditionalFormatting sqref="G82">
    <cfRule type="cellIs" dxfId="0" priority="710" operator="lessThan">
      <formula>0</formula>
    </cfRule>
  </conditionalFormatting>
  <conditionalFormatting sqref="G82">
    <cfRule type="cellIs" dxfId="0" priority="711" operator="greaterThanOrEqual">
      <formula>0</formula>
    </cfRule>
  </conditionalFormatting>
  <conditionalFormatting sqref="H82">
    <cfRule type="cellIs" dxfId="0" priority="712" operator="lessThan">
      <formula>0</formula>
    </cfRule>
  </conditionalFormatting>
  <conditionalFormatting sqref="H82">
    <cfRule type="cellIs" dxfId="0" priority="713" operator="greaterThanOrEqual">
      <formula>0</formula>
    </cfRule>
  </conditionalFormatting>
  <conditionalFormatting sqref="I82">
    <cfRule type="cellIs" dxfId="0" priority="714" operator="lessThan">
      <formula>0</formula>
    </cfRule>
  </conditionalFormatting>
  <conditionalFormatting sqref="I82">
    <cfRule type="cellIs" dxfId="0" priority="715" operator="greaterThanOrEqual">
      <formula>0</formula>
    </cfRule>
  </conditionalFormatting>
  <conditionalFormatting sqref="J82">
    <cfRule type="cellIs" dxfId="0" priority="716" operator="lessThan">
      <formula>0</formula>
    </cfRule>
  </conditionalFormatting>
  <conditionalFormatting sqref="J82">
    <cfRule type="cellIs" dxfId="0" priority="717" operator="greaterThanOrEqual">
      <formula>0</formula>
    </cfRule>
  </conditionalFormatting>
  <conditionalFormatting sqref="K82">
    <cfRule type="cellIs" dxfId="0" priority="718" operator="lessThan">
      <formula>0</formula>
    </cfRule>
  </conditionalFormatting>
  <conditionalFormatting sqref="K82">
    <cfRule type="cellIs" dxfId="0" priority="719" operator="greaterThanOrEqual">
      <formula>0</formula>
    </cfRule>
  </conditionalFormatting>
  <conditionalFormatting sqref="L82">
    <cfRule type="cellIs" dxfId="0" priority="720" operator="lessThan">
      <formula>0</formula>
    </cfRule>
  </conditionalFormatting>
  <conditionalFormatting sqref="L82">
    <cfRule type="cellIs" dxfId="0" priority="721" operator="greaterThanOrEqual">
      <formula>0</formula>
    </cfRule>
  </conditionalFormatting>
  <conditionalFormatting sqref="M82">
    <cfRule type="cellIs" dxfId="0" priority="722" operator="lessThan">
      <formula>0</formula>
    </cfRule>
  </conditionalFormatting>
  <conditionalFormatting sqref="M82">
    <cfRule type="cellIs" dxfId="0" priority="723" operator="greaterThanOrEqual">
      <formula>0</formula>
    </cfRule>
  </conditionalFormatting>
  <conditionalFormatting sqref="N82">
    <cfRule type="cellIs" dxfId="0" priority="724" operator="lessThan">
      <formula>0</formula>
    </cfRule>
  </conditionalFormatting>
  <conditionalFormatting sqref="N82">
    <cfRule type="cellIs" dxfId="0" priority="725" operator="greaterThanOrEqual">
      <formula>0</formula>
    </cfRule>
  </conditionalFormatting>
  <conditionalFormatting sqref="D106">
    <cfRule type="cellIs" dxfId="0" priority="726" operator="lessThan">
      <formula>0</formula>
    </cfRule>
  </conditionalFormatting>
  <conditionalFormatting sqref="D106">
    <cfRule type="cellIs" dxfId="0" priority="727" operator="greaterThanOrEqual">
      <formula>0</formula>
    </cfRule>
  </conditionalFormatting>
  <conditionalFormatting sqref="E106">
    <cfRule type="cellIs" dxfId="0" priority="728" operator="lessThan">
      <formula>0</formula>
    </cfRule>
  </conditionalFormatting>
  <conditionalFormatting sqref="E106">
    <cfRule type="cellIs" dxfId="0" priority="729" operator="greaterThanOrEqual">
      <formula>0</formula>
    </cfRule>
  </conditionalFormatting>
  <conditionalFormatting sqref="F106">
    <cfRule type="cellIs" dxfId="0" priority="730" operator="lessThan">
      <formula>0</formula>
    </cfRule>
  </conditionalFormatting>
  <conditionalFormatting sqref="F106">
    <cfRule type="cellIs" dxfId="0" priority="731" operator="greaterThanOrEqual">
      <formula>0</formula>
    </cfRule>
  </conditionalFormatting>
  <conditionalFormatting sqref="G106">
    <cfRule type="cellIs" dxfId="0" priority="732" operator="lessThan">
      <formula>0</formula>
    </cfRule>
  </conditionalFormatting>
  <conditionalFormatting sqref="G106">
    <cfRule type="cellIs" dxfId="0" priority="733" operator="greaterThanOrEqual">
      <formula>0</formula>
    </cfRule>
  </conditionalFormatting>
  <conditionalFormatting sqref="H106">
    <cfRule type="cellIs" dxfId="0" priority="734" operator="lessThan">
      <formula>0</formula>
    </cfRule>
  </conditionalFormatting>
  <conditionalFormatting sqref="H106">
    <cfRule type="cellIs" dxfId="0" priority="735" operator="greaterThanOrEqual">
      <formula>0</formula>
    </cfRule>
  </conditionalFormatting>
  <conditionalFormatting sqref="I106">
    <cfRule type="cellIs" dxfId="0" priority="736" operator="lessThan">
      <formula>0</formula>
    </cfRule>
  </conditionalFormatting>
  <conditionalFormatting sqref="I106">
    <cfRule type="cellIs" dxfId="0" priority="737" operator="greaterThanOrEqual">
      <formula>0</formula>
    </cfRule>
  </conditionalFormatting>
  <conditionalFormatting sqref="J106">
    <cfRule type="cellIs" dxfId="0" priority="738" operator="lessThan">
      <formula>0</formula>
    </cfRule>
  </conditionalFormatting>
  <conditionalFormatting sqref="J106">
    <cfRule type="cellIs" dxfId="0" priority="739" operator="greaterThanOrEqual">
      <formula>0</formula>
    </cfRule>
  </conditionalFormatting>
  <conditionalFormatting sqref="K106">
    <cfRule type="cellIs" dxfId="0" priority="740" operator="lessThan">
      <formula>0</formula>
    </cfRule>
  </conditionalFormatting>
  <conditionalFormatting sqref="K106">
    <cfRule type="cellIs" dxfId="0" priority="741" operator="greaterThanOrEqual">
      <formula>0</formula>
    </cfRule>
  </conditionalFormatting>
  <conditionalFormatting sqref="L106">
    <cfRule type="cellIs" dxfId="0" priority="742" operator="lessThan">
      <formula>0</formula>
    </cfRule>
  </conditionalFormatting>
  <conditionalFormatting sqref="L106">
    <cfRule type="cellIs" dxfId="0" priority="743" operator="greaterThanOrEqual">
      <formula>0</formula>
    </cfRule>
  </conditionalFormatting>
  <conditionalFormatting sqref="M106">
    <cfRule type="cellIs" dxfId="0" priority="744" operator="lessThan">
      <formula>0</formula>
    </cfRule>
  </conditionalFormatting>
  <conditionalFormatting sqref="M106">
    <cfRule type="cellIs" dxfId="0" priority="745" operator="greaterThanOrEqual">
      <formula>0</formula>
    </cfRule>
  </conditionalFormatting>
  <conditionalFormatting sqref="N106">
    <cfRule type="cellIs" dxfId="0" priority="746" operator="lessThan">
      <formula>0</formula>
    </cfRule>
  </conditionalFormatting>
  <conditionalFormatting sqref="N106">
    <cfRule type="cellIs" dxfId="0" priority="747" operator="greaterThanOrEqual">
      <formula>0</formula>
    </cfRule>
  </conditionalFormatting>
  <conditionalFormatting sqref="D105">
    <cfRule type="cellIs" dxfId="0" priority="748" operator="lessThan">
      <formula>0</formula>
    </cfRule>
  </conditionalFormatting>
  <conditionalFormatting sqref="D105">
    <cfRule type="cellIs" dxfId="0" priority="749" operator="greaterThanOrEqual">
      <formula>0</formula>
    </cfRule>
  </conditionalFormatting>
  <conditionalFormatting sqref="E105">
    <cfRule type="cellIs" dxfId="0" priority="750" operator="lessThan">
      <formula>0</formula>
    </cfRule>
  </conditionalFormatting>
  <conditionalFormatting sqref="E105">
    <cfRule type="cellIs" dxfId="0" priority="751" operator="greaterThanOrEqual">
      <formula>0</formula>
    </cfRule>
  </conditionalFormatting>
  <conditionalFormatting sqref="F105">
    <cfRule type="cellIs" dxfId="0" priority="752" operator="lessThan">
      <formula>0</formula>
    </cfRule>
  </conditionalFormatting>
  <conditionalFormatting sqref="F105">
    <cfRule type="cellIs" dxfId="0" priority="753" operator="greaterThanOrEqual">
      <formula>0</formula>
    </cfRule>
  </conditionalFormatting>
  <conditionalFormatting sqref="G105">
    <cfRule type="cellIs" dxfId="0" priority="754" operator="lessThan">
      <formula>0</formula>
    </cfRule>
  </conditionalFormatting>
  <conditionalFormatting sqref="G105">
    <cfRule type="cellIs" dxfId="0" priority="755" operator="greaterThanOrEqual">
      <formula>0</formula>
    </cfRule>
  </conditionalFormatting>
  <conditionalFormatting sqref="H105">
    <cfRule type="cellIs" dxfId="0" priority="756" operator="lessThan">
      <formula>0</formula>
    </cfRule>
  </conditionalFormatting>
  <conditionalFormatting sqref="H105">
    <cfRule type="cellIs" dxfId="0" priority="757" operator="greaterThanOrEqual">
      <formula>0</formula>
    </cfRule>
  </conditionalFormatting>
  <conditionalFormatting sqref="I105">
    <cfRule type="cellIs" dxfId="0" priority="758" operator="lessThan">
      <formula>0</formula>
    </cfRule>
  </conditionalFormatting>
  <conditionalFormatting sqref="I105">
    <cfRule type="cellIs" dxfId="0" priority="759" operator="greaterThanOrEqual">
      <formula>0</formula>
    </cfRule>
  </conditionalFormatting>
  <conditionalFormatting sqref="J105">
    <cfRule type="cellIs" dxfId="0" priority="760" operator="lessThan">
      <formula>0</formula>
    </cfRule>
  </conditionalFormatting>
  <conditionalFormatting sqref="J105">
    <cfRule type="cellIs" dxfId="0" priority="761" operator="greaterThanOrEqual">
      <formula>0</formula>
    </cfRule>
  </conditionalFormatting>
  <conditionalFormatting sqref="K105">
    <cfRule type="cellIs" dxfId="0" priority="762" operator="lessThan">
      <formula>0</formula>
    </cfRule>
  </conditionalFormatting>
  <conditionalFormatting sqref="K105">
    <cfRule type="cellIs" dxfId="0" priority="763" operator="greaterThanOrEqual">
      <formula>0</formula>
    </cfRule>
  </conditionalFormatting>
  <conditionalFormatting sqref="L105">
    <cfRule type="cellIs" dxfId="0" priority="764" operator="lessThan">
      <formula>0</formula>
    </cfRule>
  </conditionalFormatting>
  <conditionalFormatting sqref="L105">
    <cfRule type="cellIs" dxfId="0" priority="765" operator="greaterThanOrEqual">
      <formula>0</formula>
    </cfRule>
  </conditionalFormatting>
  <conditionalFormatting sqref="M105">
    <cfRule type="cellIs" dxfId="0" priority="766" operator="lessThan">
      <formula>0</formula>
    </cfRule>
  </conditionalFormatting>
  <conditionalFormatting sqref="M105">
    <cfRule type="cellIs" dxfId="0" priority="767" operator="greaterThanOrEqual">
      <formula>0</formula>
    </cfRule>
  </conditionalFormatting>
  <conditionalFormatting sqref="N105">
    <cfRule type="cellIs" dxfId="0" priority="768" operator="lessThan">
      <formula>0</formula>
    </cfRule>
  </conditionalFormatting>
  <conditionalFormatting sqref="N105">
    <cfRule type="cellIs" dxfId="0" priority="769" operator="greaterThanOrEqual">
      <formula>0</formula>
    </cfRule>
  </conditionalFormatting>
  <conditionalFormatting sqref="C97">
    <cfRule type="cellIs" dxfId="0" priority="770" operator="lessThan">
      <formula>0</formula>
    </cfRule>
  </conditionalFormatting>
  <conditionalFormatting sqref="C97">
    <cfRule type="cellIs" dxfId="0" priority="771" operator="greaterThanOrEqual">
      <formula>0</formula>
    </cfRule>
  </conditionalFormatting>
  <conditionalFormatting sqref="D97">
    <cfRule type="cellIs" dxfId="0" priority="772" operator="lessThan">
      <formula>0</formula>
    </cfRule>
  </conditionalFormatting>
  <conditionalFormatting sqref="D97">
    <cfRule type="cellIs" dxfId="0" priority="773" operator="greaterThanOrEqual">
      <formula>0</formula>
    </cfRule>
  </conditionalFormatting>
  <conditionalFormatting sqref="E97">
    <cfRule type="cellIs" dxfId="0" priority="774" operator="lessThan">
      <formula>0</formula>
    </cfRule>
  </conditionalFormatting>
  <conditionalFormatting sqref="E97">
    <cfRule type="cellIs" dxfId="0" priority="775" operator="greaterThanOrEqual">
      <formula>0</formula>
    </cfRule>
  </conditionalFormatting>
  <conditionalFormatting sqref="F97">
    <cfRule type="cellIs" dxfId="0" priority="776" operator="lessThan">
      <formula>0</formula>
    </cfRule>
  </conditionalFormatting>
  <conditionalFormatting sqref="F97">
    <cfRule type="cellIs" dxfId="0" priority="777" operator="greaterThanOrEqual">
      <formula>0</formula>
    </cfRule>
  </conditionalFormatting>
  <conditionalFormatting sqref="G97">
    <cfRule type="cellIs" dxfId="0" priority="778" operator="lessThan">
      <formula>0</formula>
    </cfRule>
  </conditionalFormatting>
  <conditionalFormatting sqref="G97">
    <cfRule type="cellIs" dxfId="0" priority="779" operator="greaterThanOrEqual">
      <formula>0</formula>
    </cfRule>
  </conditionalFormatting>
  <conditionalFormatting sqref="H97">
    <cfRule type="cellIs" dxfId="0" priority="780" operator="lessThan">
      <formula>0</formula>
    </cfRule>
  </conditionalFormatting>
  <conditionalFormatting sqref="H97">
    <cfRule type="cellIs" dxfId="0" priority="781" operator="greaterThanOrEqual">
      <formula>0</formula>
    </cfRule>
  </conditionalFormatting>
  <conditionalFormatting sqref="I97">
    <cfRule type="cellIs" dxfId="0" priority="782" operator="lessThan">
      <formula>0</formula>
    </cfRule>
  </conditionalFormatting>
  <conditionalFormatting sqref="I97">
    <cfRule type="cellIs" dxfId="0" priority="783" operator="greaterThanOrEqual">
      <formula>0</formula>
    </cfRule>
  </conditionalFormatting>
  <conditionalFormatting sqref="J97">
    <cfRule type="cellIs" dxfId="0" priority="784" operator="lessThan">
      <formula>0</formula>
    </cfRule>
  </conditionalFormatting>
  <conditionalFormatting sqref="J97">
    <cfRule type="cellIs" dxfId="0" priority="785" operator="greaterThanOrEqual">
      <formula>0</formula>
    </cfRule>
  </conditionalFormatting>
  <conditionalFormatting sqref="K97">
    <cfRule type="cellIs" dxfId="0" priority="786" operator="lessThan">
      <formula>0</formula>
    </cfRule>
  </conditionalFormatting>
  <conditionalFormatting sqref="K97">
    <cfRule type="cellIs" dxfId="0" priority="787" operator="greaterThanOrEqual">
      <formula>0</formula>
    </cfRule>
  </conditionalFormatting>
  <conditionalFormatting sqref="L97">
    <cfRule type="cellIs" dxfId="0" priority="788" operator="lessThan">
      <formula>0</formula>
    </cfRule>
  </conditionalFormatting>
  <conditionalFormatting sqref="L97">
    <cfRule type="cellIs" dxfId="0" priority="789" operator="greaterThanOrEqual">
      <formula>0</formula>
    </cfRule>
  </conditionalFormatting>
  <conditionalFormatting sqref="M97">
    <cfRule type="cellIs" dxfId="0" priority="790" operator="lessThan">
      <formula>0</formula>
    </cfRule>
  </conditionalFormatting>
  <conditionalFormatting sqref="M97">
    <cfRule type="cellIs" dxfId="0" priority="791" operator="greaterThanOrEqual">
      <formula>0</formula>
    </cfRule>
  </conditionalFormatting>
  <conditionalFormatting sqref="N97">
    <cfRule type="cellIs" dxfId="0" priority="792" operator="lessThan">
      <formula>0</formula>
    </cfRule>
  </conditionalFormatting>
  <conditionalFormatting sqref="N97">
    <cfRule type="cellIs" dxfId="0" priority="793" operator="greaterThanOrEqual">
      <formula>0</formula>
    </cfRule>
  </conditionalFormatting>
  <conditionalFormatting sqref="D98">
    <cfRule type="cellIs" dxfId="0" priority="794" operator="lessThan">
      <formula>0</formula>
    </cfRule>
  </conditionalFormatting>
  <conditionalFormatting sqref="D98">
    <cfRule type="cellIs" dxfId="0" priority="795" operator="greaterThanOrEqual">
      <formula>0</formula>
    </cfRule>
  </conditionalFormatting>
  <conditionalFormatting sqref="E98">
    <cfRule type="cellIs" dxfId="0" priority="796" operator="lessThan">
      <formula>0</formula>
    </cfRule>
  </conditionalFormatting>
  <conditionalFormatting sqref="E98">
    <cfRule type="cellIs" dxfId="0" priority="797" operator="greaterThanOrEqual">
      <formula>0</formula>
    </cfRule>
  </conditionalFormatting>
  <conditionalFormatting sqref="F98">
    <cfRule type="cellIs" dxfId="0" priority="798" operator="lessThan">
      <formula>0</formula>
    </cfRule>
  </conditionalFormatting>
  <conditionalFormatting sqref="F98">
    <cfRule type="cellIs" dxfId="0" priority="799" operator="greaterThanOrEqual">
      <formula>0</formula>
    </cfRule>
  </conditionalFormatting>
  <conditionalFormatting sqref="G98">
    <cfRule type="cellIs" dxfId="0" priority="800" operator="lessThan">
      <formula>0</formula>
    </cfRule>
  </conditionalFormatting>
  <conditionalFormatting sqref="G98">
    <cfRule type="cellIs" dxfId="0" priority="801" operator="greaterThanOrEqual">
      <formula>0</formula>
    </cfRule>
  </conditionalFormatting>
  <conditionalFormatting sqref="H98">
    <cfRule type="cellIs" dxfId="0" priority="802" operator="lessThan">
      <formula>0</formula>
    </cfRule>
  </conditionalFormatting>
  <conditionalFormatting sqref="H98">
    <cfRule type="cellIs" dxfId="0" priority="803" operator="greaterThanOrEqual">
      <formula>0</formula>
    </cfRule>
  </conditionalFormatting>
  <conditionalFormatting sqref="I98">
    <cfRule type="cellIs" dxfId="0" priority="804" operator="lessThan">
      <formula>0</formula>
    </cfRule>
  </conditionalFormatting>
  <conditionalFormatting sqref="I98">
    <cfRule type="cellIs" dxfId="0" priority="805" operator="greaterThanOrEqual">
      <formula>0</formula>
    </cfRule>
  </conditionalFormatting>
  <conditionalFormatting sqref="J98">
    <cfRule type="cellIs" dxfId="0" priority="806" operator="lessThan">
      <formula>0</formula>
    </cfRule>
  </conditionalFormatting>
  <conditionalFormatting sqref="J98">
    <cfRule type="cellIs" dxfId="0" priority="807" operator="greaterThanOrEqual">
      <formula>0</formula>
    </cfRule>
  </conditionalFormatting>
  <conditionalFormatting sqref="K98">
    <cfRule type="cellIs" dxfId="0" priority="808" operator="lessThan">
      <formula>0</formula>
    </cfRule>
  </conditionalFormatting>
  <conditionalFormatting sqref="K98">
    <cfRule type="cellIs" dxfId="0" priority="809" operator="greaterThanOrEqual">
      <formula>0</formula>
    </cfRule>
  </conditionalFormatting>
  <conditionalFormatting sqref="L98">
    <cfRule type="cellIs" dxfId="0" priority="810" operator="lessThan">
      <formula>0</formula>
    </cfRule>
  </conditionalFormatting>
  <conditionalFormatting sqref="L98">
    <cfRule type="cellIs" dxfId="0" priority="811" operator="greaterThanOrEqual">
      <formula>0</formula>
    </cfRule>
  </conditionalFormatting>
  <conditionalFormatting sqref="M98">
    <cfRule type="cellIs" dxfId="0" priority="812" operator="lessThan">
      <formula>0</formula>
    </cfRule>
  </conditionalFormatting>
  <conditionalFormatting sqref="M98">
    <cfRule type="cellIs" dxfId="0" priority="813" operator="greaterThanOrEqual">
      <formula>0</formula>
    </cfRule>
  </conditionalFormatting>
  <conditionalFormatting sqref="N98">
    <cfRule type="cellIs" dxfId="0" priority="814" operator="lessThan">
      <formula>0</formula>
    </cfRule>
  </conditionalFormatting>
  <conditionalFormatting sqref="N98">
    <cfRule type="cellIs" dxfId="0" priority="815" operator="greaterThanOrEqual">
      <formula>0</formula>
    </cfRule>
  </conditionalFormatting>
  <conditionalFormatting sqref="D99">
    <cfRule type="cellIs" dxfId="0" priority="816" operator="lessThan">
      <formula>0</formula>
    </cfRule>
  </conditionalFormatting>
  <conditionalFormatting sqref="D99">
    <cfRule type="cellIs" dxfId="0" priority="817" operator="greaterThanOrEqual">
      <formula>0</formula>
    </cfRule>
  </conditionalFormatting>
  <conditionalFormatting sqref="E99">
    <cfRule type="cellIs" dxfId="0" priority="818" operator="lessThan">
      <formula>0</formula>
    </cfRule>
  </conditionalFormatting>
  <conditionalFormatting sqref="E99">
    <cfRule type="cellIs" dxfId="0" priority="819" operator="greaterThanOrEqual">
      <formula>0</formula>
    </cfRule>
  </conditionalFormatting>
  <conditionalFormatting sqref="F99">
    <cfRule type="cellIs" dxfId="0" priority="820" operator="lessThan">
      <formula>0</formula>
    </cfRule>
  </conditionalFormatting>
  <conditionalFormatting sqref="F99">
    <cfRule type="cellIs" dxfId="0" priority="821" operator="greaterThanOrEqual">
      <formula>0</formula>
    </cfRule>
  </conditionalFormatting>
  <conditionalFormatting sqref="G99">
    <cfRule type="cellIs" dxfId="0" priority="822" operator="lessThan">
      <formula>0</formula>
    </cfRule>
  </conditionalFormatting>
  <conditionalFormatting sqref="G99">
    <cfRule type="cellIs" dxfId="0" priority="823" operator="greaterThanOrEqual">
      <formula>0</formula>
    </cfRule>
  </conditionalFormatting>
  <conditionalFormatting sqref="H99">
    <cfRule type="cellIs" dxfId="0" priority="824" operator="lessThan">
      <formula>0</formula>
    </cfRule>
  </conditionalFormatting>
  <conditionalFormatting sqref="H99">
    <cfRule type="cellIs" dxfId="0" priority="825" operator="greaterThanOrEqual">
      <formula>0</formula>
    </cfRule>
  </conditionalFormatting>
  <conditionalFormatting sqref="I99">
    <cfRule type="cellIs" dxfId="0" priority="826" operator="lessThan">
      <formula>0</formula>
    </cfRule>
  </conditionalFormatting>
  <conditionalFormatting sqref="I99">
    <cfRule type="cellIs" dxfId="0" priority="827" operator="greaterThanOrEqual">
      <formula>0</formula>
    </cfRule>
  </conditionalFormatting>
  <conditionalFormatting sqref="J99">
    <cfRule type="cellIs" dxfId="0" priority="828" operator="lessThan">
      <formula>0</formula>
    </cfRule>
  </conditionalFormatting>
  <conditionalFormatting sqref="J99">
    <cfRule type="cellIs" dxfId="0" priority="829" operator="greaterThanOrEqual">
      <formula>0</formula>
    </cfRule>
  </conditionalFormatting>
  <conditionalFormatting sqref="K99">
    <cfRule type="cellIs" dxfId="0" priority="830" operator="lessThan">
      <formula>0</formula>
    </cfRule>
  </conditionalFormatting>
  <conditionalFormatting sqref="K99">
    <cfRule type="cellIs" dxfId="0" priority="831" operator="greaterThanOrEqual">
      <formula>0</formula>
    </cfRule>
  </conditionalFormatting>
  <conditionalFormatting sqref="L99">
    <cfRule type="cellIs" dxfId="0" priority="832" operator="lessThan">
      <formula>0</formula>
    </cfRule>
  </conditionalFormatting>
  <conditionalFormatting sqref="L99">
    <cfRule type="cellIs" dxfId="0" priority="833" operator="greaterThanOrEqual">
      <formula>0</formula>
    </cfRule>
  </conditionalFormatting>
  <conditionalFormatting sqref="M99">
    <cfRule type="cellIs" dxfId="0" priority="834" operator="lessThan">
      <formula>0</formula>
    </cfRule>
  </conditionalFormatting>
  <conditionalFormatting sqref="M99">
    <cfRule type="cellIs" dxfId="0" priority="835" operator="greaterThanOrEqual">
      <formula>0</formula>
    </cfRule>
  </conditionalFormatting>
  <conditionalFormatting sqref="N99">
    <cfRule type="cellIs" dxfId="0" priority="836" operator="lessThan">
      <formula>0</formula>
    </cfRule>
  </conditionalFormatting>
  <conditionalFormatting sqref="N99">
    <cfRule type="cellIs" dxfId="0" priority="837" operator="greaterThanOrEqual">
      <formula>0</formula>
    </cfRule>
  </conditionalFormatting>
  <conditionalFormatting sqref="D100">
    <cfRule type="cellIs" dxfId="0" priority="838" operator="lessThan">
      <formula>0</formula>
    </cfRule>
  </conditionalFormatting>
  <conditionalFormatting sqref="D100">
    <cfRule type="cellIs" dxfId="0" priority="839" operator="greaterThanOrEqual">
      <formula>0</formula>
    </cfRule>
  </conditionalFormatting>
  <conditionalFormatting sqref="E100">
    <cfRule type="cellIs" dxfId="0" priority="840" operator="lessThan">
      <formula>0</formula>
    </cfRule>
  </conditionalFormatting>
  <conditionalFormatting sqref="E100">
    <cfRule type="cellIs" dxfId="0" priority="841" operator="greaterThanOrEqual">
      <formula>0</formula>
    </cfRule>
  </conditionalFormatting>
  <conditionalFormatting sqref="F100">
    <cfRule type="cellIs" dxfId="0" priority="842" operator="lessThan">
      <formula>0</formula>
    </cfRule>
  </conditionalFormatting>
  <conditionalFormatting sqref="F100">
    <cfRule type="cellIs" dxfId="0" priority="843" operator="greaterThanOrEqual">
      <formula>0</formula>
    </cfRule>
  </conditionalFormatting>
  <conditionalFormatting sqref="G100">
    <cfRule type="cellIs" dxfId="0" priority="844" operator="lessThan">
      <formula>0</formula>
    </cfRule>
  </conditionalFormatting>
  <conditionalFormatting sqref="G100">
    <cfRule type="cellIs" dxfId="0" priority="845" operator="greaterThanOrEqual">
      <formula>0</formula>
    </cfRule>
  </conditionalFormatting>
  <conditionalFormatting sqref="H100">
    <cfRule type="cellIs" dxfId="0" priority="846" operator="lessThan">
      <formula>0</formula>
    </cfRule>
  </conditionalFormatting>
  <conditionalFormatting sqref="H100">
    <cfRule type="cellIs" dxfId="0" priority="847" operator="greaterThanOrEqual">
      <formula>0</formula>
    </cfRule>
  </conditionalFormatting>
  <conditionalFormatting sqref="I100">
    <cfRule type="cellIs" dxfId="0" priority="848" operator="lessThan">
      <formula>0</formula>
    </cfRule>
  </conditionalFormatting>
  <conditionalFormatting sqref="I100">
    <cfRule type="cellIs" dxfId="0" priority="849" operator="greaterThanOrEqual">
      <formula>0</formula>
    </cfRule>
  </conditionalFormatting>
  <conditionalFormatting sqref="J100">
    <cfRule type="cellIs" dxfId="0" priority="850" operator="lessThan">
      <formula>0</formula>
    </cfRule>
  </conditionalFormatting>
  <conditionalFormatting sqref="J100">
    <cfRule type="cellIs" dxfId="0" priority="851" operator="greaterThanOrEqual">
      <formula>0</formula>
    </cfRule>
  </conditionalFormatting>
  <conditionalFormatting sqref="K100">
    <cfRule type="cellIs" dxfId="0" priority="852" operator="lessThan">
      <formula>0</formula>
    </cfRule>
  </conditionalFormatting>
  <conditionalFormatting sqref="K100">
    <cfRule type="cellIs" dxfId="0" priority="853" operator="greaterThanOrEqual">
      <formula>0</formula>
    </cfRule>
  </conditionalFormatting>
  <conditionalFormatting sqref="L100">
    <cfRule type="cellIs" dxfId="0" priority="854" operator="lessThan">
      <formula>0</formula>
    </cfRule>
  </conditionalFormatting>
  <conditionalFormatting sqref="L100">
    <cfRule type="cellIs" dxfId="0" priority="855" operator="greaterThanOrEqual">
      <formula>0</formula>
    </cfRule>
  </conditionalFormatting>
  <conditionalFormatting sqref="M100">
    <cfRule type="cellIs" dxfId="0" priority="856" operator="lessThan">
      <formula>0</formula>
    </cfRule>
  </conditionalFormatting>
  <conditionalFormatting sqref="M100">
    <cfRule type="cellIs" dxfId="0" priority="857" operator="greaterThanOrEqual">
      <formula>0</formula>
    </cfRule>
  </conditionalFormatting>
  <conditionalFormatting sqref="N100">
    <cfRule type="cellIs" dxfId="0" priority="858" operator="lessThan">
      <formula>0</formula>
    </cfRule>
  </conditionalFormatting>
  <conditionalFormatting sqref="N100">
    <cfRule type="cellIs" dxfId="0" priority="859" operator="greaterThanOrEqual">
      <formula>0</formula>
    </cfRule>
  </conditionalFormatting>
  <conditionalFormatting sqref="D101">
    <cfRule type="cellIs" dxfId="0" priority="860" operator="lessThan">
      <formula>0</formula>
    </cfRule>
  </conditionalFormatting>
  <conditionalFormatting sqref="D101">
    <cfRule type="cellIs" dxfId="0" priority="861" operator="greaterThanOrEqual">
      <formula>0</formula>
    </cfRule>
  </conditionalFormatting>
  <conditionalFormatting sqref="E101">
    <cfRule type="cellIs" dxfId="0" priority="862" operator="lessThan">
      <formula>0</formula>
    </cfRule>
  </conditionalFormatting>
  <conditionalFormatting sqref="E101">
    <cfRule type="cellIs" dxfId="0" priority="863" operator="greaterThanOrEqual">
      <formula>0</formula>
    </cfRule>
  </conditionalFormatting>
  <conditionalFormatting sqref="F101">
    <cfRule type="cellIs" dxfId="0" priority="864" operator="lessThan">
      <formula>0</formula>
    </cfRule>
  </conditionalFormatting>
  <conditionalFormatting sqref="F101">
    <cfRule type="cellIs" dxfId="0" priority="865" operator="greaterThanOrEqual">
      <formula>0</formula>
    </cfRule>
  </conditionalFormatting>
  <conditionalFormatting sqref="G101">
    <cfRule type="cellIs" dxfId="0" priority="866" operator="lessThan">
      <formula>0</formula>
    </cfRule>
  </conditionalFormatting>
  <conditionalFormatting sqref="G101">
    <cfRule type="cellIs" dxfId="0" priority="867" operator="greaterThanOrEqual">
      <formula>0</formula>
    </cfRule>
  </conditionalFormatting>
  <conditionalFormatting sqref="H101">
    <cfRule type="cellIs" dxfId="0" priority="868" operator="lessThan">
      <formula>0</formula>
    </cfRule>
  </conditionalFormatting>
  <conditionalFormatting sqref="H101">
    <cfRule type="cellIs" dxfId="0" priority="869" operator="greaterThanOrEqual">
      <formula>0</formula>
    </cfRule>
  </conditionalFormatting>
  <conditionalFormatting sqref="I101">
    <cfRule type="cellIs" dxfId="0" priority="870" operator="lessThan">
      <formula>0</formula>
    </cfRule>
  </conditionalFormatting>
  <conditionalFormatting sqref="I101">
    <cfRule type="cellIs" dxfId="0" priority="871" operator="greaterThanOrEqual">
      <formula>0</formula>
    </cfRule>
  </conditionalFormatting>
  <conditionalFormatting sqref="J101">
    <cfRule type="cellIs" dxfId="0" priority="872" operator="lessThan">
      <formula>0</formula>
    </cfRule>
  </conditionalFormatting>
  <conditionalFormatting sqref="J101">
    <cfRule type="cellIs" dxfId="0" priority="873" operator="greaterThanOrEqual">
      <formula>0</formula>
    </cfRule>
  </conditionalFormatting>
  <conditionalFormatting sqref="K101">
    <cfRule type="cellIs" dxfId="0" priority="874" operator="lessThan">
      <formula>0</formula>
    </cfRule>
  </conditionalFormatting>
  <conditionalFormatting sqref="K101">
    <cfRule type="cellIs" dxfId="0" priority="875" operator="greaterThanOrEqual">
      <formula>0</formula>
    </cfRule>
  </conditionalFormatting>
  <conditionalFormatting sqref="L101">
    <cfRule type="cellIs" dxfId="0" priority="876" operator="lessThan">
      <formula>0</formula>
    </cfRule>
  </conditionalFormatting>
  <conditionalFormatting sqref="L101">
    <cfRule type="cellIs" dxfId="0" priority="877" operator="greaterThanOrEqual">
      <formula>0</formula>
    </cfRule>
  </conditionalFormatting>
  <conditionalFormatting sqref="M101">
    <cfRule type="cellIs" dxfId="0" priority="878" operator="lessThan">
      <formula>0</formula>
    </cfRule>
  </conditionalFormatting>
  <conditionalFormatting sqref="M101">
    <cfRule type="cellIs" dxfId="0" priority="879" operator="greaterThanOrEqual">
      <formula>0</formula>
    </cfRule>
  </conditionalFormatting>
  <conditionalFormatting sqref="N101">
    <cfRule type="cellIs" dxfId="0" priority="880" operator="lessThan">
      <formula>0</formula>
    </cfRule>
  </conditionalFormatting>
  <conditionalFormatting sqref="N101">
    <cfRule type="cellIs" dxfId="0" priority="881" operator="greaterThanOrEqual">
      <formula>0</formula>
    </cfRule>
  </conditionalFormatting>
  <conditionalFormatting sqref="D102">
    <cfRule type="cellIs" dxfId="0" priority="882" operator="lessThan">
      <formula>0</formula>
    </cfRule>
  </conditionalFormatting>
  <conditionalFormatting sqref="D102">
    <cfRule type="cellIs" dxfId="0" priority="883" operator="greaterThanOrEqual">
      <formula>0</formula>
    </cfRule>
  </conditionalFormatting>
  <conditionalFormatting sqref="E102">
    <cfRule type="cellIs" dxfId="0" priority="884" operator="lessThan">
      <formula>0</formula>
    </cfRule>
  </conditionalFormatting>
  <conditionalFormatting sqref="E102">
    <cfRule type="cellIs" dxfId="0" priority="885" operator="greaterThanOrEqual">
      <formula>0</formula>
    </cfRule>
  </conditionalFormatting>
  <conditionalFormatting sqref="F102">
    <cfRule type="cellIs" dxfId="0" priority="886" operator="lessThan">
      <formula>0</formula>
    </cfRule>
  </conditionalFormatting>
  <conditionalFormatting sqref="F102">
    <cfRule type="cellIs" dxfId="0" priority="887" operator="greaterThanOrEqual">
      <formula>0</formula>
    </cfRule>
  </conditionalFormatting>
  <conditionalFormatting sqref="G102">
    <cfRule type="cellIs" dxfId="0" priority="888" operator="lessThan">
      <formula>0</formula>
    </cfRule>
  </conditionalFormatting>
  <conditionalFormatting sqref="G102">
    <cfRule type="cellIs" dxfId="0" priority="889" operator="greaterThanOrEqual">
      <formula>0</formula>
    </cfRule>
  </conditionalFormatting>
  <conditionalFormatting sqref="H102">
    <cfRule type="cellIs" dxfId="0" priority="890" operator="lessThan">
      <formula>0</formula>
    </cfRule>
  </conditionalFormatting>
  <conditionalFormatting sqref="H102">
    <cfRule type="cellIs" dxfId="0" priority="891" operator="greaterThanOrEqual">
      <formula>0</formula>
    </cfRule>
  </conditionalFormatting>
  <conditionalFormatting sqref="I102">
    <cfRule type="cellIs" dxfId="0" priority="892" operator="lessThan">
      <formula>0</formula>
    </cfRule>
  </conditionalFormatting>
  <conditionalFormatting sqref="I102">
    <cfRule type="cellIs" dxfId="0" priority="893" operator="greaterThanOrEqual">
      <formula>0</formula>
    </cfRule>
  </conditionalFormatting>
  <conditionalFormatting sqref="J102">
    <cfRule type="cellIs" dxfId="0" priority="894" operator="lessThan">
      <formula>0</formula>
    </cfRule>
  </conditionalFormatting>
  <conditionalFormatting sqref="J102">
    <cfRule type="cellIs" dxfId="0" priority="895" operator="greaterThanOrEqual">
      <formula>0</formula>
    </cfRule>
  </conditionalFormatting>
  <conditionalFormatting sqref="K102">
    <cfRule type="cellIs" dxfId="0" priority="896" operator="lessThan">
      <formula>0</formula>
    </cfRule>
  </conditionalFormatting>
  <conditionalFormatting sqref="K102">
    <cfRule type="cellIs" dxfId="0" priority="897" operator="greaterThanOrEqual">
      <formula>0</formula>
    </cfRule>
  </conditionalFormatting>
  <conditionalFormatting sqref="L102">
    <cfRule type="cellIs" dxfId="0" priority="898" operator="lessThan">
      <formula>0</formula>
    </cfRule>
  </conditionalFormatting>
  <conditionalFormatting sqref="L102">
    <cfRule type="cellIs" dxfId="0" priority="899" operator="greaterThanOrEqual">
      <formula>0</formula>
    </cfRule>
  </conditionalFormatting>
  <conditionalFormatting sqref="M102">
    <cfRule type="cellIs" dxfId="0" priority="900" operator="lessThan">
      <formula>0</formula>
    </cfRule>
  </conditionalFormatting>
  <conditionalFormatting sqref="M102">
    <cfRule type="cellIs" dxfId="0" priority="901" operator="greaterThanOrEqual">
      <formula>0</formula>
    </cfRule>
  </conditionalFormatting>
  <conditionalFormatting sqref="N102">
    <cfRule type="cellIs" dxfId="0" priority="902" operator="lessThan">
      <formula>0</formula>
    </cfRule>
  </conditionalFormatting>
  <conditionalFormatting sqref="N102">
    <cfRule type="cellIs" dxfId="0" priority="903" operator="greaterThanOrEqual">
      <formula>0</formula>
    </cfRule>
  </conditionalFormatting>
  <conditionalFormatting sqref="D103">
    <cfRule type="cellIs" dxfId="0" priority="904" operator="lessThan">
      <formula>0</formula>
    </cfRule>
  </conditionalFormatting>
  <conditionalFormatting sqref="D103">
    <cfRule type="cellIs" dxfId="0" priority="905" operator="greaterThanOrEqual">
      <formula>0</formula>
    </cfRule>
  </conditionalFormatting>
  <conditionalFormatting sqref="E103">
    <cfRule type="cellIs" dxfId="0" priority="906" operator="lessThan">
      <formula>0</formula>
    </cfRule>
  </conditionalFormatting>
  <conditionalFormatting sqref="E103">
    <cfRule type="cellIs" dxfId="0" priority="907" operator="greaterThanOrEqual">
      <formula>0</formula>
    </cfRule>
  </conditionalFormatting>
  <conditionalFormatting sqref="F103">
    <cfRule type="cellIs" dxfId="0" priority="908" operator="lessThan">
      <formula>0</formula>
    </cfRule>
  </conditionalFormatting>
  <conditionalFormatting sqref="F103">
    <cfRule type="cellIs" dxfId="0" priority="909" operator="greaterThanOrEqual">
      <formula>0</formula>
    </cfRule>
  </conditionalFormatting>
  <conditionalFormatting sqref="G103">
    <cfRule type="cellIs" dxfId="0" priority="910" operator="lessThan">
      <formula>0</formula>
    </cfRule>
  </conditionalFormatting>
  <conditionalFormatting sqref="G103">
    <cfRule type="cellIs" dxfId="0" priority="911" operator="greaterThanOrEqual">
      <formula>0</formula>
    </cfRule>
  </conditionalFormatting>
  <conditionalFormatting sqref="H103">
    <cfRule type="cellIs" dxfId="0" priority="912" operator="lessThan">
      <formula>0</formula>
    </cfRule>
  </conditionalFormatting>
  <conditionalFormatting sqref="H103">
    <cfRule type="cellIs" dxfId="0" priority="913" operator="greaterThanOrEqual">
      <formula>0</formula>
    </cfRule>
  </conditionalFormatting>
  <conditionalFormatting sqref="I103">
    <cfRule type="cellIs" dxfId="0" priority="914" operator="lessThan">
      <formula>0</formula>
    </cfRule>
  </conditionalFormatting>
  <conditionalFormatting sqref="I103">
    <cfRule type="cellIs" dxfId="0" priority="915" operator="greaterThanOrEqual">
      <formula>0</formula>
    </cfRule>
  </conditionalFormatting>
  <conditionalFormatting sqref="J103">
    <cfRule type="cellIs" dxfId="0" priority="916" operator="lessThan">
      <formula>0</formula>
    </cfRule>
  </conditionalFormatting>
  <conditionalFormatting sqref="J103">
    <cfRule type="cellIs" dxfId="0" priority="917" operator="greaterThanOrEqual">
      <formula>0</formula>
    </cfRule>
  </conditionalFormatting>
  <conditionalFormatting sqref="K103">
    <cfRule type="cellIs" dxfId="0" priority="918" operator="lessThan">
      <formula>0</formula>
    </cfRule>
  </conditionalFormatting>
  <conditionalFormatting sqref="K103">
    <cfRule type="cellIs" dxfId="0" priority="919" operator="greaterThanOrEqual">
      <formula>0</formula>
    </cfRule>
  </conditionalFormatting>
  <conditionalFormatting sqref="L103">
    <cfRule type="cellIs" dxfId="0" priority="920" operator="lessThan">
      <formula>0</formula>
    </cfRule>
  </conditionalFormatting>
  <conditionalFormatting sqref="L103">
    <cfRule type="cellIs" dxfId="0" priority="921" operator="greaterThanOrEqual">
      <formula>0</formula>
    </cfRule>
  </conditionalFormatting>
  <conditionalFormatting sqref="M103">
    <cfRule type="cellIs" dxfId="0" priority="922" operator="lessThan">
      <formula>0</formula>
    </cfRule>
  </conditionalFormatting>
  <conditionalFormatting sqref="M103">
    <cfRule type="cellIs" dxfId="0" priority="923" operator="greaterThanOrEqual">
      <formula>0</formula>
    </cfRule>
  </conditionalFormatting>
  <conditionalFormatting sqref="N103">
    <cfRule type="cellIs" dxfId="0" priority="924" operator="lessThan">
      <formula>0</formula>
    </cfRule>
  </conditionalFormatting>
  <conditionalFormatting sqref="N103">
    <cfRule type="cellIs" dxfId="0" priority="925" operator="greaterThanOrEqual">
      <formula>0</formula>
    </cfRule>
  </conditionalFormatting>
  <conditionalFormatting sqref="D104">
    <cfRule type="cellIs" dxfId="0" priority="926" operator="lessThan">
      <formula>0</formula>
    </cfRule>
  </conditionalFormatting>
  <conditionalFormatting sqref="D104">
    <cfRule type="cellIs" dxfId="0" priority="927" operator="greaterThanOrEqual">
      <formula>0</formula>
    </cfRule>
  </conditionalFormatting>
  <conditionalFormatting sqref="E104">
    <cfRule type="cellIs" dxfId="0" priority="928" operator="lessThan">
      <formula>0</formula>
    </cfRule>
  </conditionalFormatting>
  <conditionalFormatting sqref="E104">
    <cfRule type="cellIs" dxfId="0" priority="929" operator="greaterThanOrEqual">
      <formula>0</formula>
    </cfRule>
  </conditionalFormatting>
  <conditionalFormatting sqref="F104">
    <cfRule type="cellIs" dxfId="0" priority="930" operator="lessThan">
      <formula>0</formula>
    </cfRule>
  </conditionalFormatting>
  <conditionalFormatting sqref="F104">
    <cfRule type="cellIs" dxfId="0" priority="931" operator="greaterThanOrEqual">
      <formula>0</formula>
    </cfRule>
  </conditionalFormatting>
  <conditionalFormatting sqref="G104">
    <cfRule type="cellIs" dxfId="0" priority="932" operator="lessThan">
      <formula>0</formula>
    </cfRule>
  </conditionalFormatting>
  <conditionalFormatting sqref="G104">
    <cfRule type="cellIs" dxfId="0" priority="933" operator="greaterThanOrEqual">
      <formula>0</formula>
    </cfRule>
  </conditionalFormatting>
  <conditionalFormatting sqref="H104">
    <cfRule type="cellIs" dxfId="0" priority="934" operator="lessThan">
      <formula>0</formula>
    </cfRule>
  </conditionalFormatting>
  <conditionalFormatting sqref="H104">
    <cfRule type="cellIs" dxfId="0" priority="935" operator="greaterThanOrEqual">
      <formula>0</formula>
    </cfRule>
  </conditionalFormatting>
  <conditionalFormatting sqref="I104">
    <cfRule type="cellIs" dxfId="0" priority="936" operator="lessThan">
      <formula>0</formula>
    </cfRule>
  </conditionalFormatting>
  <conditionalFormatting sqref="I104">
    <cfRule type="cellIs" dxfId="0" priority="937" operator="greaterThanOrEqual">
      <formula>0</formula>
    </cfRule>
  </conditionalFormatting>
  <conditionalFormatting sqref="J104">
    <cfRule type="cellIs" dxfId="0" priority="938" operator="lessThan">
      <formula>0</formula>
    </cfRule>
  </conditionalFormatting>
  <conditionalFormatting sqref="J104">
    <cfRule type="cellIs" dxfId="0" priority="939" operator="greaterThanOrEqual">
      <formula>0</formula>
    </cfRule>
  </conditionalFormatting>
  <conditionalFormatting sqref="K104">
    <cfRule type="cellIs" dxfId="0" priority="940" operator="lessThan">
      <formula>0</formula>
    </cfRule>
  </conditionalFormatting>
  <conditionalFormatting sqref="K104">
    <cfRule type="cellIs" dxfId="0" priority="941" operator="greaterThanOrEqual">
      <formula>0</formula>
    </cfRule>
  </conditionalFormatting>
  <conditionalFormatting sqref="L104">
    <cfRule type="cellIs" dxfId="0" priority="942" operator="lessThan">
      <formula>0</formula>
    </cfRule>
  </conditionalFormatting>
  <conditionalFormatting sqref="L104">
    <cfRule type="cellIs" dxfId="0" priority="943" operator="greaterThanOrEqual">
      <formula>0</formula>
    </cfRule>
  </conditionalFormatting>
  <conditionalFormatting sqref="M104">
    <cfRule type="cellIs" dxfId="0" priority="944" operator="lessThan">
      <formula>0</formula>
    </cfRule>
  </conditionalFormatting>
  <conditionalFormatting sqref="M104">
    <cfRule type="cellIs" dxfId="0" priority="945" operator="greaterThanOrEqual">
      <formula>0</formula>
    </cfRule>
  </conditionalFormatting>
  <conditionalFormatting sqref="N104">
    <cfRule type="cellIs" dxfId="0" priority="946" operator="lessThan">
      <formula>0</formula>
    </cfRule>
  </conditionalFormatting>
  <conditionalFormatting sqref="N104">
    <cfRule type="cellIs" dxfId="0" priority="947" operator="greaterThanOrEqual">
      <formula>0</formula>
    </cfRule>
  </conditionalFormatting>
  <conditionalFormatting sqref="C106">
    <cfRule type="cellIs" dxfId="0" priority="948" operator="lessThan">
      <formula>0</formula>
    </cfRule>
  </conditionalFormatting>
  <conditionalFormatting sqref="C106">
    <cfRule type="cellIs" dxfId="0" priority="949" operator="greaterThanOrEqual">
      <formula>0</formula>
    </cfRule>
  </conditionalFormatting>
  <conditionalFormatting sqref="C105">
    <cfRule type="cellIs" dxfId="0" priority="950" operator="lessThan">
      <formula>0</formula>
    </cfRule>
  </conditionalFormatting>
  <conditionalFormatting sqref="C105">
    <cfRule type="cellIs" dxfId="0" priority="951" operator="greaterThanOrEqual">
      <formula>0</formula>
    </cfRule>
  </conditionalFormatting>
  <conditionalFormatting sqref="C98">
    <cfRule type="cellIs" dxfId="0" priority="952" operator="lessThan">
      <formula>0</formula>
    </cfRule>
  </conditionalFormatting>
  <conditionalFormatting sqref="C98">
    <cfRule type="cellIs" dxfId="0" priority="953" operator="greaterThanOrEqual">
      <formula>0</formula>
    </cfRule>
  </conditionalFormatting>
  <conditionalFormatting sqref="C99">
    <cfRule type="cellIs" dxfId="0" priority="954" operator="lessThan">
      <formula>0</formula>
    </cfRule>
  </conditionalFormatting>
  <conditionalFormatting sqref="C99">
    <cfRule type="cellIs" dxfId="0" priority="955" operator="greaterThanOrEqual">
      <formula>0</formula>
    </cfRule>
  </conditionalFormatting>
  <conditionalFormatting sqref="C100">
    <cfRule type="cellIs" dxfId="0" priority="956" operator="lessThan">
      <formula>0</formula>
    </cfRule>
  </conditionalFormatting>
  <conditionalFormatting sqref="C100">
    <cfRule type="cellIs" dxfId="0" priority="957" operator="greaterThanOrEqual">
      <formula>0</formula>
    </cfRule>
  </conditionalFormatting>
  <conditionalFormatting sqref="C101">
    <cfRule type="cellIs" dxfId="0" priority="958" operator="lessThan">
      <formula>0</formula>
    </cfRule>
  </conditionalFormatting>
  <conditionalFormatting sqref="C101">
    <cfRule type="cellIs" dxfId="0" priority="959" operator="greaterThanOrEqual">
      <formula>0</formula>
    </cfRule>
  </conditionalFormatting>
  <conditionalFormatting sqref="C102">
    <cfRule type="cellIs" dxfId="0" priority="960" operator="lessThan">
      <formula>0</formula>
    </cfRule>
  </conditionalFormatting>
  <conditionalFormatting sqref="C102">
    <cfRule type="cellIs" dxfId="0" priority="961" operator="greaterThanOrEqual">
      <formula>0</formula>
    </cfRule>
  </conditionalFormatting>
  <conditionalFormatting sqref="C103">
    <cfRule type="cellIs" dxfId="0" priority="962" operator="lessThan">
      <formula>0</formula>
    </cfRule>
  </conditionalFormatting>
  <conditionalFormatting sqref="C103">
    <cfRule type="cellIs" dxfId="0" priority="963" operator="greaterThanOrEqual">
      <formula>0</formula>
    </cfRule>
  </conditionalFormatting>
  <conditionalFormatting sqref="C104">
    <cfRule type="cellIs" dxfId="0" priority="964" operator="lessThan">
      <formula>0</formula>
    </cfRule>
  </conditionalFormatting>
  <conditionalFormatting sqref="C104">
    <cfRule type="cellIs" dxfId="0" priority="965" operator="greaterThanOrEqual">
      <formula>0</formula>
    </cfRule>
  </conditionalFormatting>
  <conditionalFormatting sqref="D55">
    <cfRule type="cellIs" dxfId="0" priority="966" operator="lessThan">
      <formula>0</formula>
    </cfRule>
  </conditionalFormatting>
  <conditionalFormatting sqref="D55">
    <cfRule type="cellIs" dxfId="0" priority="967" operator="greaterThanOrEqual">
      <formula>0</formula>
    </cfRule>
  </conditionalFormatting>
  <conditionalFormatting sqref="E55">
    <cfRule type="cellIs" dxfId="0" priority="968" operator="lessThan">
      <formula>0</formula>
    </cfRule>
  </conditionalFormatting>
  <conditionalFormatting sqref="E55">
    <cfRule type="cellIs" dxfId="0" priority="969" operator="greaterThanOrEqual">
      <formula>0</formula>
    </cfRule>
  </conditionalFormatting>
  <conditionalFormatting sqref="F55">
    <cfRule type="cellIs" dxfId="0" priority="970" operator="lessThan">
      <formula>0</formula>
    </cfRule>
  </conditionalFormatting>
  <conditionalFormatting sqref="F55">
    <cfRule type="cellIs" dxfId="0" priority="971" operator="greaterThanOrEqual">
      <formula>0</formula>
    </cfRule>
  </conditionalFormatting>
  <conditionalFormatting sqref="G55">
    <cfRule type="cellIs" dxfId="0" priority="972" operator="lessThan">
      <formula>0</formula>
    </cfRule>
  </conditionalFormatting>
  <conditionalFormatting sqref="G55">
    <cfRule type="cellIs" dxfId="0" priority="973" operator="greaterThanOrEqual">
      <formula>0</formula>
    </cfRule>
  </conditionalFormatting>
  <conditionalFormatting sqref="H55">
    <cfRule type="cellIs" dxfId="0" priority="974" operator="lessThan">
      <formula>0</formula>
    </cfRule>
  </conditionalFormatting>
  <conditionalFormatting sqref="H55">
    <cfRule type="cellIs" dxfId="0" priority="975" operator="greaterThanOrEqual">
      <formula>0</formula>
    </cfRule>
  </conditionalFormatting>
  <conditionalFormatting sqref="I55">
    <cfRule type="cellIs" dxfId="0" priority="976" operator="lessThan">
      <formula>0</formula>
    </cfRule>
  </conditionalFormatting>
  <conditionalFormatting sqref="I55">
    <cfRule type="cellIs" dxfId="0" priority="977" operator="greaterThanOrEqual">
      <formula>0</formula>
    </cfRule>
  </conditionalFormatting>
  <conditionalFormatting sqref="J55">
    <cfRule type="cellIs" dxfId="0" priority="978" operator="lessThan">
      <formula>0</formula>
    </cfRule>
  </conditionalFormatting>
  <conditionalFormatting sqref="J55">
    <cfRule type="cellIs" dxfId="0" priority="979" operator="greaterThanOrEqual">
      <formula>0</formula>
    </cfRule>
  </conditionalFormatting>
  <conditionalFormatting sqref="K55">
    <cfRule type="cellIs" dxfId="0" priority="980" operator="lessThan">
      <formula>0</formula>
    </cfRule>
  </conditionalFormatting>
  <conditionalFormatting sqref="K55">
    <cfRule type="cellIs" dxfId="0" priority="981" operator="greaterThanOrEqual">
      <formula>0</formula>
    </cfRule>
  </conditionalFormatting>
  <conditionalFormatting sqref="L55">
    <cfRule type="cellIs" dxfId="0" priority="982" operator="lessThan">
      <formula>0</formula>
    </cfRule>
  </conditionalFormatting>
  <conditionalFormatting sqref="L55">
    <cfRule type="cellIs" dxfId="0" priority="983" operator="greaterThanOrEqual">
      <formula>0</formula>
    </cfRule>
  </conditionalFormatting>
  <conditionalFormatting sqref="M55">
    <cfRule type="cellIs" dxfId="0" priority="984" operator="lessThan">
      <formula>0</formula>
    </cfRule>
  </conditionalFormatting>
  <conditionalFormatting sqref="M55">
    <cfRule type="cellIs" dxfId="0" priority="985" operator="greaterThanOrEqual">
      <formula>0</formula>
    </cfRule>
  </conditionalFormatting>
  <conditionalFormatting sqref="N55">
    <cfRule type="cellIs" dxfId="0" priority="986" operator="lessThan">
      <formula>0</formula>
    </cfRule>
  </conditionalFormatting>
  <conditionalFormatting sqref="N55">
    <cfRule type="cellIs" dxfId="0" priority="987" operator="greaterThanOrEqual">
      <formula>0</formula>
    </cfRule>
  </conditionalFormatting>
  <conditionalFormatting sqref="C56">
    <cfRule type="cellIs" dxfId="0" priority="988" operator="lessThan">
      <formula>0</formula>
    </cfRule>
  </conditionalFormatting>
  <conditionalFormatting sqref="C56">
    <cfRule type="cellIs" dxfId="0" priority="989" operator="greaterThanOrEqual">
      <formula>0</formula>
    </cfRule>
  </conditionalFormatting>
  <conditionalFormatting sqref="D56">
    <cfRule type="cellIs" dxfId="0" priority="990" operator="lessThan">
      <formula>0</formula>
    </cfRule>
  </conditionalFormatting>
  <conditionalFormatting sqref="D56">
    <cfRule type="cellIs" dxfId="0" priority="991" operator="greaterThanOrEqual">
      <formula>0</formula>
    </cfRule>
  </conditionalFormatting>
  <conditionalFormatting sqref="E56">
    <cfRule type="cellIs" dxfId="0" priority="992" operator="lessThan">
      <formula>0</formula>
    </cfRule>
  </conditionalFormatting>
  <conditionalFormatting sqref="E56">
    <cfRule type="cellIs" dxfId="0" priority="993" operator="greaterThanOrEqual">
      <formula>0</formula>
    </cfRule>
  </conditionalFormatting>
  <conditionalFormatting sqref="F56">
    <cfRule type="cellIs" dxfId="0" priority="994" operator="lessThan">
      <formula>0</formula>
    </cfRule>
  </conditionalFormatting>
  <conditionalFormatting sqref="F56">
    <cfRule type="cellIs" dxfId="0" priority="995" operator="greaterThanOrEqual">
      <formula>0</formula>
    </cfRule>
  </conditionalFormatting>
  <conditionalFormatting sqref="G56">
    <cfRule type="cellIs" dxfId="0" priority="996" operator="lessThan">
      <formula>0</formula>
    </cfRule>
  </conditionalFormatting>
  <conditionalFormatting sqref="G56">
    <cfRule type="cellIs" dxfId="0" priority="997" operator="greaterThanOrEqual">
      <formula>0</formula>
    </cfRule>
  </conditionalFormatting>
  <conditionalFormatting sqref="H56">
    <cfRule type="cellIs" dxfId="0" priority="998" operator="lessThan">
      <formula>0</formula>
    </cfRule>
  </conditionalFormatting>
  <conditionalFormatting sqref="H56">
    <cfRule type="cellIs" dxfId="0" priority="999" operator="greaterThanOrEqual">
      <formula>0</formula>
    </cfRule>
  </conditionalFormatting>
  <conditionalFormatting sqref="I56">
    <cfRule type="cellIs" dxfId="0" priority="1000" operator="lessThan">
      <formula>0</formula>
    </cfRule>
  </conditionalFormatting>
  <conditionalFormatting sqref="I56">
    <cfRule type="cellIs" dxfId="0" priority="1001" operator="greaterThanOrEqual">
      <formula>0</formula>
    </cfRule>
  </conditionalFormatting>
  <conditionalFormatting sqref="J56">
    <cfRule type="cellIs" dxfId="0" priority="1002" operator="lessThan">
      <formula>0</formula>
    </cfRule>
  </conditionalFormatting>
  <conditionalFormatting sqref="J56">
    <cfRule type="cellIs" dxfId="0" priority="1003" operator="greaterThanOrEqual">
      <formula>0</formula>
    </cfRule>
  </conditionalFormatting>
  <conditionalFormatting sqref="K56">
    <cfRule type="cellIs" dxfId="0" priority="1004" operator="lessThan">
      <formula>0</formula>
    </cfRule>
  </conditionalFormatting>
  <conditionalFormatting sqref="K56">
    <cfRule type="cellIs" dxfId="0" priority="1005" operator="greaterThanOrEqual">
      <formula>0</formula>
    </cfRule>
  </conditionalFormatting>
  <conditionalFormatting sqref="L56">
    <cfRule type="cellIs" dxfId="0" priority="1006" operator="lessThan">
      <formula>0</formula>
    </cfRule>
  </conditionalFormatting>
  <conditionalFormatting sqref="L56">
    <cfRule type="cellIs" dxfId="0" priority="1007" operator="greaterThanOrEqual">
      <formula>0</formula>
    </cfRule>
  </conditionalFormatting>
  <conditionalFormatting sqref="M56">
    <cfRule type="cellIs" dxfId="0" priority="1008" operator="lessThan">
      <formula>0</formula>
    </cfRule>
  </conditionalFormatting>
  <conditionalFormatting sqref="M56">
    <cfRule type="cellIs" dxfId="0" priority="1009" operator="greaterThanOrEqual">
      <formula>0</formula>
    </cfRule>
  </conditionalFormatting>
  <conditionalFormatting sqref="N56">
    <cfRule type="cellIs" dxfId="0" priority="1010" operator="lessThan">
      <formula>0</formula>
    </cfRule>
  </conditionalFormatting>
  <conditionalFormatting sqref="N56">
    <cfRule type="cellIs" dxfId="0" priority="1011" operator="greaterThanOrEqual">
      <formula>0</formula>
    </cfRule>
  </conditionalFormatting>
  <conditionalFormatting sqref="C57">
    <cfRule type="cellIs" dxfId="0" priority="1012" operator="lessThan">
      <formula>0</formula>
    </cfRule>
  </conditionalFormatting>
  <conditionalFormatting sqref="C57">
    <cfRule type="cellIs" dxfId="0" priority="1013" operator="greaterThanOrEqual">
      <formula>0</formula>
    </cfRule>
  </conditionalFormatting>
  <conditionalFormatting sqref="D57">
    <cfRule type="cellIs" dxfId="0" priority="1014" operator="lessThan">
      <formula>0</formula>
    </cfRule>
  </conditionalFormatting>
  <conditionalFormatting sqref="D57">
    <cfRule type="cellIs" dxfId="0" priority="1015" operator="greaterThanOrEqual">
      <formula>0</formula>
    </cfRule>
  </conditionalFormatting>
  <conditionalFormatting sqref="E57">
    <cfRule type="cellIs" dxfId="0" priority="1016" operator="lessThan">
      <formula>0</formula>
    </cfRule>
  </conditionalFormatting>
  <conditionalFormatting sqref="E57">
    <cfRule type="cellIs" dxfId="0" priority="1017" operator="greaterThanOrEqual">
      <formula>0</formula>
    </cfRule>
  </conditionalFormatting>
  <conditionalFormatting sqref="F57">
    <cfRule type="cellIs" dxfId="0" priority="1018" operator="lessThan">
      <formula>0</formula>
    </cfRule>
  </conditionalFormatting>
  <conditionalFormatting sqref="F57">
    <cfRule type="cellIs" dxfId="0" priority="1019" operator="greaterThanOrEqual">
      <formula>0</formula>
    </cfRule>
  </conditionalFormatting>
  <conditionalFormatting sqref="G57">
    <cfRule type="cellIs" dxfId="0" priority="1020" operator="lessThan">
      <formula>0</formula>
    </cfRule>
  </conditionalFormatting>
  <conditionalFormatting sqref="G57">
    <cfRule type="cellIs" dxfId="0" priority="1021" operator="greaterThanOrEqual">
      <formula>0</formula>
    </cfRule>
  </conditionalFormatting>
  <conditionalFormatting sqref="H57">
    <cfRule type="cellIs" dxfId="0" priority="1022" operator="lessThan">
      <formula>0</formula>
    </cfRule>
  </conditionalFormatting>
  <conditionalFormatting sqref="H57">
    <cfRule type="cellIs" dxfId="0" priority="1023" operator="greaterThanOrEqual">
      <formula>0</formula>
    </cfRule>
  </conditionalFormatting>
  <conditionalFormatting sqref="I57">
    <cfRule type="cellIs" dxfId="0" priority="1024" operator="lessThan">
      <formula>0</formula>
    </cfRule>
  </conditionalFormatting>
  <conditionalFormatting sqref="I57">
    <cfRule type="cellIs" dxfId="0" priority="1025" operator="greaterThanOrEqual">
      <formula>0</formula>
    </cfRule>
  </conditionalFormatting>
  <conditionalFormatting sqref="J57">
    <cfRule type="cellIs" dxfId="0" priority="1026" operator="lessThan">
      <formula>0</formula>
    </cfRule>
  </conditionalFormatting>
  <conditionalFormatting sqref="J57">
    <cfRule type="cellIs" dxfId="0" priority="1027" operator="greaterThanOrEqual">
      <formula>0</formula>
    </cfRule>
  </conditionalFormatting>
  <conditionalFormatting sqref="K57">
    <cfRule type="cellIs" dxfId="0" priority="1028" operator="lessThan">
      <formula>0</formula>
    </cfRule>
  </conditionalFormatting>
  <conditionalFormatting sqref="K57">
    <cfRule type="cellIs" dxfId="0" priority="1029" operator="greaterThanOrEqual">
      <formula>0</formula>
    </cfRule>
  </conditionalFormatting>
  <conditionalFormatting sqref="L57">
    <cfRule type="cellIs" dxfId="0" priority="1030" operator="lessThan">
      <formula>0</formula>
    </cfRule>
  </conditionalFormatting>
  <conditionalFormatting sqref="L57">
    <cfRule type="cellIs" dxfId="0" priority="1031" operator="greaterThanOrEqual">
      <formula>0</formula>
    </cfRule>
  </conditionalFormatting>
  <conditionalFormatting sqref="M57">
    <cfRule type="cellIs" dxfId="0" priority="1032" operator="lessThan">
      <formula>0</formula>
    </cfRule>
  </conditionalFormatting>
  <conditionalFormatting sqref="M57">
    <cfRule type="cellIs" dxfId="0" priority="1033" operator="greaterThanOrEqual">
      <formula>0</formula>
    </cfRule>
  </conditionalFormatting>
  <conditionalFormatting sqref="N57">
    <cfRule type="cellIs" dxfId="0" priority="1034" operator="lessThan">
      <formula>0</formula>
    </cfRule>
  </conditionalFormatting>
  <conditionalFormatting sqref="N57">
    <cfRule type="cellIs" dxfId="0" priority="1035" operator="greaterThanOrEqual">
      <formula>0</formula>
    </cfRule>
  </conditionalFormatting>
  <conditionalFormatting sqref="D58">
    <cfRule type="cellIs" dxfId="0" priority="1036" operator="lessThan">
      <formula>0</formula>
    </cfRule>
  </conditionalFormatting>
  <conditionalFormatting sqref="D58">
    <cfRule type="cellIs" dxfId="0" priority="1037" operator="greaterThanOrEqual">
      <formula>0</formula>
    </cfRule>
  </conditionalFormatting>
  <conditionalFormatting sqref="E58">
    <cfRule type="cellIs" dxfId="0" priority="1038" operator="lessThan">
      <formula>0</formula>
    </cfRule>
  </conditionalFormatting>
  <conditionalFormatting sqref="E58">
    <cfRule type="cellIs" dxfId="0" priority="1039" operator="greaterThanOrEqual">
      <formula>0</formula>
    </cfRule>
  </conditionalFormatting>
  <conditionalFormatting sqref="F58">
    <cfRule type="cellIs" dxfId="0" priority="1040" operator="lessThan">
      <formula>0</formula>
    </cfRule>
  </conditionalFormatting>
  <conditionalFormatting sqref="F58">
    <cfRule type="cellIs" dxfId="0" priority="1041" operator="greaterThanOrEqual">
      <formula>0</formula>
    </cfRule>
  </conditionalFormatting>
  <conditionalFormatting sqref="G58">
    <cfRule type="cellIs" dxfId="0" priority="1042" operator="lessThan">
      <formula>0</formula>
    </cfRule>
  </conditionalFormatting>
  <conditionalFormatting sqref="G58">
    <cfRule type="cellIs" dxfId="0" priority="1043" operator="greaterThanOrEqual">
      <formula>0</formula>
    </cfRule>
  </conditionalFormatting>
  <conditionalFormatting sqref="H58">
    <cfRule type="cellIs" dxfId="0" priority="1044" operator="lessThan">
      <formula>0</formula>
    </cfRule>
  </conditionalFormatting>
  <conditionalFormatting sqref="H58">
    <cfRule type="cellIs" dxfId="0" priority="1045" operator="greaterThanOrEqual">
      <formula>0</formula>
    </cfRule>
  </conditionalFormatting>
  <conditionalFormatting sqref="I58">
    <cfRule type="cellIs" dxfId="0" priority="1046" operator="lessThan">
      <formula>0</formula>
    </cfRule>
  </conditionalFormatting>
  <conditionalFormatting sqref="I58">
    <cfRule type="cellIs" dxfId="0" priority="1047" operator="greaterThanOrEqual">
      <formula>0</formula>
    </cfRule>
  </conditionalFormatting>
  <conditionalFormatting sqref="J58">
    <cfRule type="cellIs" dxfId="0" priority="1048" operator="lessThan">
      <formula>0</formula>
    </cfRule>
  </conditionalFormatting>
  <conditionalFormatting sqref="J58">
    <cfRule type="cellIs" dxfId="0" priority="1049" operator="greaterThanOrEqual">
      <formula>0</formula>
    </cfRule>
  </conditionalFormatting>
  <conditionalFormatting sqref="K58">
    <cfRule type="cellIs" dxfId="0" priority="1050" operator="lessThan">
      <formula>0</formula>
    </cfRule>
  </conditionalFormatting>
  <conditionalFormatting sqref="K58">
    <cfRule type="cellIs" dxfId="0" priority="1051" operator="greaterThanOrEqual">
      <formula>0</formula>
    </cfRule>
  </conditionalFormatting>
  <conditionalFormatting sqref="L58">
    <cfRule type="cellIs" dxfId="0" priority="1052" operator="lessThan">
      <formula>0</formula>
    </cfRule>
  </conditionalFormatting>
  <conditionalFormatting sqref="L58">
    <cfRule type="cellIs" dxfId="0" priority="1053" operator="greaterThanOrEqual">
      <formula>0</formula>
    </cfRule>
  </conditionalFormatting>
  <conditionalFormatting sqref="M58">
    <cfRule type="cellIs" dxfId="0" priority="1054" operator="lessThan">
      <formula>0</formula>
    </cfRule>
  </conditionalFormatting>
  <conditionalFormatting sqref="M58">
    <cfRule type="cellIs" dxfId="0" priority="1055" operator="greaterThanOrEqual">
      <formula>0</formula>
    </cfRule>
  </conditionalFormatting>
  <conditionalFormatting sqref="N58">
    <cfRule type="cellIs" dxfId="0" priority="1056" operator="lessThan">
      <formula>0</formula>
    </cfRule>
  </conditionalFormatting>
  <conditionalFormatting sqref="N58">
    <cfRule type="cellIs" dxfId="0" priority="1057" operator="greaterThanOrEqual">
      <formula>0</formula>
    </cfRule>
  </conditionalFormatting>
  <conditionalFormatting sqref="D59">
    <cfRule type="cellIs" dxfId="0" priority="1058" operator="lessThan">
      <formula>0</formula>
    </cfRule>
  </conditionalFormatting>
  <conditionalFormatting sqref="D59">
    <cfRule type="cellIs" dxfId="0" priority="1059" operator="greaterThanOrEqual">
      <formula>0</formula>
    </cfRule>
  </conditionalFormatting>
  <conditionalFormatting sqref="E59">
    <cfRule type="cellIs" dxfId="0" priority="1060" operator="lessThan">
      <formula>0</formula>
    </cfRule>
  </conditionalFormatting>
  <conditionalFormatting sqref="E59">
    <cfRule type="cellIs" dxfId="0" priority="1061" operator="greaterThanOrEqual">
      <formula>0</formula>
    </cfRule>
  </conditionalFormatting>
  <conditionalFormatting sqref="F59">
    <cfRule type="cellIs" dxfId="0" priority="1062" operator="lessThan">
      <formula>0</formula>
    </cfRule>
  </conditionalFormatting>
  <conditionalFormatting sqref="F59">
    <cfRule type="cellIs" dxfId="0" priority="1063" operator="greaterThanOrEqual">
      <formula>0</formula>
    </cfRule>
  </conditionalFormatting>
  <conditionalFormatting sqref="G59">
    <cfRule type="cellIs" dxfId="0" priority="1064" operator="lessThan">
      <formula>0</formula>
    </cfRule>
  </conditionalFormatting>
  <conditionalFormatting sqref="G59">
    <cfRule type="cellIs" dxfId="0" priority="1065" operator="greaterThanOrEqual">
      <formula>0</formula>
    </cfRule>
  </conditionalFormatting>
  <conditionalFormatting sqref="H59">
    <cfRule type="cellIs" dxfId="0" priority="1066" operator="lessThan">
      <formula>0</formula>
    </cfRule>
  </conditionalFormatting>
  <conditionalFormatting sqref="H59">
    <cfRule type="cellIs" dxfId="0" priority="1067" operator="greaterThanOrEqual">
      <formula>0</formula>
    </cfRule>
  </conditionalFormatting>
  <conditionalFormatting sqref="I59">
    <cfRule type="cellIs" dxfId="0" priority="1068" operator="lessThan">
      <formula>0</formula>
    </cfRule>
  </conditionalFormatting>
  <conditionalFormatting sqref="I59">
    <cfRule type="cellIs" dxfId="0" priority="1069" operator="greaterThanOrEqual">
      <formula>0</formula>
    </cfRule>
  </conditionalFormatting>
  <conditionalFormatting sqref="J59">
    <cfRule type="cellIs" dxfId="0" priority="1070" operator="lessThan">
      <formula>0</formula>
    </cfRule>
  </conditionalFormatting>
  <conditionalFormatting sqref="J59">
    <cfRule type="cellIs" dxfId="0" priority="1071" operator="greaterThanOrEqual">
      <formula>0</formula>
    </cfRule>
  </conditionalFormatting>
  <conditionalFormatting sqref="K59">
    <cfRule type="cellIs" dxfId="0" priority="1072" operator="lessThan">
      <formula>0</formula>
    </cfRule>
  </conditionalFormatting>
  <conditionalFormatting sqref="K59">
    <cfRule type="cellIs" dxfId="0" priority="1073" operator="greaterThanOrEqual">
      <formula>0</formula>
    </cfRule>
  </conditionalFormatting>
  <conditionalFormatting sqref="L59">
    <cfRule type="cellIs" dxfId="0" priority="1074" operator="lessThan">
      <formula>0</formula>
    </cfRule>
  </conditionalFormatting>
  <conditionalFormatting sqref="L59">
    <cfRule type="cellIs" dxfId="0" priority="1075" operator="greaterThanOrEqual">
      <formula>0</formula>
    </cfRule>
  </conditionalFormatting>
  <conditionalFormatting sqref="M59">
    <cfRule type="cellIs" dxfId="0" priority="1076" operator="lessThan">
      <formula>0</formula>
    </cfRule>
  </conditionalFormatting>
  <conditionalFormatting sqref="M59">
    <cfRule type="cellIs" dxfId="0" priority="1077" operator="greaterThanOrEqual">
      <formula>0</formula>
    </cfRule>
  </conditionalFormatting>
  <conditionalFormatting sqref="N59">
    <cfRule type="cellIs" dxfId="0" priority="1078" operator="lessThan">
      <formula>0</formula>
    </cfRule>
  </conditionalFormatting>
  <conditionalFormatting sqref="N59">
    <cfRule type="cellIs" dxfId="0" priority="1079" operator="greaterThanOrEqual">
      <formula>0</formula>
    </cfRule>
  </conditionalFormatting>
  <conditionalFormatting sqref="D60">
    <cfRule type="cellIs" dxfId="0" priority="1080" operator="lessThan">
      <formula>0</formula>
    </cfRule>
  </conditionalFormatting>
  <conditionalFormatting sqref="D60">
    <cfRule type="cellIs" dxfId="0" priority="1081" operator="greaterThanOrEqual">
      <formula>0</formula>
    </cfRule>
  </conditionalFormatting>
  <conditionalFormatting sqref="E60">
    <cfRule type="cellIs" dxfId="0" priority="1082" operator="lessThan">
      <formula>0</formula>
    </cfRule>
  </conditionalFormatting>
  <conditionalFormatting sqref="E60">
    <cfRule type="cellIs" dxfId="0" priority="1083" operator="greaterThanOrEqual">
      <formula>0</formula>
    </cfRule>
  </conditionalFormatting>
  <conditionalFormatting sqref="F60">
    <cfRule type="cellIs" dxfId="0" priority="1084" operator="lessThan">
      <formula>0</formula>
    </cfRule>
  </conditionalFormatting>
  <conditionalFormatting sqref="F60">
    <cfRule type="cellIs" dxfId="0" priority="1085" operator="greaterThanOrEqual">
      <formula>0</formula>
    </cfRule>
  </conditionalFormatting>
  <conditionalFormatting sqref="G60">
    <cfRule type="cellIs" dxfId="0" priority="1086" operator="lessThan">
      <formula>0</formula>
    </cfRule>
  </conditionalFormatting>
  <conditionalFormatting sqref="G60">
    <cfRule type="cellIs" dxfId="0" priority="1087" operator="greaterThanOrEqual">
      <formula>0</formula>
    </cfRule>
  </conditionalFormatting>
  <conditionalFormatting sqref="H60">
    <cfRule type="cellIs" dxfId="0" priority="1088" operator="lessThan">
      <formula>0</formula>
    </cfRule>
  </conditionalFormatting>
  <conditionalFormatting sqref="H60">
    <cfRule type="cellIs" dxfId="0" priority="1089" operator="greaterThanOrEqual">
      <formula>0</formula>
    </cfRule>
  </conditionalFormatting>
  <conditionalFormatting sqref="I60">
    <cfRule type="cellIs" dxfId="0" priority="1090" operator="lessThan">
      <formula>0</formula>
    </cfRule>
  </conditionalFormatting>
  <conditionalFormatting sqref="I60">
    <cfRule type="cellIs" dxfId="0" priority="1091" operator="greaterThanOrEqual">
      <formula>0</formula>
    </cfRule>
  </conditionalFormatting>
  <conditionalFormatting sqref="J60">
    <cfRule type="cellIs" dxfId="0" priority="1092" operator="lessThan">
      <formula>0</formula>
    </cfRule>
  </conditionalFormatting>
  <conditionalFormatting sqref="J60">
    <cfRule type="cellIs" dxfId="0" priority="1093" operator="greaterThanOrEqual">
      <formula>0</formula>
    </cfRule>
  </conditionalFormatting>
  <conditionalFormatting sqref="K60">
    <cfRule type="cellIs" dxfId="0" priority="1094" operator="lessThan">
      <formula>0</formula>
    </cfRule>
  </conditionalFormatting>
  <conditionalFormatting sqref="K60">
    <cfRule type="cellIs" dxfId="0" priority="1095" operator="greaterThanOrEqual">
      <formula>0</formula>
    </cfRule>
  </conditionalFormatting>
  <conditionalFormatting sqref="L60">
    <cfRule type="cellIs" dxfId="0" priority="1096" operator="lessThan">
      <formula>0</formula>
    </cfRule>
  </conditionalFormatting>
  <conditionalFormatting sqref="L60">
    <cfRule type="cellIs" dxfId="0" priority="1097" operator="greaterThanOrEqual">
      <formula>0</formula>
    </cfRule>
  </conditionalFormatting>
  <conditionalFormatting sqref="M60">
    <cfRule type="cellIs" dxfId="0" priority="1098" operator="lessThan">
      <formula>0</formula>
    </cfRule>
  </conditionalFormatting>
  <conditionalFormatting sqref="M60">
    <cfRule type="cellIs" dxfId="0" priority="1099" operator="greaterThanOrEqual">
      <formula>0</formula>
    </cfRule>
  </conditionalFormatting>
  <conditionalFormatting sqref="N60">
    <cfRule type="cellIs" dxfId="0" priority="1100" operator="lessThan">
      <formula>0</formula>
    </cfRule>
  </conditionalFormatting>
  <conditionalFormatting sqref="N60">
    <cfRule type="cellIs" dxfId="0" priority="1101" operator="greaterThanOrEqual">
      <formula>0</formula>
    </cfRule>
  </conditionalFormatting>
  <conditionalFormatting sqref="D61">
    <cfRule type="cellIs" dxfId="0" priority="1102" operator="lessThan">
      <formula>0</formula>
    </cfRule>
  </conditionalFormatting>
  <conditionalFormatting sqref="D61">
    <cfRule type="cellIs" dxfId="0" priority="1103" operator="greaterThanOrEqual">
      <formula>0</formula>
    </cfRule>
  </conditionalFormatting>
  <conditionalFormatting sqref="E61">
    <cfRule type="cellIs" dxfId="0" priority="1104" operator="lessThan">
      <formula>0</formula>
    </cfRule>
  </conditionalFormatting>
  <conditionalFormatting sqref="E61">
    <cfRule type="cellIs" dxfId="0" priority="1105" operator="greaterThanOrEqual">
      <formula>0</formula>
    </cfRule>
  </conditionalFormatting>
  <conditionalFormatting sqref="F61">
    <cfRule type="cellIs" dxfId="0" priority="1106" operator="lessThan">
      <formula>0</formula>
    </cfRule>
  </conditionalFormatting>
  <conditionalFormatting sqref="F61">
    <cfRule type="cellIs" dxfId="0" priority="1107" operator="greaterThanOrEqual">
      <formula>0</formula>
    </cfRule>
  </conditionalFormatting>
  <conditionalFormatting sqref="G61">
    <cfRule type="cellIs" dxfId="0" priority="1108" operator="lessThan">
      <formula>0</formula>
    </cfRule>
  </conditionalFormatting>
  <conditionalFormatting sqref="G61">
    <cfRule type="cellIs" dxfId="0" priority="1109" operator="greaterThanOrEqual">
      <formula>0</formula>
    </cfRule>
  </conditionalFormatting>
  <conditionalFormatting sqref="H61">
    <cfRule type="cellIs" dxfId="0" priority="1110" operator="lessThan">
      <formula>0</formula>
    </cfRule>
  </conditionalFormatting>
  <conditionalFormatting sqref="H61">
    <cfRule type="cellIs" dxfId="0" priority="1111" operator="greaterThanOrEqual">
      <formula>0</formula>
    </cfRule>
  </conditionalFormatting>
  <conditionalFormatting sqref="I61">
    <cfRule type="cellIs" dxfId="0" priority="1112" operator="lessThan">
      <formula>0</formula>
    </cfRule>
  </conditionalFormatting>
  <conditionalFormatting sqref="I61">
    <cfRule type="cellIs" dxfId="0" priority="1113" operator="greaterThanOrEqual">
      <formula>0</formula>
    </cfRule>
  </conditionalFormatting>
  <conditionalFormatting sqref="J61">
    <cfRule type="cellIs" dxfId="0" priority="1114" operator="lessThan">
      <formula>0</formula>
    </cfRule>
  </conditionalFormatting>
  <conditionalFormatting sqref="J61">
    <cfRule type="cellIs" dxfId="0" priority="1115" operator="greaterThanOrEqual">
      <formula>0</formula>
    </cfRule>
  </conditionalFormatting>
  <conditionalFormatting sqref="K61">
    <cfRule type="cellIs" dxfId="0" priority="1116" operator="lessThan">
      <formula>0</formula>
    </cfRule>
  </conditionalFormatting>
  <conditionalFormatting sqref="K61">
    <cfRule type="cellIs" dxfId="0" priority="1117" operator="greaterThanOrEqual">
      <formula>0</formula>
    </cfRule>
  </conditionalFormatting>
  <conditionalFormatting sqref="L61">
    <cfRule type="cellIs" dxfId="0" priority="1118" operator="lessThan">
      <formula>0</formula>
    </cfRule>
  </conditionalFormatting>
  <conditionalFormatting sqref="L61">
    <cfRule type="cellIs" dxfId="0" priority="1119" operator="greaterThanOrEqual">
      <formula>0</formula>
    </cfRule>
  </conditionalFormatting>
  <conditionalFormatting sqref="M61">
    <cfRule type="cellIs" dxfId="0" priority="1120" operator="lessThan">
      <formula>0</formula>
    </cfRule>
  </conditionalFormatting>
  <conditionalFormatting sqref="M61">
    <cfRule type="cellIs" dxfId="0" priority="1121" operator="greaterThanOrEqual">
      <formula>0</formula>
    </cfRule>
  </conditionalFormatting>
  <conditionalFormatting sqref="N61">
    <cfRule type="cellIs" dxfId="0" priority="1122" operator="lessThan">
      <formula>0</formula>
    </cfRule>
  </conditionalFormatting>
  <conditionalFormatting sqref="N61">
    <cfRule type="cellIs" dxfId="0" priority="1123" operator="greaterThanOrEqual">
      <formula>0</formula>
    </cfRule>
  </conditionalFormatting>
  <conditionalFormatting sqref="D62">
    <cfRule type="cellIs" dxfId="0" priority="1124" operator="lessThan">
      <formula>0</formula>
    </cfRule>
  </conditionalFormatting>
  <conditionalFormatting sqref="D62">
    <cfRule type="cellIs" dxfId="0" priority="1125" operator="greaterThanOrEqual">
      <formula>0</formula>
    </cfRule>
  </conditionalFormatting>
  <conditionalFormatting sqref="E62">
    <cfRule type="cellIs" dxfId="0" priority="1126" operator="lessThan">
      <formula>0</formula>
    </cfRule>
  </conditionalFormatting>
  <conditionalFormatting sqref="E62">
    <cfRule type="cellIs" dxfId="0" priority="1127" operator="greaterThanOrEqual">
      <formula>0</formula>
    </cfRule>
  </conditionalFormatting>
  <conditionalFormatting sqref="F62">
    <cfRule type="cellIs" dxfId="0" priority="1128" operator="lessThan">
      <formula>0</formula>
    </cfRule>
  </conditionalFormatting>
  <conditionalFormatting sqref="F62">
    <cfRule type="cellIs" dxfId="0" priority="1129" operator="greaterThanOrEqual">
      <formula>0</formula>
    </cfRule>
  </conditionalFormatting>
  <conditionalFormatting sqref="G62">
    <cfRule type="cellIs" dxfId="0" priority="1130" operator="lessThan">
      <formula>0</formula>
    </cfRule>
  </conditionalFormatting>
  <conditionalFormatting sqref="G62">
    <cfRule type="cellIs" dxfId="0" priority="1131" operator="greaterThanOrEqual">
      <formula>0</formula>
    </cfRule>
  </conditionalFormatting>
  <conditionalFormatting sqref="H62">
    <cfRule type="cellIs" dxfId="0" priority="1132" operator="lessThan">
      <formula>0</formula>
    </cfRule>
  </conditionalFormatting>
  <conditionalFormatting sqref="H62">
    <cfRule type="cellIs" dxfId="0" priority="1133" operator="greaterThanOrEqual">
      <formula>0</formula>
    </cfRule>
  </conditionalFormatting>
  <conditionalFormatting sqref="I62">
    <cfRule type="cellIs" dxfId="0" priority="1134" operator="lessThan">
      <formula>0</formula>
    </cfRule>
  </conditionalFormatting>
  <conditionalFormatting sqref="I62">
    <cfRule type="cellIs" dxfId="0" priority="1135" operator="greaterThanOrEqual">
      <formula>0</formula>
    </cfRule>
  </conditionalFormatting>
  <conditionalFormatting sqref="J62">
    <cfRule type="cellIs" dxfId="0" priority="1136" operator="lessThan">
      <formula>0</formula>
    </cfRule>
  </conditionalFormatting>
  <conditionalFormatting sqref="J62">
    <cfRule type="cellIs" dxfId="0" priority="1137" operator="greaterThanOrEqual">
      <formula>0</formula>
    </cfRule>
  </conditionalFormatting>
  <conditionalFormatting sqref="K62">
    <cfRule type="cellIs" dxfId="0" priority="1138" operator="lessThan">
      <formula>0</formula>
    </cfRule>
  </conditionalFormatting>
  <conditionalFormatting sqref="K62">
    <cfRule type="cellIs" dxfId="0" priority="1139" operator="greaterThanOrEqual">
      <formula>0</formula>
    </cfRule>
  </conditionalFormatting>
  <conditionalFormatting sqref="L62">
    <cfRule type="cellIs" dxfId="0" priority="1140" operator="lessThan">
      <formula>0</formula>
    </cfRule>
  </conditionalFormatting>
  <conditionalFormatting sqref="L62">
    <cfRule type="cellIs" dxfId="0" priority="1141" operator="greaterThanOrEqual">
      <formula>0</formula>
    </cfRule>
  </conditionalFormatting>
  <conditionalFormatting sqref="M62">
    <cfRule type="cellIs" dxfId="0" priority="1142" operator="lessThan">
      <formula>0</formula>
    </cfRule>
  </conditionalFormatting>
  <conditionalFormatting sqref="M62">
    <cfRule type="cellIs" dxfId="0" priority="1143" operator="greaterThanOrEqual">
      <formula>0</formula>
    </cfRule>
  </conditionalFormatting>
  <conditionalFormatting sqref="N62">
    <cfRule type="cellIs" dxfId="0" priority="1144" operator="lessThan">
      <formula>0</formula>
    </cfRule>
  </conditionalFormatting>
  <conditionalFormatting sqref="N62">
    <cfRule type="cellIs" dxfId="0" priority="1145" operator="greaterThanOrEqual">
      <formula>0</formula>
    </cfRule>
  </conditionalFormatting>
  <conditionalFormatting sqref="D63">
    <cfRule type="cellIs" dxfId="0" priority="1146" operator="lessThan">
      <formula>0</formula>
    </cfRule>
  </conditionalFormatting>
  <conditionalFormatting sqref="D63">
    <cfRule type="cellIs" dxfId="0" priority="1147" operator="greaterThanOrEqual">
      <formula>0</formula>
    </cfRule>
  </conditionalFormatting>
  <conditionalFormatting sqref="E63">
    <cfRule type="cellIs" dxfId="0" priority="1148" operator="lessThan">
      <formula>0</formula>
    </cfRule>
  </conditionalFormatting>
  <conditionalFormatting sqref="E63">
    <cfRule type="cellIs" dxfId="0" priority="1149" operator="greaterThanOrEqual">
      <formula>0</formula>
    </cfRule>
  </conditionalFormatting>
  <conditionalFormatting sqref="F63">
    <cfRule type="cellIs" dxfId="0" priority="1150" operator="lessThan">
      <formula>0</formula>
    </cfRule>
  </conditionalFormatting>
  <conditionalFormatting sqref="F63">
    <cfRule type="cellIs" dxfId="0" priority="1151" operator="greaterThanOrEqual">
      <formula>0</formula>
    </cfRule>
  </conditionalFormatting>
  <conditionalFormatting sqref="G63">
    <cfRule type="cellIs" dxfId="0" priority="1152" operator="lessThan">
      <formula>0</formula>
    </cfRule>
  </conditionalFormatting>
  <conditionalFormatting sqref="G63">
    <cfRule type="cellIs" dxfId="0" priority="1153" operator="greaterThanOrEqual">
      <formula>0</formula>
    </cfRule>
  </conditionalFormatting>
  <conditionalFormatting sqref="H63">
    <cfRule type="cellIs" dxfId="0" priority="1154" operator="lessThan">
      <formula>0</formula>
    </cfRule>
  </conditionalFormatting>
  <conditionalFormatting sqref="H63">
    <cfRule type="cellIs" dxfId="0" priority="1155" operator="greaterThanOrEqual">
      <formula>0</formula>
    </cfRule>
  </conditionalFormatting>
  <conditionalFormatting sqref="I63">
    <cfRule type="cellIs" dxfId="0" priority="1156" operator="lessThan">
      <formula>0</formula>
    </cfRule>
  </conditionalFormatting>
  <conditionalFormatting sqref="I63">
    <cfRule type="cellIs" dxfId="0" priority="1157" operator="greaterThanOrEqual">
      <formula>0</formula>
    </cfRule>
  </conditionalFormatting>
  <conditionalFormatting sqref="J63">
    <cfRule type="cellIs" dxfId="0" priority="1158" operator="lessThan">
      <formula>0</formula>
    </cfRule>
  </conditionalFormatting>
  <conditionalFormatting sqref="J63">
    <cfRule type="cellIs" dxfId="0" priority="1159" operator="greaterThanOrEqual">
      <formula>0</formula>
    </cfRule>
  </conditionalFormatting>
  <conditionalFormatting sqref="K63">
    <cfRule type="cellIs" dxfId="0" priority="1160" operator="lessThan">
      <formula>0</formula>
    </cfRule>
  </conditionalFormatting>
  <conditionalFormatting sqref="K63">
    <cfRule type="cellIs" dxfId="0" priority="1161" operator="greaterThanOrEqual">
      <formula>0</formula>
    </cfRule>
  </conditionalFormatting>
  <conditionalFormatting sqref="L63">
    <cfRule type="cellIs" dxfId="0" priority="1162" operator="lessThan">
      <formula>0</formula>
    </cfRule>
  </conditionalFormatting>
  <conditionalFormatting sqref="L63">
    <cfRule type="cellIs" dxfId="0" priority="1163" operator="greaterThanOrEqual">
      <formula>0</formula>
    </cfRule>
  </conditionalFormatting>
  <conditionalFormatting sqref="M63">
    <cfRule type="cellIs" dxfId="0" priority="1164" operator="lessThan">
      <formula>0</formula>
    </cfRule>
  </conditionalFormatting>
  <conditionalFormatting sqref="M63">
    <cfRule type="cellIs" dxfId="0" priority="1165" operator="greaterThanOrEqual">
      <formula>0</formula>
    </cfRule>
  </conditionalFormatting>
  <conditionalFormatting sqref="N63">
    <cfRule type="cellIs" dxfId="0" priority="1166" operator="lessThan">
      <formula>0</formula>
    </cfRule>
  </conditionalFormatting>
  <conditionalFormatting sqref="N63">
    <cfRule type="cellIs" dxfId="0" priority="1167" operator="greaterThanOrEqual">
      <formula>0</formula>
    </cfRule>
  </conditionalFormatting>
  <conditionalFormatting sqref="D64">
    <cfRule type="cellIs" dxfId="0" priority="1168" operator="lessThan">
      <formula>0</formula>
    </cfRule>
  </conditionalFormatting>
  <conditionalFormatting sqref="D64">
    <cfRule type="cellIs" dxfId="0" priority="1169" operator="greaterThanOrEqual">
      <formula>0</formula>
    </cfRule>
  </conditionalFormatting>
  <conditionalFormatting sqref="E64">
    <cfRule type="cellIs" dxfId="0" priority="1170" operator="lessThan">
      <formula>0</formula>
    </cfRule>
  </conditionalFormatting>
  <conditionalFormatting sqref="E64">
    <cfRule type="cellIs" dxfId="0" priority="1171" operator="greaterThanOrEqual">
      <formula>0</formula>
    </cfRule>
  </conditionalFormatting>
  <conditionalFormatting sqref="F64">
    <cfRule type="cellIs" dxfId="0" priority="1172" operator="lessThan">
      <formula>0</formula>
    </cfRule>
  </conditionalFormatting>
  <conditionalFormatting sqref="F64">
    <cfRule type="cellIs" dxfId="0" priority="1173" operator="greaterThanOrEqual">
      <formula>0</formula>
    </cfRule>
  </conditionalFormatting>
  <conditionalFormatting sqref="G64">
    <cfRule type="cellIs" dxfId="0" priority="1174" operator="lessThan">
      <formula>0</formula>
    </cfRule>
  </conditionalFormatting>
  <conditionalFormatting sqref="G64">
    <cfRule type="cellIs" dxfId="0" priority="1175" operator="greaterThanOrEqual">
      <formula>0</formula>
    </cfRule>
  </conditionalFormatting>
  <conditionalFormatting sqref="H64">
    <cfRule type="cellIs" dxfId="0" priority="1176" operator="lessThan">
      <formula>0</formula>
    </cfRule>
  </conditionalFormatting>
  <conditionalFormatting sqref="H64">
    <cfRule type="cellIs" dxfId="0" priority="1177" operator="greaterThanOrEqual">
      <formula>0</formula>
    </cfRule>
  </conditionalFormatting>
  <conditionalFormatting sqref="I64">
    <cfRule type="cellIs" dxfId="0" priority="1178" operator="lessThan">
      <formula>0</formula>
    </cfRule>
  </conditionalFormatting>
  <conditionalFormatting sqref="I64">
    <cfRule type="cellIs" dxfId="0" priority="1179" operator="greaterThanOrEqual">
      <formula>0</formula>
    </cfRule>
  </conditionalFormatting>
  <conditionalFormatting sqref="J64">
    <cfRule type="cellIs" dxfId="0" priority="1180" operator="lessThan">
      <formula>0</formula>
    </cfRule>
  </conditionalFormatting>
  <conditionalFormatting sqref="J64">
    <cfRule type="cellIs" dxfId="0" priority="1181" operator="greaterThanOrEqual">
      <formula>0</formula>
    </cfRule>
  </conditionalFormatting>
  <conditionalFormatting sqref="K64">
    <cfRule type="cellIs" dxfId="0" priority="1182" operator="lessThan">
      <formula>0</formula>
    </cfRule>
  </conditionalFormatting>
  <conditionalFormatting sqref="K64">
    <cfRule type="cellIs" dxfId="0" priority="1183" operator="greaterThanOrEqual">
      <formula>0</formula>
    </cfRule>
  </conditionalFormatting>
  <conditionalFormatting sqref="L64">
    <cfRule type="cellIs" dxfId="0" priority="1184" operator="lessThan">
      <formula>0</formula>
    </cfRule>
  </conditionalFormatting>
  <conditionalFormatting sqref="L64">
    <cfRule type="cellIs" dxfId="0" priority="1185" operator="greaterThanOrEqual">
      <formula>0</formula>
    </cfRule>
  </conditionalFormatting>
  <conditionalFormatting sqref="M64">
    <cfRule type="cellIs" dxfId="0" priority="1186" operator="lessThan">
      <formula>0</formula>
    </cfRule>
  </conditionalFormatting>
  <conditionalFormatting sqref="M64">
    <cfRule type="cellIs" dxfId="0" priority="1187" operator="greaterThanOrEqual">
      <formula>0</formula>
    </cfRule>
  </conditionalFormatting>
  <conditionalFormatting sqref="N64">
    <cfRule type="cellIs" dxfId="0" priority="1188" operator="lessThan">
      <formula>0</formula>
    </cfRule>
  </conditionalFormatting>
  <conditionalFormatting sqref="N64">
    <cfRule type="cellIs" dxfId="0" priority="1189" operator="greaterThanOrEqual">
      <formula>0</formula>
    </cfRule>
  </conditionalFormatting>
  <conditionalFormatting sqref="C58">
    <cfRule type="cellIs" dxfId="0" priority="1190" operator="lessThan">
      <formula>0</formula>
    </cfRule>
  </conditionalFormatting>
  <conditionalFormatting sqref="C58">
    <cfRule type="cellIs" dxfId="0" priority="1191" operator="greaterThanOrEqual">
      <formula>0</formula>
    </cfRule>
  </conditionalFormatting>
  <conditionalFormatting sqref="C59">
    <cfRule type="cellIs" dxfId="0" priority="1192" operator="lessThan">
      <formula>0</formula>
    </cfRule>
  </conditionalFormatting>
  <conditionalFormatting sqref="C59">
    <cfRule type="cellIs" dxfId="0" priority="1193" operator="greaterThanOrEqual">
      <formula>0</formula>
    </cfRule>
  </conditionalFormatting>
  <conditionalFormatting sqref="C60">
    <cfRule type="cellIs" dxfId="0" priority="1194" operator="lessThan">
      <formula>0</formula>
    </cfRule>
  </conditionalFormatting>
  <conditionalFormatting sqref="C60">
    <cfRule type="cellIs" dxfId="0" priority="1195" operator="greaterThanOrEqual">
      <formula>0</formula>
    </cfRule>
  </conditionalFormatting>
  <conditionalFormatting sqref="C61">
    <cfRule type="cellIs" dxfId="0" priority="1196" operator="lessThan">
      <formula>0</formula>
    </cfRule>
  </conditionalFormatting>
  <conditionalFormatting sqref="C61">
    <cfRule type="cellIs" dxfId="0" priority="1197" operator="greaterThanOrEqual">
      <formula>0</formula>
    </cfRule>
  </conditionalFormatting>
  <conditionalFormatting sqref="C62">
    <cfRule type="cellIs" dxfId="0" priority="1198" operator="lessThan">
      <formula>0</formula>
    </cfRule>
  </conditionalFormatting>
  <conditionalFormatting sqref="C62">
    <cfRule type="cellIs" dxfId="0" priority="1199" operator="greaterThanOrEqual">
      <formula>0</formula>
    </cfRule>
  </conditionalFormatting>
  <conditionalFormatting sqref="C63">
    <cfRule type="cellIs" dxfId="0" priority="1200" operator="lessThan">
      <formula>0</formula>
    </cfRule>
  </conditionalFormatting>
  <conditionalFormatting sqref="C63">
    <cfRule type="cellIs" dxfId="0" priority="1201" operator="greaterThanOrEqual">
      <formula>0</formula>
    </cfRule>
  </conditionalFormatting>
  <conditionalFormatting sqref="C64">
    <cfRule type="cellIs" dxfId="0" priority="1202" operator="lessThan">
      <formula>0</formula>
    </cfRule>
  </conditionalFormatting>
  <conditionalFormatting sqref="C64">
    <cfRule type="cellIs" dxfId="0" priority="1203" operator="greaterThanOrEqual">
      <formula>0</formula>
    </cfRule>
  </conditionalFormatting>
  <conditionalFormatting sqref="C68">
    <cfRule type="cellIs" dxfId="0" priority="1204" operator="lessThan">
      <formula>0</formula>
    </cfRule>
  </conditionalFormatting>
  <conditionalFormatting sqref="C68">
    <cfRule type="cellIs" dxfId="0" priority="1205" operator="greaterThanOrEqual">
      <formula>0</formula>
    </cfRule>
  </conditionalFormatting>
  <conditionalFormatting sqref="C68">
    <cfRule type="cellIs" dxfId="0" priority="1206" operator="lessThan">
      <formula>-0.9</formula>
    </cfRule>
  </conditionalFormatting>
  <conditionalFormatting sqref="C68">
    <cfRule type="cellIs" dxfId="0" priority="1207" operator="greaterThan">
      <formula>0.9</formula>
    </cfRule>
  </conditionalFormatting>
  <conditionalFormatting sqref="C3:O3 C4:N12">
    <cfRule type="cellIs" dxfId="0" priority="1208" operator="lessThan">
      <formula>0</formula>
    </cfRule>
  </conditionalFormatting>
  <conditionalFormatting sqref="C3:O3 C4:N12">
    <cfRule type="cellIs" dxfId="0" priority="1209" operator="greaterThanOrEqual">
      <formula>0</formula>
    </cfRule>
  </conditionalFormatting>
  <conditionalFormatting sqref="C3:O3 C4:N12">
    <cfRule type="cellIs" dxfId="0" priority="1210" operator="lessThan">
      <formula>-0.9</formula>
    </cfRule>
  </conditionalFormatting>
  <conditionalFormatting sqref="C16:N25">
    <cfRule type="cellIs" dxfId="0" priority="1211" operator="lessThan">
      <formula>0</formula>
    </cfRule>
  </conditionalFormatting>
  <conditionalFormatting sqref="C16:N25">
    <cfRule type="cellIs" dxfId="0" priority="1212" operator="greaterThanOrEqual">
      <formula>0</formula>
    </cfRule>
  </conditionalFormatting>
  <conditionalFormatting sqref="C29:N38">
    <cfRule type="cellIs" dxfId="0" priority="1213" operator="lessThan">
      <formula>0</formula>
    </cfRule>
  </conditionalFormatting>
  <conditionalFormatting sqref="C29:N38">
    <cfRule type="cellIs" dxfId="0" priority="1214" operator="greaterThanOrEqual">
      <formula>0</formula>
    </cfRule>
  </conditionalFormatting>
  <conditionalFormatting sqref="P42 C42:N51">
    <cfRule type="cellIs" dxfId="0" priority="1215" operator="lessThan">
      <formula>0</formula>
    </cfRule>
  </conditionalFormatting>
  <conditionalFormatting sqref="P42 C42:N51">
    <cfRule type="cellIs" dxfId="0" priority="1216" operator="greaterThanOrEqual">
      <formula>0</formula>
    </cfRule>
  </conditionalFormatting>
  <conditionalFormatting sqref="O4">
    <cfRule type="cellIs" dxfId="0" priority="1217" operator="lessThan">
      <formula>0</formula>
    </cfRule>
  </conditionalFormatting>
  <conditionalFormatting sqref="O4">
    <cfRule type="cellIs" dxfId="0" priority="1218" operator="greaterThanOrEqual">
      <formula>0</formula>
    </cfRule>
  </conditionalFormatting>
  <conditionalFormatting sqref="O5">
    <cfRule type="cellIs" dxfId="0" priority="1219" operator="lessThan">
      <formula>0</formula>
    </cfRule>
  </conditionalFormatting>
  <conditionalFormatting sqref="O5">
    <cfRule type="cellIs" dxfId="0" priority="1220" operator="greaterThanOrEqual">
      <formula>0</formula>
    </cfRule>
  </conditionalFormatting>
  <conditionalFormatting sqref="O6">
    <cfRule type="cellIs" dxfId="0" priority="1221" operator="lessThan">
      <formula>0</formula>
    </cfRule>
  </conditionalFormatting>
  <conditionalFormatting sqref="O6">
    <cfRule type="cellIs" dxfId="0" priority="1222" operator="greaterThanOrEqual">
      <formula>0</formula>
    </cfRule>
  </conditionalFormatting>
  <conditionalFormatting sqref="O7">
    <cfRule type="cellIs" dxfId="0" priority="1223" operator="lessThan">
      <formula>0</formula>
    </cfRule>
  </conditionalFormatting>
  <conditionalFormatting sqref="O7">
    <cfRule type="cellIs" dxfId="0" priority="1224" operator="greaterThanOrEqual">
      <formula>0</formula>
    </cfRule>
  </conditionalFormatting>
  <conditionalFormatting sqref="O8">
    <cfRule type="cellIs" dxfId="0" priority="1225" operator="lessThan">
      <formula>0</formula>
    </cfRule>
  </conditionalFormatting>
  <conditionalFormatting sqref="O8">
    <cfRule type="cellIs" dxfId="0" priority="1226" operator="greaterThanOrEqual">
      <formula>0</formula>
    </cfRule>
  </conditionalFormatting>
  <conditionalFormatting sqref="O9">
    <cfRule type="cellIs" dxfId="0" priority="1227" operator="lessThan">
      <formula>0</formula>
    </cfRule>
  </conditionalFormatting>
  <conditionalFormatting sqref="O9">
    <cfRule type="cellIs" dxfId="0" priority="1228" operator="greaterThanOrEqual">
      <formula>0</formula>
    </cfRule>
  </conditionalFormatting>
  <conditionalFormatting sqref="O10">
    <cfRule type="cellIs" dxfId="0" priority="1229" operator="lessThan">
      <formula>0</formula>
    </cfRule>
  </conditionalFormatting>
  <conditionalFormatting sqref="O10">
    <cfRule type="cellIs" dxfId="0" priority="1230" operator="greaterThanOrEqual">
      <formula>0</formula>
    </cfRule>
  </conditionalFormatting>
  <conditionalFormatting sqref="O11">
    <cfRule type="cellIs" dxfId="0" priority="1231" operator="lessThan">
      <formula>0</formula>
    </cfRule>
  </conditionalFormatting>
  <conditionalFormatting sqref="O11">
    <cfRule type="cellIs" dxfId="0" priority="1232" operator="greaterThanOrEqual">
      <formula>0</formula>
    </cfRule>
  </conditionalFormatting>
  <conditionalFormatting sqref="O12">
    <cfRule type="cellIs" dxfId="0" priority="1233" operator="lessThan">
      <formula>0</formula>
    </cfRule>
  </conditionalFormatting>
  <conditionalFormatting sqref="O12">
    <cfRule type="cellIs" dxfId="0" priority="1234" operator="greaterThanOrEqual">
      <formula>0</formula>
    </cfRule>
  </conditionalFormatting>
  <conditionalFormatting sqref="O16">
    <cfRule type="cellIs" dxfId="0" priority="1235" operator="lessThan">
      <formula>0</formula>
    </cfRule>
  </conditionalFormatting>
  <conditionalFormatting sqref="O16">
    <cfRule type="cellIs" dxfId="0" priority="1236" operator="greaterThanOrEqual">
      <formula>0</formula>
    </cfRule>
  </conditionalFormatting>
  <conditionalFormatting sqref="O17">
    <cfRule type="cellIs" dxfId="0" priority="1237" operator="lessThan">
      <formula>0</formula>
    </cfRule>
  </conditionalFormatting>
  <conditionalFormatting sqref="O17">
    <cfRule type="cellIs" dxfId="0" priority="1238" operator="greaterThanOrEqual">
      <formula>0</formula>
    </cfRule>
  </conditionalFormatting>
  <conditionalFormatting sqref="O18">
    <cfRule type="cellIs" dxfId="0" priority="1239" operator="lessThan">
      <formula>0</formula>
    </cfRule>
  </conditionalFormatting>
  <conditionalFormatting sqref="O18">
    <cfRule type="cellIs" dxfId="0" priority="1240" operator="greaterThanOrEqual">
      <formula>0</formula>
    </cfRule>
  </conditionalFormatting>
  <conditionalFormatting sqref="O19">
    <cfRule type="cellIs" dxfId="0" priority="1241" operator="lessThan">
      <formula>0</formula>
    </cfRule>
  </conditionalFormatting>
  <conditionalFormatting sqref="O19">
    <cfRule type="cellIs" dxfId="0" priority="1242" operator="greaterThanOrEqual">
      <formula>0</formula>
    </cfRule>
  </conditionalFormatting>
  <conditionalFormatting sqref="O20">
    <cfRule type="cellIs" dxfId="0" priority="1243" operator="lessThan">
      <formula>0</formula>
    </cfRule>
  </conditionalFormatting>
  <conditionalFormatting sqref="O20">
    <cfRule type="cellIs" dxfId="0" priority="1244" operator="greaterThanOrEqual">
      <formula>0</formula>
    </cfRule>
  </conditionalFormatting>
  <conditionalFormatting sqref="O21">
    <cfRule type="cellIs" dxfId="0" priority="1245" operator="lessThan">
      <formula>0</formula>
    </cfRule>
  </conditionalFormatting>
  <conditionalFormatting sqref="O21">
    <cfRule type="cellIs" dxfId="0" priority="1246" operator="greaterThanOrEqual">
      <formula>0</formula>
    </cfRule>
  </conditionalFormatting>
  <conditionalFormatting sqref="O22">
    <cfRule type="cellIs" dxfId="0" priority="1247" operator="lessThan">
      <formula>0</formula>
    </cfRule>
  </conditionalFormatting>
  <conditionalFormatting sqref="O22">
    <cfRule type="cellIs" dxfId="0" priority="1248" operator="greaterThanOrEqual">
      <formula>0</formula>
    </cfRule>
  </conditionalFormatting>
  <conditionalFormatting sqref="O23">
    <cfRule type="cellIs" dxfId="0" priority="1249" operator="lessThan">
      <formula>0</formula>
    </cfRule>
  </conditionalFormatting>
  <conditionalFormatting sqref="O23">
    <cfRule type="cellIs" dxfId="0" priority="1250" operator="greaterThanOrEqual">
      <formula>0</formula>
    </cfRule>
  </conditionalFormatting>
  <conditionalFormatting sqref="O24">
    <cfRule type="cellIs" dxfId="0" priority="1251" operator="lessThan">
      <formula>0</formula>
    </cfRule>
  </conditionalFormatting>
  <conditionalFormatting sqref="O24">
    <cfRule type="cellIs" dxfId="0" priority="1252" operator="greaterThanOrEqual">
      <formula>0</formula>
    </cfRule>
  </conditionalFormatting>
  <conditionalFormatting sqref="O25">
    <cfRule type="cellIs" dxfId="0" priority="1253" operator="lessThan">
      <formula>0</formula>
    </cfRule>
  </conditionalFormatting>
  <conditionalFormatting sqref="O25">
    <cfRule type="cellIs" dxfId="0" priority="1254" operator="greaterThanOrEqual">
      <formula>0</formula>
    </cfRule>
  </conditionalFormatting>
  <conditionalFormatting sqref="O29">
    <cfRule type="cellIs" dxfId="0" priority="1255" operator="lessThan">
      <formula>0</formula>
    </cfRule>
  </conditionalFormatting>
  <conditionalFormatting sqref="O29">
    <cfRule type="cellIs" dxfId="0" priority="1256" operator="greaterThanOrEqual">
      <formula>0</formula>
    </cfRule>
  </conditionalFormatting>
  <conditionalFormatting sqref="O30">
    <cfRule type="cellIs" dxfId="0" priority="1257" operator="lessThan">
      <formula>0</formula>
    </cfRule>
  </conditionalFormatting>
  <conditionalFormatting sqref="O30">
    <cfRule type="cellIs" dxfId="0" priority="1258" operator="greaterThanOrEqual">
      <formula>0</formula>
    </cfRule>
  </conditionalFormatting>
  <conditionalFormatting sqref="O31">
    <cfRule type="cellIs" dxfId="0" priority="1259" operator="lessThan">
      <formula>0</formula>
    </cfRule>
  </conditionalFormatting>
  <conditionalFormatting sqref="O31">
    <cfRule type="cellIs" dxfId="0" priority="1260" operator="greaterThanOrEqual">
      <formula>0</formula>
    </cfRule>
  </conditionalFormatting>
  <conditionalFormatting sqref="O32">
    <cfRule type="cellIs" dxfId="0" priority="1261" operator="lessThan">
      <formula>0</formula>
    </cfRule>
  </conditionalFormatting>
  <conditionalFormatting sqref="O32">
    <cfRule type="cellIs" dxfId="0" priority="1262" operator="greaterThanOrEqual">
      <formula>0</formula>
    </cfRule>
  </conditionalFormatting>
  <conditionalFormatting sqref="O33">
    <cfRule type="cellIs" dxfId="0" priority="1263" operator="lessThan">
      <formula>0</formula>
    </cfRule>
  </conditionalFormatting>
  <conditionalFormatting sqref="O33">
    <cfRule type="cellIs" dxfId="0" priority="1264" operator="greaterThanOrEqual">
      <formula>0</formula>
    </cfRule>
  </conditionalFormatting>
  <conditionalFormatting sqref="O34">
    <cfRule type="cellIs" dxfId="0" priority="1265" operator="lessThan">
      <formula>0</formula>
    </cfRule>
  </conditionalFormatting>
  <conditionalFormatting sqref="O34">
    <cfRule type="cellIs" dxfId="0" priority="1266" operator="greaterThanOrEqual">
      <formula>0</formula>
    </cfRule>
  </conditionalFormatting>
  <conditionalFormatting sqref="O35">
    <cfRule type="cellIs" dxfId="0" priority="1267" operator="lessThan">
      <formula>0</formula>
    </cfRule>
  </conditionalFormatting>
  <conditionalFormatting sqref="O35">
    <cfRule type="cellIs" dxfId="0" priority="1268" operator="greaterThanOrEqual">
      <formula>0</formula>
    </cfRule>
  </conditionalFormatting>
  <conditionalFormatting sqref="O36">
    <cfRule type="cellIs" dxfId="0" priority="1269" operator="lessThan">
      <formula>0</formula>
    </cfRule>
  </conditionalFormatting>
  <conditionalFormatting sqref="O36">
    <cfRule type="cellIs" dxfId="0" priority="1270" operator="greaterThanOrEqual">
      <formula>0</formula>
    </cfRule>
  </conditionalFormatting>
  <conditionalFormatting sqref="O37">
    <cfRule type="cellIs" dxfId="0" priority="1271" operator="lessThan">
      <formula>0</formula>
    </cfRule>
  </conditionalFormatting>
  <conditionalFormatting sqref="O37">
    <cfRule type="cellIs" dxfId="0" priority="1272" operator="greaterThanOrEqual">
      <formula>0</formula>
    </cfRule>
  </conditionalFormatting>
  <conditionalFormatting sqref="O38">
    <cfRule type="cellIs" dxfId="0" priority="1273" operator="lessThan">
      <formula>0</formula>
    </cfRule>
  </conditionalFormatting>
  <conditionalFormatting sqref="O38">
    <cfRule type="cellIs" dxfId="0" priority="1274" operator="greaterThanOrEqual">
      <formula>0</formula>
    </cfRule>
  </conditionalFormatting>
  <conditionalFormatting sqref="O42">
    <cfRule type="cellIs" dxfId="0" priority="1275" operator="lessThan">
      <formula>0</formula>
    </cfRule>
  </conditionalFormatting>
  <conditionalFormatting sqref="O42">
    <cfRule type="cellIs" dxfId="0" priority="1276" operator="greaterThanOrEqual">
      <formula>0</formula>
    </cfRule>
  </conditionalFormatting>
  <conditionalFormatting sqref="O43">
    <cfRule type="cellIs" dxfId="0" priority="1277" operator="lessThan">
      <formula>0</formula>
    </cfRule>
  </conditionalFormatting>
  <conditionalFormatting sqref="O43">
    <cfRule type="cellIs" dxfId="0" priority="1278" operator="greaterThanOrEqual">
      <formula>0</formula>
    </cfRule>
  </conditionalFormatting>
  <conditionalFormatting sqref="O44">
    <cfRule type="cellIs" dxfId="0" priority="1279" operator="lessThan">
      <formula>0</formula>
    </cfRule>
  </conditionalFormatting>
  <conditionalFormatting sqref="O44">
    <cfRule type="cellIs" dxfId="0" priority="1280" operator="greaterThanOrEqual">
      <formula>0</formula>
    </cfRule>
  </conditionalFormatting>
  <conditionalFormatting sqref="O45">
    <cfRule type="cellIs" dxfId="0" priority="1281" operator="lessThan">
      <formula>0</formula>
    </cfRule>
  </conditionalFormatting>
  <conditionalFormatting sqref="O45">
    <cfRule type="cellIs" dxfId="0" priority="1282" operator="greaterThanOrEqual">
      <formula>0</formula>
    </cfRule>
  </conditionalFormatting>
  <conditionalFormatting sqref="O46">
    <cfRule type="cellIs" dxfId="0" priority="1283" operator="lessThan">
      <formula>0</formula>
    </cfRule>
  </conditionalFormatting>
  <conditionalFormatting sqref="O46">
    <cfRule type="cellIs" dxfId="0" priority="1284" operator="greaterThanOrEqual">
      <formula>0</formula>
    </cfRule>
  </conditionalFormatting>
  <conditionalFormatting sqref="O47">
    <cfRule type="cellIs" dxfId="0" priority="1285" operator="lessThan">
      <formula>0</formula>
    </cfRule>
  </conditionalFormatting>
  <conditionalFormatting sqref="O47">
    <cfRule type="cellIs" dxfId="0" priority="1286" operator="greaterThanOrEqual">
      <formula>0</formula>
    </cfRule>
  </conditionalFormatting>
  <conditionalFormatting sqref="O48">
    <cfRule type="cellIs" dxfId="0" priority="1287" operator="lessThan">
      <formula>0</formula>
    </cfRule>
  </conditionalFormatting>
  <conditionalFormatting sqref="O48">
    <cfRule type="cellIs" dxfId="0" priority="1288" operator="greaterThanOrEqual">
      <formula>0</formula>
    </cfRule>
  </conditionalFormatting>
  <conditionalFormatting sqref="O49">
    <cfRule type="cellIs" dxfId="0" priority="1289" operator="lessThan">
      <formula>0</formula>
    </cfRule>
  </conditionalFormatting>
  <conditionalFormatting sqref="O49">
    <cfRule type="cellIs" dxfId="0" priority="1290" operator="greaterThanOrEqual">
      <formula>0</formula>
    </cfRule>
  </conditionalFormatting>
  <conditionalFormatting sqref="O50">
    <cfRule type="cellIs" dxfId="0" priority="1291" operator="lessThan">
      <formula>0</formula>
    </cfRule>
  </conditionalFormatting>
  <conditionalFormatting sqref="O50">
    <cfRule type="cellIs" dxfId="0" priority="1292" operator="greaterThanOrEqual">
      <formula>0</formula>
    </cfRule>
  </conditionalFormatting>
  <conditionalFormatting sqref="O51">
    <cfRule type="cellIs" dxfId="0" priority="1293" operator="lessThan">
      <formula>0</formula>
    </cfRule>
  </conditionalFormatting>
  <conditionalFormatting sqref="O51">
    <cfRule type="cellIs" dxfId="0" priority="1294" operator="greaterThanOrEqual">
      <formula>0</formula>
    </cfRule>
  </conditionalFormatting>
  <conditionalFormatting sqref="P43">
    <cfRule type="cellIs" dxfId="0" priority="1295" operator="lessThan">
      <formula>0</formula>
    </cfRule>
  </conditionalFormatting>
  <conditionalFormatting sqref="P43">
    <cfRule type="cellIs" dxfId="0" priority="1296" operator="greaterThanOrEqual">
      <formula>0</formula>
    </cfRule>
  </conditionalFormatting>
  <conditionalFormatting sqref="P44">
    <cfRule type="cellIs" dxfId="0" priority="1297" operator="lessThan">
      <formula>0</formula>
    </cfRule>
  </conditionalFormatting>
  <conditionalFormatting sqref="P44">
    <cfRule type="cellIs" dxfId="0" priority="1298" operator="greaterThanOrEqual">
      <formula>0</formula>
    </cfRule>
  </conditionalFormatting>
  <conditionalFormatting sqref="P45">
    <cfRule type="cellIs" dxfId="0" priority="1299" operator="lessThan">
      <formula>0</formula>
    </cfRule>
  </conditionalFormatting>
  <conditionalFormatting sqref="P45">
    <cfRule type="cellIs" dxfId="0" priority="1300" operator="greaterThanOrEqual">
      <formula>0</formula>
    </cfRule>
  </conditionalFormatting>
  <conditionalFormatting sqref="P46">
    <cfRule type="cellIs" dxfId="0" priority="1301" operator="lessThan">
      <formula>0</formula>
    </cfRule>
  </conditionalFormatting>
  <conditionalFormatting sqref="P46">
    <cfRule type="cellIs" dxfId="0" priority="1302" operator="greaterThanOrEqual">
      <formula>0</formula>
    </cfRule>
  </conditionalFormatting>
  <conditionalFormatting sqref="P47">
    <cfRule type="cellIs" dxfId="0" priority="1303" operator="lessThan">
      <formula>0</formula>
    </cfRule>
  </conditionalFormatting>
  <conditionalFormatting sqref="P47">
    <cfRule type="cellIs" dxfId="0" priority="1304" operator="greaterThanOrEqual">
      <formula>0</formula>
    </cfRule>
  </conditionalFormatting>
  <conditionalFormatting sqref="P48">
    <cfRule type="cellIs" dxfId="0" priority="1305" operator="lessThan">
      <formula>0</formula>
    </cfRule>
  </conditionalFormatting>
  <conditionalFormatting sqref="P48">
    <cfRule type="cellIs" dxfId="0" priority="1306" operator="greaterThanOrEqual">
      <formula>0</formula>
    </cfRule>
  </conditionalFormatting>
  <conditionalFormatting sqref="P49">
    <cfRule type="cellIs" dxfId="0" priority="1307" operator="lessThan">
      <formula>0</formula>
    </cfRule>
  </conditionalFormatting>
  <conditionalFormatting sqref="P49">
    <cfRule type="cellIs" dxfId="0" priority="1308" operator="greaterThanOrEqual">
      <formula>0</formula>
    </cfRule>
  </conditionalFormatting>
  <conditionalFormatting sqref="P50">
    <cfRule type="cellIs" dxfId="0" priority="1309" operator="lessThan">
      <formula>0</formula>
    </cfRule>
  </conditionalFormatting>
  <conditionalFormatting sqref="P50">
    <cfRule type="cellIs" dxfId="0" priority="1310" operator="greaterThanOrEqual">
      <formula>0</formula>
    </cfRule>
  </conditionalFormatting>
  <conditionalFormatting sqref="P51">
    <cfRule type="cellIs" dxfId="0" priority="1311" operator="lessThan">
      <formula>0</formula>
    </cfRule>
  </conditionalFormatting>
  <conditionalFormatting sqref="P51">
    <cfRule type="cellIs" dxfId="0" priority="1312" operator="greaterThanOrEqual">
      <formula>0</formula>
    </cfRule>
  </conditionalFormatting>
  <conditionalFormatting sqref="P29">
    <cfRule type="cellIs" dxfId="0" priority="1313" operator="lessThan">
      <formula>0</formula>
    </cfRule>
  </conditionalFormatting>
  <conditionalFormatting sqref="P29">
    <cfRule type="cellIs" dxfId="0" priority="1314" operator="greaterThanOrEqual">
      <formula>0</formula>
    </cfRule>
  </conditionalFormatting>
  <conditionalFormatting sqref="P30">
    <cfRule type="cellIs" dxfId="0" priority="1315" operator="lessThan">
      <formula>0</formula>
    </cfRule>
  </conditionalFormatting>
  <conditionalFormatting sqref="P30">
    <cfRule type="cellIs" dxfId="0" priority="1316" operator="greaterThanOrEqual">
      <formula>0</formula>
    </cfRule>
  </conditionalFormatting>
  <conditionalFormatting sqref="P31">
    <cfRule type="cellIs" dxfId="0" priority="1317" operator="lessThan">
      <formula>0</formula>
    </cfRule>
  </conditionalFormatting>
  <conditionalFormatting sqref="P31">
    <cfRule type="cellIs" dxfId="0" priority="1318" operator="greaterThanOrEqual">
      <formula>0</formula>
    </cfRule>
  </conditionalFormatting>
  <conditionalFormatting sqref="P32">
    <cfRule type="cellIs" dxfId="0" priority="1319" operator="lessThan">
      <formula>0</formula>
    </cfRule>
  </conditionalFormatting>
  <conditionalFormatting sqref="P32">
    <cfRule type="cellIs" dxfId="0" priority="1320" operator="greaterThanOrEqual">
      <formula>0</formula>
    </cfRule>
  </conditionalFormatting>
  <conditionalFormatting sqref="P33">
    <cfRule type="cellIs" dxfId="0" priority="1321" operator="lessThan">
      <formula>0</formula>
    </cfRule>
  </conditionalFormatting>
  <conditionalFormatting sqref="P33">
    <cfRule type="cellIs" dxfId="0" priority="1322" operator="greaterThanOrEqual">
      <formula>0</formula>
    </cfRule>
  </conditionalFormatting>
  <conditionalFormatting sqref="P34">
    <cfRule type="cellIs" dxfId="0" priority="1323" operator="lessThan">
      <formula>0</formula>
    </cfRule>
  </conditionalFormatting>
  <conditionalFormatting sqref="P34">
    <cfRule type="cellIs" dxfId="0" priority="1324" operator="greaterThanOrEqual">
      <formula>0</formula>
    </cfRule>
  </conditionalFormatting>
  <conditionalFormatting sqref="P35">
    <cfRule type="cellIs" dxfId="0" priority="1325" operator="lessThan">
      <formula>0</formula>
    </cfRule>
  </conditionalFormatting>
  <conditionalFormatting sqref="P35">
    <cfRule type="cellIs" dxfId="0" priority="1326" operator="greaterThanOrEqual">
      <formula>0</formula>
    </cfRule>
  </conditionalFormatting>
  <conditionalFormatting sqref="P36">
    <cfRule type="cellIs" dxfId="0" priority="1327" operator="lessThan">
      <formula>0</formula>
    </cfRule>
  </conditionalFormatting>
  <conditionalFormatting sqref="P36">
    <cfRule type="cellIs" dxfId="0" priority="1328" operator="greaterThanOrEqual">
      <formula>0</formula>
    </cfRule>
  </conditionalFormatting>
  <conditionalFormatting sqref="P37">
    <cfRule type="cellIs" dxfId="0" priority="1329" operator="lessThan">
      <formula>0</formula>
    </cfRule>
  </conditionalFormatting>
  <conditionalFormatting sqref="P37">
    <cfRule type="cellIs" dxfId="0" priority="1330" operator="greaterThanOrEqual">
      <formula>0</formula>
    </cfRule>
  </conditionalFormatting>
  <conditionalFormatting sqref="P38">
    <cfRule type="cellIs" dxfId="0" priority="1331" operator="lessThan">
      <formula>0</formula>
    </cfRule>
  </conditionalFormatting>
  <conditionalFormatting sqref="P38">
    <cfRule type="cellIs" dxfId="0" priority="1332" operator="greaterThanOrEqual">
      <formula>0</formula>
    </cfRule>
  </conditionalFormatting>
  <conditionalFormatting sqref="P16">
    <cfRule type="cellIs" dxfId="0" priority="1333" operator="lessThan">
      <formula>0</formula>
    </cfRule>
  </conditionalFormatting>
  <conditionalFormatting sqref="P16">
    <cfRule type="cellIs" dxfId="0" priority="1334" operator="greaterThanOrEqual">
      <formula>0</formula>
    </cfRule>
  </conditionalFormatting>
  <conditionalFormatting sqref="P17">
    <cfRule type="cellIs" dxfId="0" priority="1335" operator="lessThan">
      <formula>0</formula>
    </cfRule>
  </conditionalFormatting>
  <conditionalFormatting sqref="P17">
    <cfRule type="cellIs" dxfId="0" priority="1336" operator="greaterThanOrEqual">
      <formula>0</formula>
    </cfRule>
  </conditionalFormatting>
  <conditionalFormatting sqref="P18">
    <cfRule type="cellIs" dxfId="0" priority="1337" operator="lessThan">
      <formula>0</formula>
    </cfRule>
  </conditionalFormatting>
  <conditionalFormatting sqref="P18">
    <cfRule type="cellIs" dxfId="0" priority="1338" operator="greaterThanOrEqual">
      <formula>0</formula>
    </cfRule>
  </conditionalFormatting>
  <conditionalFormatting sqref="P19">
    <cfRule type="cellIs" dxfId="0" priority="1339" operator="lessThan">
      <formula>0</formula>
    </cfRule>
  </conditionalFormatting>
  <conditionalFormatting sqref="P19">
    <cfRule type="cellIs" dxfId="0" priority="1340" operator="greaterThanOrEqual">
      <formula>0</formula>
    </cfRule>
  </conditionalFormatting>
  <conditionalFormatting sqref="P20">
    <cfRule type="cellIs" dxfId="0" priority="1341" operator="lessThan">
      <formula>0</formula>
    </cfRule>
  </conditionalFormatting>
  <conditionalFormatting sqref="P20">
    <cfRule type="cellIs" dxfId="0" priority="1342" operator="greaterThanOrEqual">
      <formula>0</formula>
    </cfRule>
  </conditionalFormatting>
  <conditionalFormatting sqref="P21">
    <cfRule type="cellIs" dxfId="0" priority="1343" operator="lessThan">
      <formula>0</formula>
    </cfRule>
  </conditionalFormatting>
  <conditionalFormatting sqref="P21">
    <cfRule type="cellIs" dxfId="0" priority="1344" operator="greaterThanOrEqual">
      <formula>0</formula>
    </cfRule>
  </conditionalFormatting>
  <conditionalFormatting sqref="P22">
    <cfRule type="cellIs" dxfId="0" priority="1345" operator="lessThan">
      <formula>0</formula>
    </cfRule>
  </conditionalFormatting>
  <conditionalFormatting sqref="P22">
    <cfRule type="cellIs" dxfId="0" priority="1346" operator="greaterThanOrEqual">
      <formula>0</formula>
    </cfRule>
  </conditionalFormatting>
  <conditionalFormatting sqref="P23">
    <cfRule type="cellIs" dxfId="0" priority="1347" operator="lessThan">
      <formula>0</formula>
    </cfRule>
  </conditionalFormatting>
  <conditionalFormatting sqref="P23">
    <cfRule type="cellIs" dxfId="0" priority="1348" operator="greaterThanOrEqual">
      <formula>0</formula>
    </cfRule>
  </conditionalFormatting>
  <conditionalFormatting sqref="P24">
    <cfRule type="cellIs" dxfId="0" priority="1349" operator="lessThan">
      <formula>0</formula>
    </cfRule>
  </conditionalFormatting>
  <conditionalFormatting sqref="P24">
    <cfRule type="cellIs" dxfId="0" priority="1350" operator="greaterThanOrEqual">
      <formula>0</formula>
    </cfRule>
  </conditionalFormatting>
  <conditionalFormatting sqref="P25">
    <cfRule type="cellIs" dxfId="0" priority="1351" operator="lessThan">
      <formula>0</formula>
    </cfRule>
  </conditionalFormatting>
  <conditionalFormatting sqref="P25">
    <cfRule type="cellIs" dxfId="0" priority="1352" operator="greaterThanOrEqual">
      <formula>0</formula>
    </cfRule>
  </conditionalFormatting>
  <conditionalFormatting sqref="P3">
    <cfRule type="cellIs" dxfId="0" priority="1353" operator="lessThan">
      <formula>0</formula>
    </cfRule>
  </conditionalFormatting>
  <conditionalFormatting sqref="P3">
    <cfRule type="cellIs" dxfId="0" priority="1354" operator="greaterThanOrEqual">
      <formula>0</formula>
    </cfRule>
  </conditionalFormatting>
  <conditionalFormatting sqref="P4">
    <cfRule type="cellIs" dxfId="0" priority="1355" operator="lessThan">
      <formula>0</formula>
    </cfRule>
  </conditionalFormatting>
  <conditionalFormatting sqref="P4">
    <cfRule type="cellIs" dxfId="0" priority="1356" operator="greaterThanOrEqual">
      <formula>0</formula>
    </cfRule>
  </conditionalFormatting>
  <conditionalFormatting sqref="P5">
    <cfRule type="cellIs" dxfId="0" priority="1357" operator="lessThan">
      <formula>0</formula>
    </cfRule>
  </conditionalFormatting>
  <conditionalFormatting sqref="P5">
    <cfRule type="cellIs" dxfId="0" priority="1358" operator="greaterThanOrEqual">
      <formula>0</formula>
    </cfRule>
  </conditionalFormatting>
  <conditionalFormatting sqref="P6">
    <cfRule type="cellIs" dxfId="0" priority="1359" operator="lessThan">
      <formula>0</formula>
    </cfRule>
  </conditionalFormatting>
  <conditionalFormatting sqref="P6">
    <cfRule type="cellIs" dxfId="0" priority="1360" operator="greaterThanOrEqual">
      <formula>0</formula>
    </cfRule>
  </conditionalFormatting>
  <conditionalFormatting sqref="P7">
    <cfRule type="cellIs" dxfId="0" priority="1361" operator="lessThan">
      <formula>0</formula>
    </cfRule>
  </conditionalFormatting>
  <conditionalFormatting sqref="P7">
    <cfRule type="cellIs" dxfId="0" priority="1362" operator="greaterThanOrEqual">
      <formula>0</formula>
    </cfRule>
  </conditionalFormatting>
  <conditionalFormatting sqref="P8">
    <cfRule type="cellIs" dxfId="0" priority="1363" operator="lessThan">
      <formula>0</formula>
    </cfRule>
  </conditionalFormatting>
  <conditionalFormatting sqref="P8">
    <cfRule type="cellIs" dxfId="0" priority="1364" operator="greaterThanOrEqual">
      <formula>0</formula>
    </cfRule>
  </conditionalFormatting>
  <conditionalFormatting sqref="P9">
    <cfRule type="cellIs" dxfId="0" priority="1365" operator="lessThan">
      <formula>0</formula>
    </cfRule>
  </conditionalFormatting>
  <conditionalFormatting sqref="P9">
    <cfRule type="cellIs" dxfId="0" priority="1366" operator="greaterThanOrEqual">
      <formula>0</formula>
    </cfRule>
  </conditionalFormatting>
  <conditionalFormatting sqref="P10">
    <cfRule type="cellIs" dxfId="0" priority="1367" operator="lessThan">
      <formula>0</formula>
    </cfRule>
  </conditionalFormatting>
  <conditionalFormatting sqref="P10">
    <cfRule type="cellIs" dxfId="0" priority="1368" operator="greaterThanOrEqual">
      <formula>0</formula>
    </cfRule>
  </conditionalFormatting>
  <conditionalFormatting sqref="P11">
    <cfRule type="cellIs" dxfId="0" priority="1369" operator="lessThan">
      <formula>0</formula>
    </cfRule>
  </conditionalFormatting>
  <conditionalFormatting sqref="P11">
    <cfRule type="cellIs" dxfId="0" priority="1370" operator="greaterThanOrEqual">
      <formula>0</formula>
    </cfRule>
  </conditionalFormatting>
  <conditionalFormatting sqref="P12">
    <cfRule type="cellIs" dxfId="0" priority="1371" operator="lessThan">
      <formula>0</formula>
    </cfRule>
  </conditionalFormatting>
  <conditionalFormatting sqref="P12">
    <cfRule type="cellIs" dxfId="0" priority="1372" operator="greaterThanOrEqual">
      <formula>0</formula>
    </cfRule>
  </conditionalFormatting>
  <conditionalFormatting sqref="C55">
    <cfRule type="cellIs" dxfId="0" priority="1373" operator="lessThan">
      <formula>0</formula>
    </cfRule>
  </conditionalFormatting>
  <conditionalFormatting sqref="C55">
    <cfRule type="cellIs" dxfId="0" priority="1374" operator="greaterThanOrEqual">
      <formula>0</formula>
    </cfRule>
  </conditionalFormatting>
  <conditionalFormatting sqref="O55">
    <cfRule type="cellIs" dxfId="0" priority="1375" operator="lessThan">
      <formula>0</formula>
    </cfRule>
  </conditionalFormatting>
  <conditionalFormatting sqref="O55">
    <cfRule type="cellIs" dxfId="0" priority="1376" operator="greaterThanOrEqual">
      <formula>0</formula>
    </cfRule>
  </conditionalFormatting>
  <conditionalFormatting sqref="O56">
    <cfRule type="cellIs" dxfId="0" priority="1377" operator="lessThan">
      <formula>0</formula>
    </cfRule>
  </conditionalFormatting>
  <conditionalFormatting sqref="O56">
    <cfRule type="cellIs" dxfId="0" priority="1378" operator="greaterThanOrEqual">
      <formula>0</formula>
    </cfRule>
  </conditionalFormatting>
  <conditionalFormatting sqref="O57">
    <cfRule type="cellIs" dxfId="0" priority="1379" operator="lessThan">
      <formula>0</formula>
    </cfRule>
  </conditionalFormatting>
  <conditionalFormatting sqref="O57">
    <cfRule type="cellIs" dxfId="0" priority="1380" operator="greaterThanOrEqual">
      <formula>0</formula>
    </cfRule>
  </conditionalFormatting>
  <conditionalFormatting sqref="O58">
    <cfRule type="cellIs" dxfId="0" priority="1381" operator="lessThan">
      <formula>0</formula>
    </cfRule>
  </conditionalFormatting>
  <conditionalFormatting sqref="O58">
    <cfRule type="cellIs" dxfId="0" priority="1382" operator="greaterThanOrEqual">
      <formula>0</formula>
    </cfRule>
  </conditionalFormatting>
  <conditionalFormatting sqref="O59">
    <cfRule type="cellIs" dxfId="0" priority="1383" operator="lessThan">
      <formula>0</formula>
    </cfRule>
  </conditionalFormatting>
  <conditionalFormatting sqref="O59">
    <cfRule type="cellIs" dxfId="0" priority="1384" operator="greaterThanOrEqual">
      <formula>0</formula>
    </cfRule>
  </conditionalFormatting>
  <conditionalFormatting sqref="O60">
    <cfRule type="cellIs" dxfId="0" priority="1385" operator="lessThan">
      <formula>0</formula>
    </cfRule>
  </conditionalFormatting>
  <conditionalFormatting sqref="O60">
    <cfRule type="cellIs" dxfId="0" priority="1386" operator="greaterThanOrEqual">
      <formula>0</formula>
    </cfRule>
  </conditionalFormatting>
  <conditionalFormatting sqref="O61">
    <cfRule type="cellIs" dxfId="0" priority="1387" operator="lessThan">
      <formula>0</formula>
    </cfRule>
  </conditionalFormatting>
  <conditionalFormatting sqref="O61">
    <cfRule type="cellIs" dxfId="0" priority="1388" operator="greaterThanOrEqual">
      <formula>0</formula>
    </cfRule>
  </conditionalFormatting>
  <conditionalFormatting sqref="O62">
    <cfRule type="cellIs" dxfId="0" priority="1389" operator="lessThan">
      <formula>0</formula>
    </cfRule>
  </conditionalFormatting>
  <conditionalFormatting sqref="O62">
    <cfRule type="cellIs" dxfId="0" priority="1390" operator="greaterThanOrEqual">
      <formula>0</formula>
    </cfRule>
  </conditionalFormatting>
  <conditionalFormatting sqref="O63">
    <cfRule type="cellIs" dxfId="0" priority="1391" operator="lessThan">
      <formula>0</formula>
    </cfRule>
  </conditionalFormatting>
  <conditionalFormatting sqref="O63">
    <cfRule type="cellIs" dxfId="0" priority="1392" operator="greaterThanOrEqual">
      <formula>0</formula>
    </cfRule>
  </conditionalFormatting>
  <conditionalFormatting sqref="O64">
    <cfRule type="cellIs" dxfId="0" priority="1393" operator="lessThan">
      <formula>0</formula>
    </cfRule>
  </conditionalFormatting>
  <conditionalFormatting sqref="O64">
    <cfRule type="cellIs" dxfId="0" priority="1394" operator="greaterThanOrEqual">
      <formula>0</formula>
    </cfRule>
  </conditionalFormatting>
  <conditionalFormatting sqref="P55">
    <cfRule type="cellIs" dxfId="0" priority="1395" operator="lessThan">
      <formula>0</formula>
    </cfRule>
  </conditionalFormatting>
  <conditionalFormatting sqref="P55">
    <cfRule type="cellIs" dxfId="0" priority="1396" operator="greaterThanOrEqual">
      <formula>0</formula>
    </cfRule>
  </conditionalFormatting>
  <conditionalFormatting sqref="P56">
    <cfRule type="cellIs" dxfId="0" priority="1397" operator="lessThan">
      <formula>0</formula>
    </cfRule>
  </conditionalFormatting>
  <conditionalFormatting sqref="P56">
    <cfRule type="cellIs" dxfId="0" priority="1398" operator="greaterThanOrEqual">
      <formula>0</formula>
    </cfRule>
  </conditionalFormatting>
  <conditionalFormatting sqref="P57">
    <cfRule type="cellIs" dxfId="0" priority="1399" operator="lessThan">
      <formula>0</formula>
    </cfRule>
  </conditionalFormatting>
  <conditionalFormatting sqref="P57">
    <cfRule type="cellIs" dxfId="0" priority="1400" operator="greaterThanOrEqual">
      <formula>0</formula>
    </cfRule>
  </conditionalFormatting>
  <conditionalFormatting sqref="P58">
    <cfRule type="cellIs" dxfId="0" priority="1401" operator="lessThan">
      <formula>0</formula>
    </cfRule>
  </conditionalFormatting>
  <conditionalFormatting sqref="P58">
    <cfRule type="cellIs" dxfId="0" priority="1402" operator="greaterThanOrEqual">
      <formula>0</formula>
    </cfRule>
  </conditionalFormatting>
  <conditionalFormatting sqref="P59">
    <cfRule type="cellIs" dxfId="0" priority="1403" operator="lessThan">
      <formula>0</formula>
    </cfRule>
  </conditionalFormatting>
  <conditionalFormatting sqref="P59">
    <cfRule type="cellIs" dxfId="0" priority="1404" operator="greaterThanOrEqual">
      <formula>0</formula>
    </cfRule>
  </conditionalFormatting>
  <conditionalFormatting sqref="P60">
    <cfRule type="cellIs" dxfId="0" priority="1405" operator="lessThan">
      <formula>0</formula>
    </cfRule>
  </conditionalFormatting>
  <conditionalFormatting sqref="P60">
    <cfRule type="cellIs" dxfId="0" priority="1406" operator="greaterThanOrEqual">
      <formula>0</formula>
    </cfRule>
  </conditionalFormatting>
  <conditionalFormatting sqref="P61">
    <cfRule type="cellIs" dxfId="0" priority="1407" operator="lessThan">
      <formula>0</formula>
    </cfRule>
  </conditionalFormatting>
  <conditionalFormatting sqref="P61">
    <cfRule type="cellIs" dxfId="0" priority="1408" operator="greaterThanOrEqual">
      <formula>0</formula>
    </cfRule>
  </conditionalFormatting>
  <conditionalFormatting sqref="P62">
    <cfRule type="cellIs" dxfId="0" priority="1409" operator="lessThan">
      <formula>0</formula>
    </cfRule>
  </conditionalFormatting>
  <conditionalFormatting sqref="P62">
    <cfRule type="cellIs" dxfId="0" priority="1410" operator="greaterThanOrEqual">
      <formula>0</formula>
    </cfRule>
  </conditionalFormatting>
  <conditionalFormatting sqref="P63">
    <cfRule type="cellIs" dxfId="0" priority="1411" operator="lessThan">
      <formula>0</formula>
    </cfRule>
  </conditionalFormatting>
  <conditionalFormatting sqref="P63">
    <cfRule type="cellIs" dxfId="0" priority="1412" operator="greaterThanOrEqual">
      <formula>0</formula>
    </cfRule>
  </conditionalFormatting>
  <conditionalFormatting sqref="P64">
    <cfRule type="cellIs" dxfId="0" priority="1413" operator="lessThan">
      <formula>0</formula>
    </cfRule>
  </conditionalFormatting>
  <conditionalFormatting sqref="P64">
    <cfRule type="cellIs" dxfId="0" priority="1414" operator="greaterThanOrEqual">
      <formula>0</formula>
    </cfRule>
  </conditionalFormatting>
  <conditionalFormatting sqref="O68">
    <cfRule type="cellIs" dxfId="0" priority="1415" operator="lessThan">
      <formula>0</formula>
    </cfRule>
  </conditionalFormatting>
  <conditionalFormatting sqref="O68">
    <cfRule type="cellIs" dxfId="0" priority="1416" operator="greaterThanOrEqual">
      <formula>0</formula>
    </cfRule>
  </conditionalFormatting>
  <conditionalFormatting sqref="O69">
    <cfRule type="cellIs" dxfId="0" priority="1417" operator="lessThan">
      <formula>0</formula>
    </cfRule>
  </conditionalFormatting>
  <conditionalFormatting sqref="O69">
    <cfRule type="cellIs" dxfId="0" priority="1418" operator="greaterThanOrEqual">
      <formula>0</formula>
    </cfRule>
  </conditionalFormatting>
  <conditionalFormatting sqref="O70">
    <cfRule type="cellIs" dxfId="0" priority="1419" operator="lessThan">
      <formula>0</formula>
    </cfRule>
  </conditionalFormatting>
  <conditionalFormatting sqref="O70">
    <cfRule type="cellIs" dxfId="0" priority="1420" operator="greaterThanOrEqual">
      <formula>0</formula>
    </cfRule>
  </conditionalFormatting>
  <conditionalFormatting sqref="O71">
    <cfRule type="cellIs" dxfId="0" priority="1421" operator="lessThan">
      <formula>0</formula>
    </cfRule>
  </conditionalFormatting>
  <conditionalFormatting sqref="O71">
    <cfRule type="cellIs" dxfId="0" priority="1422" operator="greaterThanOrEqual">
      <formula>0</formula>
    </cfRule>
  </conditionalFormatting>
  <conditionalFormatting sqref="O72">
    <cfRule type="cellIs" dxfId="0" priority="1423" operator="lessThan">
      <formula>0</formula>
    </cfRule>
  </conditionalFormatting>
  <conditionalFormatting sqref="O72">
    <cfRule type="cellIs" dxfId="0" priority="1424" operator="greaterThanOrEqual">
      <formula>0</formula>
    </cfRule>
  </conditionalFormatting>
  <conditionalFormatting sqref="O73">
    <cfRule type="cellIs" dxfId="0" priority="1425" operator="lessThan">
      <formula>0</formula>
    </cfRule>
  </conditionalFormatting>
  <conditionalFormatting sqref="O73">
    <cfRule type="cellIs" dxfId="0" priority="1426" operator="greaterThanOrEqual">
      <formula>0</formula>
    </cfRule>
  </conditionalFormatting>
  <conditionalFormatting sqref="O74">
    <cfRule type="cellIs" dxfId="0" priority="1427" operator="lessThan">
      <formula>0</formula>
    </cfRule>
  </conditionalFormatting>
  <conditionalFormatting sqref="O74">
    <cfRule type="cellIs" dxfId="0" priority="1428" operator="greaterThanOrEqual">
      <formula>0</formula>
    </cfRule>
  </conditionalFormatting>
  <conditionalFormatting sqref="O75">
    <cfRule type="cellIs" dxfId="0" priority="1429" operator="lessThan">
      <formula>0</formula>
    </cfRule>
  </conditionalFormatting>
  <conditionalFormatting sqref="O75">
    <cfRule type="cellIs" dxfId="0" priority="1430" operator="greaterThanOrEqual">
      <formula>0</formula>
    </cfRule>
  </conditionalFormatting>
  <conditionalFormatting sqref="O76">
    <cfRule type="cellIs" dxfId="0" priority="1431" operator="lessThan">
      <formula>0</formula>
    </cfRule>
  </conditionalFormatting>
  <conditionalFormatting sqref="O76">
    <cfRule type="cellIs" dxfId="0" priority="1432" operator="greaterThanOrEqual">
      <formula>0</formula>
    </cfRule>
  </conditionalFormatting>
  <conditionalFormatting sqref="O77">
    <cfRule type="cellIs" dxfId="0" priority="1433" operator="lessThan">
      <formula>0</formula>
    </cfRule>
  </conditionalFormatting>
  <conditionalFormatting sqref="O77">
    <cfRule type="cellIs" dxfId="0" priority="1434" operator="greaterThanOrEqual">
      <formula>0</formula>
    </cfRule>
  </conditionalFormatting>
  <conditionalFormatting sqref="D68">
    <cfRule type="cellIs" dxfId="0" priority="1435" operator="lessThan">
      <formula>0</formula>
    </cfRule>
  </conditionalFormatting>
  <conditionalFormatting sqref="D68">
    <cfRule type="cellIs" dxfId="0" priority="1436" operator="greaterThanOrEqual">
      <formula>0</formula>
    </cfRule>
  </conditionalFormatting>
  <conditionalFormatting sqref="E68">
    <cfRule type="cellIs" dxfId="0" priority="1437" operator="lessThan">
      <formula>0</formula>
    </cfRule>
  </conditionalFormatting>
  <conditionalFormatting sqref="E68">
    <cfRule type="cellIs" dxfId="0" priority="1438" operator="greaterThanOrEqual">
      <formula>0</formula>
    </cfRule>
  </conditionalFormatting>
  <conditionalFormatting sqref="F68">
    <cfRule type="cellIs" dxfId="0" priority="1439" operator="lessThan">
      <formula>0</formula>
    </cfRule>
  </conditionalFormatting>
  <conditionalFormatting sqref="F68">
    <cfRule type="cellIs" dxfId="0" priority="1440" operator="greaterThanOrEqual">
      <formula>0</formula>
    </cfRule>
  </conditionalFormatting>
  <conditionalFormatting sqref="G68">
    <cfRule type="cellIs" dxfId="0" priority="1441" operator="lessThan">
      <formula>0</formula>
    </cfRule>
  </conditionalFormatting>
  <conditionalFormatting sqref="G68">
    <cfRule type="cellIs" dxfId="0" priority="1442" operator="greaterThanOrEqual">
      <formula>0</formula>
    </cfRule>
  </conditionalFormatting>
  <conditionalFormatting sqref="H68">
    <cfRule type="cellIs" dxfId="0" priority="1443" operator="lessThan">
      <formula>0</formula>
    </cfRule>
  </conditionalFormatting>
  <conditionalFormatting sqref="H68">
    <cfRule type="cellIs" dxfId="0" priority="1444" operator="greaterThanOrEqual">
      <formula>0</formula>
    </cfRule>
  </conditionalFormatting>
  <conditionalFormatting sqref="I68">
    <cfRule type="cellIs" dxfId="0" priority="1445" operator="lessThan">
      <formula>0</formula>
    </cfRule>
  </conditionalFormatting>
  <conditionalFormatting sqref="I68">
    <cfRule type="cellIs" dxfId="0" priority="1446" operator="greaterThanOrEqual">
      <formula>0</formula>
    </cfRule>
  </conditionalFormatting>
  <conditionalFormatting sqref="J68">
    <cfRule type="cellIs" dxfId="0" priority="1447" operator="lessThan">
      <formula>0</formula>
    </cfRule>
  </conditionalFormatting>
  <conditionalFormatting sqref="J68">
    <cfRule type="cellIs" dxfId="0" priority="1448" operator="greaterThanOrEqual">
      <formula>0</formula>
    </cfRule>
  </conditionalFormatting>
  <conditionalFormatting sqref="K68">
    <cfRule type="cellIs" dxfId="0" priority="1449" operator="lessThan">
      <formula>0</formula>
    </cfRule>
  </conditionalFormatting>
  <conditionalFormatting sqref="K68">
    <cfRule type="cellIs" dxfId="0" priority="1450" operator="greaterThanOrEqual">
      <formula>0</formula>
    </cfRule>
  </conditionalFormatting>
  <conditionalFormatting sqref="L68">
    <cfRule type="cellIs" dxfId="0" priority="1451" operator="lessThan">
      <formula>0</formula>
    </cfRule>
  </conditionalFormatting>
  <conditionalFormatting sqref="L68">
    <cfRule type="cellIs" dxfId="0" priority="1452" operator="greaterThanOrEqual">
      <formula>0</formula>
    </cfRule>
  </conditionalFormatting>
  <conditionalFormatting sqref="M68">
    <cfRule type="cellIs" dxfId="0" priority="1453" operator="lessThan">
      <formula>0</formula>
    </cfRule>
  </conditionalFormatting>
  <conditionalFormatting sqref="M68">
    <cfRule type="cellIs" dxfId="0" priority="1454" operator="greaterThanOrEqual">
      <formula>0</formula>
    </cfRule>
  </conditionalFormatting>
  <conditionalFormatting sqref="N68">
    <cfRule type="cellIs" dxfId="0" priority="1455" operator="lessThan">
      <formula>0</formula>
    </cfRule>
  </conditionalFormatting>
  <conditionalFormatting sqref="N68">
    <cfRule type="cellIs" dxfId="0" priority="1456" operator="greaterThanOrEqual">
      <formula>0</formula>
    </cfRule>
  </conditionalFormatting>
  <conditionalFormatting sqref="C69">
    <cfRule type="cellIs" dxfId="0" priority="1457" operator="lessThan">
      <formula>0</formula>
    </cfRule>
  </conditionalFormatting>
  <conditionalFormatting sqref="C69">
    <cfRule type="cellIs" dxfId="0" priority="1458" operator="greaterThanOrEqual">
      <formula>0</formula>
    </cfRule>
  </conditionalFormatting>
  <conditionalFormatting sqref="D69">
    <cfRule type="cellIs" dxfId="0" priority="1459" operator="lessThan">
      <formula>0</formula>
    </cfRule>
  </conditionalFormatting>
  <conditionalFormatting sqref="D69">
    <cfRule type="cellIs" dxfId="0" priority="1460" operator="greaterThanOrEqual">
      <formula>0</formula>
    </cfRule>
  </conditionalFormatting>
  <conditionalFormatting sqref="E69">
    <cfRule type="cellIs" dxfId="0" priority="1461" operator="lessThan">
      <formula>0</formula>
    </cfRule>
  </conditionalFormatting>
  <conditionalFormatting sqref="E69">
    <cfRule type="cellIs" dxfId="0" priority="1462" operator="greaterThanOrEqual">
      <formula>0</formula>
    </cfRule>
  </conditionalFormatting>
  <conditionalFormatting sqref="F69">
    <cfRule type="cellIs" dxfId="0" priority="1463" operator="lessThan">
      <formula>0</formula>
    </cfRule>
  </conditionalFormatting>
  <conditionalFormatting sqref="F69">
    <cfRule type="cellIs" dxfId="0" priority="1464" operator="greaterThanOrEqual">
      <formula>0</formula>
    </cfRule>
  </conditionalFormatting>
  <conditionalFormatting sqref="G69">
    <cfRule type="cellIs" dxfId="0" priority="1465" operator="lessThan">
      <formula>0</formula>
    </cfRule>
  </conditionalFormatting>
  <conditionalFormatting sqref="G69">
    <cfRule type="cellIs" dxfId="0" priority="1466" operator="greaterThanOrEqual">
      <formula>0</formula>
    </cfRule>
  </conditionalFormatting>
  <conditionalFormatting sqref="H69">
    <cfRule type="cellIs" dxfId="0" priority="1467" operator="lessThan">
      <formula>0</formula>
    </cfRule>
  </conditionalFormatting>
  <conditionalFormatting sqref="H69">
    <cfRule type="cellIs" dxfId="0" priority="1468" operator="greaterThanOrEqual">
      <formula>0</formula>
    </cfRule>
  </conditionalFormatting>
  <conditionalFormatting sqref="I69">
    <cfRule type="cellIs" dxfId="0" priority="1469" operator="lessThan">
      <formula>0</formula>
    </cfRule>
  </conditionalFormatting>
  <conditionalFormatting sqref="I69">
    <cfRule type="cellIs" dxfId="0" priority="1470" operator="greaterThanOrEqual">
      <formula>0</formula>
    </cfRule>
  </conditionalFormatting>
  <conditionalFormatting sqref="J69">
    <cfRule type="cellIs" dxfId="0" priority="1471" operator="lessThan">
      <formula>0</formula>
    </cfRule>
  </conditionalFormatting>
  <conditionalFormatting sqref="J69">
    <cfRule type="cellIs" dxfId="0" priority="1472" operator="greaterThanOrEqual">
      <formula>0</formula>
    </cfRule>
  </conditionalFormatting>
  <conditionalFormatting sqref="K69">
    <cfRule type="cellIs" dxfId="0" priority="1473" operator="lessThan">
      <formula>0</formula>
    </cfRule>
  </conditionalFormatting>
  <conditionalFormatting sqref="K69">
    <cfRule type="cellIs" dxfId="0" priority="1474" operator="greaterThanOrEqual">
      <formula>0</formula>
    </cfRule>
  </conditionalFormatting>
  <conditionalFormatting sqref="L69">
    <cfRule type="cellIs" dxfId="0" priority="1475" operator="lessThan">
      <formula>0</formula>
    </cfRule>
  </conditionalFormatting>
  <conditionalFormatting sqref="L69">
    <cfRule type="cellIs" dxfId="0" priority="1476" operator="greaterThanOrEqual">
      <formula>0</formula>
    </cfRule>
  </conditionalFormatting>
  <conditionalFormatting sqref="M69">
    <cfRule type="cellIs" dxfId="0" priority="1477" operator="lessThan">
      <formula>0</formula>
    </cfRule>
  </conditionalFormatting>
  <conditionalFormatting sqref="M69">
    <cfRule type="cellIs" dxfId="0" priority="1478" operator="greaterThanOrEqual">
      <formula>0</formula>
    </cfRule>
  </conditionalFormatting>
  <conditionalFormatting sqref="N69">
    <cfRule type="cellIs" dxfId="0" priority="1479" operator="lessThan">
      <formula>0</formula>
    </cfRule>
  </conditionalFormatting>
  <conditionalFormatting sqref="N69">
    <cfRule type="cellIs" dxfId="0" priority="1480" operator="greaterThanOrEqual">
      <formula>0</formula>
    </cfRule>
  </conditionalFormatting>
  <conditionalFormatting sqref="C70">
    <cfRule type="cellIs" dxfId="0" priority="1481" operator="lessThan">
      <formula>0</formula>
    </cfRule>
  </conditionalFormatting>
  <conditionalFormatting sqref="C70">
    <cfRule type="cellIs" dxfId="0" priority="1482" operator="greaterThanOrEqual">
      <formula>0</formula>
    </cfRule>
  </conditionalFormatting>
  <conditionalFormatting sqref="D70">
    <cfRule type="cellIs" dxfId="0" priority="1483" operator="lessThan">
      <formula>0</formula>
    </cfRule>
  </conditionalFormatting>
  <conditionalFormatting sqref="D70">
    <cfRule type="cellIs" dxfId="0" priority="1484" operator="greaterThanOrEqual">
      <formula>0</formula>
    </cfRule>
  </conditionalFormatting>
  <conditionalFormatting sqref="E70">
    <cfRule type="cellIs" dxfId="0" priority="1485" operator="lessThan">
      <formula>0</formula>
    </cfRule>
  </conditionalFormatting>
  <conditionalFormatting sqref="E70">
    <cfRule type="cellIs" dxfId="0" priority="1486" operator="greaterThanOrEqual">
      <formula>0</formula>
    </cfRule>
  </conditionalFormatting>
  <conditionalFormatting sqref="F70">
    <cfRule type="cellIs" dxfId="0" priority="1487" operator="lessThan">
      <formula>0</formula>
    </cfRule>
  </conditionalFormatting>
  <conditionalFormatting sqref="F70">
    <cfRule type="cellIs" dxfId="0" priority="1488" operator="greaterThanOrEqual">
      <formula>0</formula>
    </cfRule>
  </conditionalFormatting>
  <conditionalFormatting sqref="G70">
    <cfRule type="cellIs" dxfId="0" priority="1489" operator="lessThan">
      <formula>0</formula>
    </cfRule>
  </conditionalFormatting>
  <conditionalFormatting sqref="G70">
    <cfRule type="cellIs" dxfId="0" priority="1490" operator="greaterThanOrEqual">
      <formula>0</formula>
    </cfRule>
  </conditionalFormatting>
  <conditionalFormatting sqref="H70">
    <cfRule type="cellIs" dxfId="0" priority="1491" operator="lessThan">
      <formula>0</formula>
    </cfRule>
  </conditionalFormatting>
  <conditionalFormatting sqref="H70">
    <cfRule type="cellIs" dxfId="0" priority="1492" operator="greaterThanOrEqual">
      <formula>0</formula>
    </cfRule>
  </conditionalFormatting>
  <conditionalFormatting sqref="I70">
    <cfRule type="cellIs" dxfId="0" priority="1493" operator="lessThan">
      <formula>0</formula>
    </cfRule>
  </conditionalFormatting>
  <conditionalFormatting sqref="I70">
    <cfRule type="cellIs" dxfId="0" priority="1494" operator="greaterThanOrEqual">
      <formula>0</formula>
    </cfRule>
  </conditionalFormatting>
  <conditionalFormatting sqref="J70">
    <cfRule type="cellIs" dxfId="0" priority="1495" operator="lessThan">
      <formula>0</formula>
    </cfRule>
  </conditionalFormatting>
  <conditionalFormatting sqref="J70">
    <cfRule type="cellIs" dxfId="0" priority="1496" operator="greaterThanOrEqual">
      <formula>0</formula>
    </cfRule>
  </conditionalFormatting>
  <conditionalFormatting sqref="K70">
    <cfRule type="cellIs" dxfId="0" priority="1497" operator="lessThan">
      <formula>0</formula>
    </cfRule>
  </conditionalFormatting>
  <conditionalFormatting sqref="K70">
    <cfRule type="cellIs" dxfId="0" priority="1498" operator="greaterThanOrEqual">
      <formula>0</formula>
    </cfRule>
  </conditionalFormatting>
  <conditionalFormatting sqref="L70">
    <cfRule type="cellIs" dxfId="0" priority="1499" operator="lessThan">
      <formula>0</formula>
    </cfRule>
  </conditionalFormatting>
  <conditionalFormatting sqref="L70">
    <cfRule type="cellIs" dxfId="0" priority="1500" operator="greaterThanOrEqual">
      <formula>0</formula>
    </cfRule>
  </conditionalFormatting>
  <conditionalFormatting sqref="M70">
    <cfRule type="cellIs" dxfId="0" priority="1501" operator="lessThan">
      <formula>0</formula>
    </cfRule>
  </conditionalFormatting>
  <conditionalFormatting sqref="M70">
    <cfRule type="cellIs" dxfId="0" priority="1502" operator="greaterThanOrEqual">
      <formula>0</formula>
    </cfRule>
  </conditionalFormatting>
  <conditionalFormatting sqref="N70">
    <cfRule type="cellIs" dxfId="0" priority="1503" operator="lessThan">
      <formula>0</formula>
    </cfRule>
  </conditionalFormatting>
  <conditionalFormatting sqref="N70">
    <cfRule type="cellIs" dxfId="0" priority="1504" operator="greaterThanOrEqual">
      <formula>0</formula>
    </cfRule>
  </conditionalFormatting>
  <conditionalFormatting sqref="C71">
    <cfRule type="cellIs" dxfId="0" priority="1505" operator="lessThan">
      <formula>0</formula>
    </cfRule>
  </conditionalFormatting>
  <conditionalFormatting sqref="C71">
    <cfRule type="cellIs" dxfId="0" priority="1506" operator="greaterThanOrEqual">
      <formula>0</formula>
    </cfRule>
  </conditionalFormatting>
  <conditionalFormatting sqref="D71">
    <cfRule type="cellIs" dxfId="0" priority="1507" operator="lessThan">
      <formula>0</formula>
    </cfRule>
  </conditionalFormatting>
  <conditionalFormatting sqref="D71">
    <cfRule type="cellIs" dxfId="0" priority="1508" operator="greaterThanOrEqual">
      <formula>0</formula>
    </cfRule>
  </conditionalFormatting>
  <conditionalFormatting sqref="E71">
    <cfRule type="cellIs" dxfId="0" priority="1509" operator="lessThan">
      <formula>0</formula>
    </cfRule>
  </conditionalFormatting>
  <conditionalFormatting sqref="E71">
    <cfRule type="cellIs" dxfId="0" priority="1510" operator="greaterThanOrEqual">
      <formula>0</formula>
    </cfRule>
  </conditionalFormatting>
  <conditionalFormatting sqref="F71">
    <cfRule type="cellIs" dxfId="0" priority="1511" operator="lessThan">
      <formula>0</formula>
    </cfRule>
  </conditionalFormatting>
  <conditionalFormatting sqref="F71">
    <cfRule type="cellIs" dxfId="0" priority="1512" operator="greaterThanOrEqual">
      <formula>0</formula>
    </cfRule>
  </conditionalFormatting>
  <conditionalFormatting sqref="G71">
    <cfRule type="cellIs" dxfId="0" priority="1513" operator="lessThan">
      <formula>0</formula>
    </cfRule>
  </conditionalFormatting>
  <conditionalFormatting sqref="G71">
    <cfRule type="cellIs" dxfId="0" priority="1514" operator="greaterThanOrEqual">
      <formula>0</formula>
    </cfRule>
  </conditionalFormatting>
  <conditionalFormatting sqref="H71">
    <cfRule type="cellIs" dxfId="0" priority="1515" operator="lessThan">
      <formula>0</formula>
    </cfRule>
  </conditionalFormatting>
  <conditionalFormatting sqref="H71">
    <cfRule type="cellIs" dxfId="0" priority="1516" operator="greaterThanOrEqual">
      <formula>0</formula>
    </cfRule>
  </conditionalFormatting>
  <conditionalFormatting sqref="I71">
    <cfRule type="cellIs" dxfId="0" priority="1517" operator="lessThan">
      <formula>0</formula>
    </cfRule>
  </conditionalFormatting>
  <conditionalFormatting sqref="I71">
    <cfRule type="cellIs" dxfId="0" priority="1518" operator="greaterThanOrEqual">
      <formula>0</formula>
    </cfRule>
  </conditionalFormatting>
  <conditionalFormatting sqref="J71">
    <cfRule type="cellIs" dxfId="0" priority="1519" operator="lessThan">
      <formula>0</formula>
    </cfRule>
  </conditionalFormatting>
  <conditionalFormatting sqref="J71">
    <cfRule type="cellIs" dxfId="0" priority="1520" operator="greaterThanOrEqual">
      <formula>0</formula>
    </cfRule>
  </conditionalFormatting>
  <conditionalFormatting sqref="K71">
    <cfRule type="cellIs" dxfId="0" priority="1521" operator="lessThan">
      <formula>0</formula>
    </cfRule>
  </conditionalFormatting>
  <conditionalFormatting sqref="K71">
    <cfRule type="cellIs" dxfId="0" priority="1522" operator="greaterThanOrEqual">
      <formula>0</formula>
    </cfRule>
  </conditionalFormatting>
  <conditionalFormatting sqref="L71">
    <cfRule type="cellIs" dxfId="0" priority="1523" operator="lessThan">
      <formula>0</formula>
    </cfRule>
  </conditionalFormatting>
  <conditionalFormatting sqref="L71">
    <cfRule type="cellIs" dxfId="0" priority="1524" operator="greaterThanOrEqual">
      <formula>0</formula>
    </cfRule>
  </conditionalFormatting>
  <conditionalFormatting sqref="M71">
    <cfRule type="cellIs" dxfId="0" priority="1525" operator="lessThan">
      <formula>0</formula>
    </cfRule>
  </conditionalFormatting>
  <conditionalFormatting sqref="M71">
    <cfRule type="cellIs" dxfId="0" priority="1526" operator="greaterThanOrEqual">
      <formula>0</formula>
    </cfRule>
  </conditionalFormatting>
  <conditionalFormatting sqref="N71">
    <cfRule type="cellIs" dxfId="0" priority="1527" operator="lessThan">
      <formula>0</formula>
    </cfRule>
  </conditionalFormatting>
  <conditionalFormatting sqref="N71">
    <cfRule type="cellIs" dxfId="0" priority="1528" operator="greaterThanOrEqual">
      <formula>0</formula>
    </cfRule>
  </conditionalFormatting>
  <conditionalFormatting sqref="C72">
    <cfRule type="cellIs" dxfId="0" priority="1529" operator="lessThan">
      <formula>0</formula>
    </cfRule>
  </conditionalFormatting>
  <conditionalFormatting sqref="C72">
    <cfRule type="cellIs" dxfId="0" priority="1530" operator="greaterThanOrEqual">
      <formula>0</formula>
    </cfRule>
  </conditionalFormatting>
  <conditionalFormatting sqref="D72">
    <cfRule type="cellIs" dxfId="0" priority="1531" operator="lessThan">
      <formula>0</formula>
    </cfRule>
  </conditionalFormatting>
  <conditionalFormatting sqref="D72">
    <cfRule type="cellIs" dxfId="0" priority="1532" operator="greaterThanOrEqual">
      <formula>0</formula>
    </cfRule>
  </conditionalFormatting>
  <conditionalFormatting sqref="E72">
    <cfRule type="cellIs" dxfId="0" priority="1533" operator="lessThan">
      <formula>0</formula>
    </cfRule>
  </conditionalFormatting>
  <conditionalFormatting sqref="E72">
    <cfRule type="cellIs" dxfId="0" priority="1534" operator="greaterThanOrEqual">
      <formula>0</formula>
    </cfRule>
  </conditionalFormatting>
  <conditionalFormatting sqref="F72">
    <cfRule type="cellIs" dxfId="0" priority="1535" operator="lessThan">
      <formula>0</formula>
    </cfRule>
  </conditionalFormatting>
  <conditionalFormatting sqref="F72">
    <cfRule type="cellIs" dxfId="0" priority="1536" operator="greaterThanOrEqual">
      <formula>0</formula>
    </cfRule>
  </conditionalFormatting>
  <conditionalFormatting sqref="G72">
    <cfRule type="cellIs" dxfId="0" priority="1537" operator="lessThan">
      <formula>0</formula>
    </cfRule>
  </conditionalFormatting>
  <conditionalFormatting sqref="G72">
    <cfRule type="cellIs" dxfId="0" priority="1538" operator="greaterThanOrEqual">
      <formula>0</formula>
    </cfRule>
  </conditionalFormatting>
  <conditionalFormatting sqref="H72">
    <cfRule type="cellIs" dxfId="0" priority="1539" operator="lessThan">
      <formula>0</formula>
    </cfRule>
  </conditionalFormatting>
  <conditionalFormatting sqref="H72">
    <cfRule type="cellIs" dxfId="0" priority="1540" operator="greaterThanOrEqual">
      <formula>0</formula>
    </cfRule>
  </conditionalFormatting>
  <conditionalFormatting sqref="I72">
    <cfRule type="cellIs" dxfId="0" priority="1541" operator="lessThan">
      <formula>0</formula>
    </cfRule>
  </conditionalFormatting>
  <conditionalFormatting sqref="I72">
    <cfRule type="cellIs" dxfId="0" priority="1542" operator="greaterThanOrEqual">
      <formula>0</formula>
    </cfRule>
  </conditionalFormatting>
  <conditionalFormatting sqref="J72">
    <cfRule type="cellIs" dxfId="0" priority="1543" operator="lessThan">
      <formula>0</formula>
    </cfRule>
  </conditionalFormatting>
  <conditionalFormatting sqref="J72">
    <cfRule type="cellIs" dxfId="0" priority="1544" operator="greaterThanOrEqual">
      <formula>0</formula>
    </cfRule>
  </conditionalFormatting>
  <conditionalFormatting sqref="K72">
    <cfRule type="cellIs" dxfId="0" priority="1545" operator="lessThan">
      <formula>0</formula>
    </cfRule>
  </conditionalFormatting>
  <conditionalFormatting sqref="K72">
    <cfRule type="cellIs" dxfId="0" priority="1546" operator="greaterThanOrEqual">
      <formula>0</formula>
    </cfRule>
  </conditionalFormatting>
  <conditionalFormatting sqref="L72">
    <cfRule type="cellIs" dxfId="0" priority="1547" operator="lessThan">
      <formula>0</formula>
    </cfRule>
  </conditionalFormatting>
  <conditionalFormatting sqref="L72">
    <cfRule type="cellIs" dxfId="0" priority="1548" operator="greaterThanOrEqual">
      <formula>0</formula>
    </cfRule>
  </conditionalFormatting>
  <conditionalFormatting sqref="M72">
    <cfRule type="cellIs" dxfId="0" priority="1549" operator="lessThan">
      <formula>0</formula>
    </cfRule>
  </conditionalFormatting>
  <conditionalFormatting sqref="M72">
    <cfRule type="cellIs" dxfId="0" priority="1550" operator="greaterThanOrEqual">
      <formula>0</formula>
    </cfRule>
  </conditionalFormatting>
  <conditionalFormatting sqref="N72">
    <cfRule type="cellIs" dxfId="0" priority="1551" operator="lessThan">
      <formula>0</formula>
    </cfRule>
  </conditionalFormatting>
  <conditionalFormatting sqref="N72">
    <cfRule type="cellIs" dxfId="0" priority="1552" operator="greaterThanOrEqual">
      <formula>0</formula>
    </cfRule>
  </conditionalFormatting>
  <conditionalFormatting sqref="C73">
    <cfRule type="cellIs" dxfId="0" priority="1553" operator="lessThan">
      <formula>0</formula>
    </cfRule>
  </conditionalFormatting>
  <conditionalFormatting sqref="C73">
    <cfRule type="cellIs" dxfId="0" priority="1554" operator="greaterThanOrEqual">
      <formula>0</formula>
    </cfRule>
  </conditionalFormatting>
  <conditionalFormatting sqref="D73">
    <cfRule type="cellIs" dxfId="0" priority="1555" operator="lessThan">
      <formula>0</formula>
    </cfRule>
  </conditionalFormatting>
  <conditionalFormatting sqref="D73">
    <cfRule type="cellIs" dxfId="0" priority="1556" operator="greaterThanOrEqual">
      <formula>0</formula>
    </cfRule>
  </conditionalFormatting>
  <conditionalFormatting sqref="E73">
    <cfRule type="cellIs" dxfId="0" priority="1557" operator="lessThan">
      <formula>0</formula>
    </cfRule>
  </conditionalFormatting>
  <conditionalFormatting sqref="E73">
    <cfRule type="cellIs" dxfId="0" priority="1558" operator="greaterThanOrEqual">
      <formula>0</formula>
    </cfRule>
  </conditionalFormatting>
  <conditionalFormatting sqref="F73">
    <cfRule type="cellIs" dxfId="0" priority="1559" operator="lessThan">
      <formula>0</formula>
    </cfRule>
  </conditionalFormatting>
  <conditionalFormatting sqref="F73">
    <cfRule type="cellIs" dxfId="0" priority="1560" operator="greaterThanOrEqual">
      <formula>0</formula>
    </cfRule>
  </conditionalFormatting>
  <conditionalFormatting sqref="G73">
    <cfRule type="cellIs" dxfId="0" priority="1561" operator="lessThan">
      <formula>0</formula>
    </cfRule>
  </conditionalFormatting>
  <conditionalFormatting sqref="G73">
    <cfRule type="cellIs" dxfId="0" priority="1562" operator="greaterThanOrEqual">
      <formula>0</formula>
    </cfRule>
  </conditionalFormatting>
  <conditionalFormatting sqref="H73">
    <cfRule type="cellIs" dxfId="0" priority="1563" operator="lessThan">
      <formula>0</formula>
    </cfRule>
  </conditionalFormatting>
  <conditionalFormatting sqref="H73">
    <cfRule type="cellIs" dxfId="0" priority="1564" operator="greaterThanOrEqual">
      <formula>0</formula>
    </cfRule>
  </conditionalFormatting>
  <conditionalFormatting sqref="I73">
    <cfRule type="cellIs" dxfId="0" priority="1565" operator="lessThan">
      <formula>0</formula>
    </cfRule>
  </conditionalFormatting>
  <conditionalFormatting sqref="I73">
    <cfRule type="cellIs" dxfId="0" priority="1566" operator="greaterThanOrEqual">
      <formula>0</formula>
    </cfRule>
  </conditionalFormatting>
  <conditionalFormatting sqref="J73">
    <cfRule type="cellIs" dxfId="0" priority="1567" operator="lessThan">
      <formula>0</formula>
    </cfRule>
  </conditionalFormatting>
  <conditionalFormatting sqref="J73">
    <cfRule type="cellIs" dxfId="0" priority="1568" operator="greaterThanOrEqual">
      <formula>0</formula>
    </cfRule>
  </conditionalFormatting>
  <conditionalFormatting sqref="K73">
    <cfRule type="cellIs" dxfId="0" priority="1569" operator="lessThan">
      <formula>0</formula>
    </cfRule>
  </conditionalFormatting>
  <conditionalFormatting sqref="K73">
    <cfRule type="cellIs" dxfId="0" priority="1570" operator="greaterThanOrEqual">
      <formula>0</formula>
    </cfRule>
  </conditionalFormatting>
  <conditionalFormatting sqref="L73">
    <cfRule type="cellIs" dxfId="0" priority="1571" operator="lessThan">
      <formula>0</formula>
    </cfRule>
  </conditionalFormatting>
  <conditionalFormatting sqref="L73">
    <cfRule type="cellIs" dxfId="0" priority="1572" operator="greaterThanOrEqual">
      <formula>0</formula>
    </cfRule>
  </conditionalFormatting>
  <conditionalFormatting sqref="M73">
    <cfRule type="cellIs" dxfId="0" priority="1573" operator="lessThan">
      <formula>0</formula>
    </cfRule>
  </conditionalFormatting>
  <conditionalFormatting sqref="M73">
    <cfRule type="cellIs" dxfId="0" priority="1574" operator="greaterThanOrEqual">
      <formula>0</formula>
    </cfRule>
  </conditionalFormatting>
  <conditionalFormatting sqref="N73">
    <cfRule type="cellIs" dxfId="0" priority="1575" operator="lessThan">
      <formula>0</formula>
    </cfRule>
  </conditionalFormatting>
  <conditionalFormatting sqref="N73">
    <cfRule type="cellIs" dxfId="0" priority="1576" operator="greaterThanOrEqual">
      <formula>0</formula>
    </cfRule>
  </conditionalFormatting>
  <conditionalFormatting sqref="C74">
    <cfRule type="cellIs" dxfId="0" priority="1577" operator="lessThan">
      <formula>0</formula>
    </cfRule>
  </conditionalFormatting>
  <conditionalFormatting sqref="C74">
    <cfRule type="cellIs" dxfId="0" priority="1578" operator="greaterThanOrEqual">
      <formula>0</formula>
    </cfRule>
  </conditionalFormatting>
  <conditionalFormatting sqref="D74">
    <cfRule type="cellIs" dxfId="0" priority="1579" operator="lessThan">
      <formula>0</formula>
    </cfRule>
  </conditionalFormatting>
  <conditionalFormatting sqref="D74">
    <cfRule type="cellIs" dxfId="0" priority="1580" operator="greaterThanOrEqual">
      <formula>0</formula>
    </cfRule>
  </conditionalFormatting>
  <conditionalFormatting sqref="E74">
    <cfRule type="cellIs" dxfId="0" priority="1581" operator="lessThan">
      <formula>0</formula>
    </cfRule>
  </conditionalFormatting>
  <conditionalFormatting sqref="E74">
    <cfRule type="cellIs" dxfId="0" priority="1582" operator="greaterThanOrEqual">
      <formula>0</formula>
    </cfRule>
  </conditionalFormatting>
  <conditionalFormatting sqref="F74">
    <cfRule type="cellIs" dxfId="0" priority="1583" operator="lessThan">
      <formula>0</formula>
    </cfRule>
  </conditionalFormatting>
  <conditionalFormatting sqref="F74">
    <cfRule type="cellIs" dxfId="0" priority="1584" operator="greaterThanOrEqual">
      <formula>0</formula>
    </cfRule>
  </conditionalFormatting>
  <conditionalFormatting sqref="G74">
    <cfRule type="cellIs" dxfId="0" priority="1585" operator="lessThan">
      <formula>0</formula>
    </cfRule>
  </conditionalFormatting>
  <conditionalFormatting sqref="G74">
    <cfRule type="cellIs" dxfId="0" priority="1586" operator="greaterThanOrEqual">
      <formula>0</formula>
    </cfRule>
  </conditionalFormatting>
  <conditionalFormatting sqref="H74">
    <cfRule type="cellIs" dxfId="0" priority="1587" operator="lessThan">
      <formula>0</formula>
    </cfRule>
  </conditionalFormatting>
  <conditionalFormatting sqref="H74">
    <cfRule type="cellIs" dxfId="0" priority="1588" operator="greaterThanOrEqual">
      <formula>0</formula>
    </cfRule>
  </conditionalFormatting>
  <conditionalFormatting sqref="I74">
    <cfRule type="cellIs" dxfId="0" priority="1589" operator="lessThan">
      <formula>0</formula>
    </cfRule>
  </conditionalFormatting>
  <conditionalFormatting sqref="I74">
    <cfRule type="cellIs" dxfId="0" priority="1590" operator="greaterThanOrEqual">
      <formula>0</formula>
    </cfRule>
  </conditionalFormatting>
  <conditionalFormatting sqref="J74">
    <cfRule type="cellIs" dxfId="0" priority="1591" operator="lessThan">
      <formula>0</formula>
    </cfRule>
  </conditionalFormatting>
  <conditionalFormatting sqref="J74">
    <cfRule type="cellIs" dxfId="0" priority="1592" operator="greaterThanOrEqual">
      <formula>0</formula>
    </cfRule>
  </conditionalFormatting>
  <conditionalFormatting sqref="K74">
    <cfRule type="cellIs" dxfId="0" priority="1593" operator="lessThan">
      <formula>0</formula>
    </cfRule>
  </conditionalFormatting>
  <conditionalFormatting sqref="K74">
    <cfRule type="cellIs" dxfId="0" priority="1594" operator="greaterThanOrEqual">
      <formula>0</formula>
    </cfRule>
  </conditionalFormatting>
  <conditionalFormatting sqref="L74">
    <cfRule type="cellIs" dxfId="0" priority="1595" operator="lessThan">
      <formula>0</formula>
    </cfRule>
  </conditionalFormatting>
  <conditionalFormatting sqref="L74">
    <cfRule type="cellIs" dxfId="0" priority="1596" operator="greaterThanOrEqual">
      <formula>0</formula>
    </cfRule>
  </conditionalFormatting>
  <conditionalFormatting sqref="M74">
    <cfRule type="cellIs" dxfId="0" priority="1597" operator="lessThan">
      <formula>0</formula>
    </cfRule>
  </conditionalFormatting>
  <conditionalFormatting sqref="M74">
    <cfRule type="cellIs" dxfId="0" priority="1598" operator="greaterThanOrEqual">
      <formula>0</formula>
    </cfRule>
  </conditionalFormatting>
  <conditionalFormatting sqref="N74">
    <cfRule type="cellIs" dxfId="0" priority="1599" operator="lessThan">
      <formula>0</formula>
    </cfRule>
  </conditionalFormatting>
  <conditionalFormatting sqref="N74">
    <cfRule type="cellIs" dxfId="0" priority="1600" operator="greaterThanOrEqual">
      <formula>0</formula>
    </cfRule>
  </conditionalFormatting>
  <conditionalFormatting sqref="C75">
    <cfRule type="cellIs" dxfId="0" priority="1601" operator="lessThan">
      <formula>0</formula>
    </cfRule>
  </conditionalFormatting>
  <conditionalFormatting sqref="C75">
    <cfRule type="cellIs" dxfId="0" priority="1602" operator="greaterThanOrEqual">
      <formula>0</formula>
    </cfRule>
  </conditionalFormatting>
  <conditionalFormatting sqref="D75">
    <cfRule type="cellIs" dxfId="0" priority="1603" operator="lessThan">
      <formula>0</formula>
    </cfRule>
  </conditionalFormatting>
  <conditionalFormatting sqref="D75">
    <cfRule type="cellIs" dxfId="0" priority="1604" operator="greaterThanOrEqual">
      <formula>0</formula>
    </cfRule>
  </conditionalFormatting>
  <conditionalFormatting sqref="E75">
    <cfRule type="cellIs" dxfId="0" priority="1605" operator="lessThan">
      <formula>0</formula>
    </cfRule>
  </conditionalFormatting>
  <conditionalFormatting sqref="E75">
    <cfRule type="cellIs" dxfId="0" priority="1606" operator="greaterThanOrEqual">
      <formula>0</formula>
    </cfRule>
  </conditionalFormatting>
  <conditionalFormatting sqref="F75">
    <cfRule type="cellIs" dxfId="0" priority="1607" operator="lessThan">
      <formula>0</formula>
    </cfRule>
  </conditionalFormatting>
  <conditionalFormatting sqref="F75">
    <cfRule type="cellIs" dxfId="0" priority="1608" operator="greaterThanOrEqual">
      <formula>0</formula>
    </cfRule>
  </conditionalFormatting>
  <conditionalFormatting sqref="G75">
    <cfRule type="cellIs" dxfId="0" priority="1609" operator="lessThan">
      <formula>0</formula>
    </cfRule>
  </conditionalFormatting>
  <conditionalFormatting sqref="G75">
    <cfRule type="cellIs" dxfId="0" priority="1610" operator="greaterThanOrEqual">
      <formula>0</formula>
    </cfRule>
  </conditionalFormatting>
  <conditionalFormatting sqref="H75">
    <cfRule type="cellIs" dxfId="0" priority="1611" operator="lessThan">
      <formula>0</formula>
    </cfRule>
  </conditionalFormatting>
  <conditionalFormatting sqref="H75">
    <cfRule type="cellIs" dxfId="0" priority="1612" operator="greaterThanOrEqual">
      <formula>0</formula>
    </cfRule>
  </conditionalFormatting>
  <conditionalFormatting sqref="I75">
    <cfRule type="cellIs" dxfId="0" priority="1613" operator="lessThan">
      <formula>0</formula>
    </cfRule>
  </conditionalFormatting>
  <conditionalFormatting sqref="I75">
    <cfRule type="cellIs" dxfId="0" priority="1614" operator="greaterThanOrEqual">
      <formula>0</formula>
    </cfRule>
  </conditionalFormatting>
  <conditionalFormatting sqref="J75">
    <cfRule type="cellIs" dxfId="0" priority="1615" operator="lessThan">
      <formula>0</formula>
    </cfRule>
  </conditionalFormatting>
  <conditionalFormatting sqref="J75">
    <cfRule type="cellIs" dxfId="0" priority="1616" operator="greaterThanOrEqual">
      <formula>0</formula>
    </cfRule>
  </conditionalFormatting>
  <conditionalFormatting sqref="K75">
    <cfRule type="cellIs" dxfId="0" priority="1617" operator="lessThan">
      <formula>0</formula>
    </cfRule>
  </conditionalFormatting>
  <conditionalFormatting sqref="K75">
    <cfRule type="cellIs" dxfId="0" priority="1618" operator="greaterThanOrEqual">
      <formula>0</formula>
    </cfRule>
  </conditionalFormatting>
  <conditionalFormatting sqref="L75">
    <cfRule type="cellIs" dxfId="0" priority="1619" operator="lessThan">
      <formula>0</formula>
    </cfRule>
  </conditionalFormatting>
  <conditionalFormatting sqref="L75">
    <cfRule type="cellIs" dxfId="0" priority="1620" operator="greaterThanOrEqual">
      <formula>0</formula>
    </cfRule>
  </conditionalFormatting>
  <conditionalFormatting sqref="M75">
    <cfRule type="cellIs" dxfId="0" priority="1621" operator="lessThan">
      <formula>0</formula>
    </cfRule>
  </conditionalFormatting>
  <conditionalFormatting sqref="M75">
    <cfRule type="cellIs" dxfId="0" priority="1622" operator="greaterThanOrEqual">
      <formula>0</formula>
    </cfRule>
  </conditionalFormatting>
  <conditionalFormatting sqref="N75">
    <cfRule type="cellIs" dxfId="0" priority="1623" operator="lessThan">
      <formula>0</formula>
    </cfRule>
  </conditionalFormatting>
  <conditionalFormatting sqref="N75">
    <cfRule type="cellIs" dxfId="0" priority="1624" operator="greaterThanOrEqual">
      <formula>0</formula>
    </cfRule>
  </conditionalFormatting>
  <conditionalFormatting sqref="C76">
    <cfRule type="cellIs" dxfId="0" priority="1625" operator="lessThan">
      <formula>0</formula>
    </cfRule>
  </conditionalFormatting>
  <conditionalFormatting sqref="C76">
    <cfRule type="cellIs" dxfId="0" priority="1626" operator="greaterThanOrEqual">
      <formula>0</formula>
    </cfRule>
  </conditionalFormatting>
  <conditionalFormatting sqref="D76">
    <cfRule type="cellIs" dxfId="0" priority="1627" operator="lessThan">
      <formula>0</formula>
    </cfRule>
  </conditionalFormatting>
  <conditionalFormatting sqref="D76">
    <cfRule type="cellIs" dxfId="0" priority="1628" operator="greaterThanOrEqual">
      <formula>0</formula>
    </cfRule>
  </conditionalFormatting>
  <conditionalFormatting sqref="E76">
    <cfRule type="cellIs" dxfId="0" priority="1629" operator="lessThan">
      <formula>0</formula>
    </cfRule>
  </conditionalFormatting>
  <conditionalFormatting sqref="E76">
    <cfRule type="cellIs" dxfId="0" priority="1630" operator="greaterThanOrEqual">
      <formula>0</formula>
    </cfRule>
  </conditionalFormatting>
  <conditionalFormatting sqref="F76">
    <cfRule type="cellIs" dxfId="0" priority="1631" operator="lessThan">
      <formula>0</formula>
    </cfRule>
  </conditionalFormatting>
  <conditionalFormatting sqref="F76">
    <cfRule type="cellIs" dxfId="0" priority="1632" operator="greaterThanOrEqual">
      <formula>0</formula>
    </cfRule>
  </conditionalFormatting>
  <conditionalFormatting sqref="G76">
    <cfRule type="cellIs" dxfId="0" priority="1633" operator="lessThan">
      <formula>0</formula>
    </cfRule>
  </conditionalFormatting>
  <conditionalFormatting sqref="G76">
    <cfRule type="cellIs" dxfId="0" priority="1634" operator="greaterThanOrEqual">
      <formula>0</formula>
    </cfRule>
  </conditionalFormatting>
  <conditionalFormatting sqref="H76">
    <cfRule type="cellIs" dxfId="0" priority="1635" operator="lessThan">
      <formula>0</formula>
    </cfRule>
  </conditionalFormatting>
  <conditionalFormatting sqref="H76">
    <cfRule type="cellIs" dxfId="0" priority="1636" operator="greaterThanOrEqual">
      <formula>0</formula>
    </cfRule>
  </conditionalFormatting>
  <conditionalFormatting sqref="I76">
    <cfRule type="cellIs" dxfId="0" priority="1637" operator="lessThan">
      <formula>0</formula>
    </cfRule>
  </conditionalFormatting>
  <conditionalFormatting sqref="I76">
    <cfRule type="cellIs" dxfId="0" priority="1638" operator="greaterThanOrEqual">
      <formula>0</formula>
    </cfRule>
  </conditionalFormatting>
  <conditionalFormatting sqref="J76">
    <cfRule type="cellIs" dxfId="0" priority="1639" operator="lessThan">
      <formula>0</formula>
    </cfRule>
  </conditionalFormatting>
  <conditionalFormatting sqref="J76">
    <cfRule type="cellIs" dxfId="0" priority="1640" operator="greaterThanOrEqual">
      <formula>0</formula>
    </cfRule>
  </conditionalFormatting>
  <conditionalFormatting sqref="K76">
    <cfRule type="cellIs" dxfId="0" priority="1641" operator="lessThan">
      <formula>0</formula>
    </cfRule>
  </conditionalFormatting>
  <conditionalFormatting sqref="K76">
    <cfRule type="cellIs" dxfId="0" priority="1642" operator="greaterThanOrEqual">
      <formula>0</formula>
    </cfRule>
  </conditionalFormatting>
  <conditionalFormatting sqref="L76">
    <cfRule type="cellIs" dxfId="0" priority="1643" operator="lessThan">
      <formula>0</formula>
    </cfRule>
  </conditionalFormatting>
  <conditionalFormatting sqref="L76">
    <cfRule type="cellIs" dxfId="0" priority="1644" operator="greaterThanOrEqual">
      <formula>0</formula>
    </cfRule>
  </conditionalFormatting>
  <conditionalFormatting sqref="M76">
    <cfRule type="cellIs" dxfId="0" priority="1645" operator="lessThan">
      <formula>0</formula>
    </cfRule>
  </conditionalFormatting>
  <conditionalFormatting sqref="M76">
    <cfRule type="cellIs" dxfId="0" priority="1646" operator="greaterThanOrEqual">
      <formula>0</formula>
    </cfRule>
  </conditionalFormatting>
  <conditionalFormatting sqref="N76">
    <cfRule type="cellIs" dxfId="0" priority="1647" operator="lessThan">
      <formula>0</formula>
    </cfRule>
  </conditionalFormatting>
  <conditionalFormatting sqref="N76">
    <cfRule type="cellIs" dxfId="0" priority="1648" operator="greaterThanOrEqual">
      <formula>0</formula>
    </cfRule>
  </conditionalFormatting>
  <conditionalFormatting sqref="C77">
    <cfRule type="cellIs" dxfId="0" priority="1649" operator="lessThan">
      <formula>0</formula>
    </cfRule>
  </conditionalFormatting>
  <conditionalFormatting sqref="C77">
    <cfRule type="cellIs" dxfId="0" priority="1650" operator="greaterThanOrEqual">
      <formula>0</formula>
    </cfRule>
  </conditionalFormatting>
  <conditionalFormatting sqref="D77">
    <cfRule type="cellIs" dxfId="0" priority="1651" operator="lessThan">
      <formula>0</formula>
    </cfRule>
  </conditionalFormatting>
  <conditionalFormatting sqref="D77">
    <cfRule type="cellIs" dxfId="0" priority="1652" operator="greaterThanOrEqual">
      <formula>0</formula>
    </cfRule>
  </conditionalFormatting>
  <conditionalFormatting sqref="E77">
    <cfRule type="cellIs" dxfId="0" priority="1653" operator="lessThan">
      <formula>0</formula>
    </cfRule>
  </conditionalFormatting>
  <conditionalFormatting sqref="E77">
    <cfRule type="cellIs" dxfId="0" priority="1654" operator="greaterThanOrEqual">
      <formula>0</formula>
    </cfRule>
  </conditionalFormatting>
  <conditionalFormatting sqref="F77">
    <cfRule type="cellIs" dxfId="0" priority="1655" operator="lessThan">
      <formula>0</formula>
    </cfRule>
  </conditionalFormatting>
  <conditionalFormatting sqref="F77">
    <cfRule type="cellIs" dxfId="0" priority="1656" operator="greaterThanOrEqual">
      <formula>0</formula>
    </cfRule>
  </conditionalFormatting>
  <conditionalFormatting sqref="G77">
    <cfRule type="cellIs" dxfId="0" priority="1657" operator="lessThan">
      <formula>0</formula>
    </cfRule>
  </conditionalFormatting>
  <conditionalFormatting sqref="G77">
    <cfRule type="cellIs" dxfId="0" priority="1658" operator="greaterThanOrEqual">
      <formula>0</formula>
    </cfRule>
  </conditionalFormatting>
  <conditionalFormatting sqref="H77">
    <cfRule type="cellIs" dxfId="0" priority="1659" operator="lessThan">
      <formula>0</formula>
    </cfRule>
  </conditionalFormatting>
  <conditionalFormatting sqref="H77">
    <cfRule type="cellIs" dxfId="0" priority="1660" operator="greaterThanOrEqual">
      <formula>0</formula>
    </cfRule>
  </conditionalFormatting>
  <conditionalFormatting sqref="I77">
    <cfRule type="cellIs" dxfId="0" priority="1661" operator="lessThan">
      <formula>0</formula>
    </cfRule>
  </conditionalFormatting>
  <conditionalFormatting sqref="I77">
    <cfRule type="cellIs" dxfId="0" priority="1662" operator="greaterThanOrEqual">
      <formula>0</formula>
    </cfRule>
  </conditionalFormatting>
  <conditionalFormatting sqref="J77">
    <cfRule type="cellIs" dxfId="0" priority="1663" operator="lessThan">
      <formula>0</formula>
    </cfRule>
  </conditionalFormatting>
  <conditionalFormatting sqref="J77">
    <cfRule type="cellIs" dxfId="0" priority="1664" operator="greaterThanOrEqual">
      <formula>0</formula>
    </cfRule>
  </conditionalFormatting>
  <conditionalFormatting sqref="K77">
    <cfRule type="cellIs" dxfId="0" priority="1665" operator="lessThan">
      <formula>0</formula>
    </cfRule>
  </conditionalFormatting>
  <conditionalFormatting sqref="K77">
    <cfRule type="cellIs" dxfId="0" priority="1666" operator="greaterThanOrEqual">
      <formula>0</formula>
    </cfRule>
  </conditionalFormatting>
  <conditionalFormatting sqref="L77">
    <cfRule type="cellIs" dxfId="0" priority="1667" operator="lessThan">
      <formula>0</formula>
    </cfRule>
  </conditionalFormatting>
  <conditionalFormatting sqref="L77">
    <cfRule type="cellIs" dxfId="0" priority="1668" operator="greaterThanOrEqual">
      <formula>0</formula>
    </cfRule>
  </conditionalFormatting>
  <conditionalFormatting sqref="M77">
    <cfRule type="cellIs" dxfId="0" priority="1669" operator="lessThan">
      <formula>0</formula>
    </cfRule>
  </conditionalFormatting>
  <conditionalFormatting sqref="M77">
    <cfRule type="cellIs" dxfId="0" priority="1670" operator="greaterThanOrEqual">
      <formula>0</formula>
    </cfRule>
  </conditionalFormatting>
  <conditionalFormatting sqref="N77">
    <cfRule type="cellIs" dxfId="0" priority="1671" operator="lessThan">
      <formula>0</formula>
    </cfRule>
  </conditionalFormatting>
  <conditionalFormatting sqref="N77">
    <cfRule type="cellIs" dxfId="0" priority="1672" operator="greaterThanOrEqual">
      <formula>0</formula>
    </cfRule>
  </conditionalFormatting>
  <conditionalFormatting sqref="P68">
    <cfRule type="cellIs" dxfId="0" priority="1673" operator="lessThan">
      <formula>0</formula>
    </cfRule>
  </conditionalFormatting>
  <conditionalFormatting sqref="P68">
    <cfRule type="cellIs" dxfId="0" priority="1674" operator="greaterThanOrEqual">
      <formula>0</formula>
    </cfRule>
  </conditionalFormatting>
  <conditionalFormatting sqref="P69">
    <cfRule type="cellIs" dxfId="0" priority="1675" operator="lessThan">
      <formula>0</formula>
    </cfRule>
  </conditionalFormatting>
  <conditionalFormatting sqref="P69">
    <cfRule type="cellIs" dxfId="0" priority="1676" operator="greaterThanOrEqual">
      <formula>0</formula>
    </cfRule>
  </conditionalFormatting>
  <conditionalFormatting sqref="P70">
    <cfRule type="cellIs" dxfId="0" priority="1677" operator="lessThan">
      <formula>0</formula>
    </cfRule>
  </conditionalFormatting>
  <conditionalFormatting sqref="P70">
    <cfRule type="cellIs" dxfId="0" priority="1678" operator="greaterThanOrEqual">
      <formula>0</formula>
    </cfRule>
  </conditionalFormatting>
  <conditionalFormatting sqref="P71">
    <cfRule type="cellIs" dxfId="0" priority="1679" operator="lessThan">
      <formula>0</formula>
    </cfRule>
  </conditionalFormatting>
  <conditionalFormatting sqref="P71">
    <cfRule type="cellIs" dxfId="0" priority="1680" operator="greaterThanOrEqual">
      <formula>0</formula>
    </cfRule>
  </conditionalFormatting>
  <conditionalFormatting sqref="P72">
    <cfRule type="cellIs" dxfId="0" priority="1681" operator="lessThan">
      <formula>0</formula>
    </cfRule>
  </conditionalFormatting>
  <conditionalFormatting sqref="P72">
    <cfRule type="cellIs" dxfId="0" priority="1682" operator="greaterThanOrEqual">
      <formula>0</formula>
    </cfRule>
  </conditionalFormatting>
  <conditionalFormatting sqref="P73">
    <cfRule type="cellIs" dxfId="0" priority="1683" operator="lessThan">
      <formula>0</formula>
    </cfRule>
  </conditionalFormatting>
  <conditionalFormatting sqref="P73">
    <cfRule type="cellIs" dxfId="0" priority="1684" operator="greaterThanOrEqual">
      <formula>0</formula>
    </cfRule>
  </conditionalFormatting>
  <conditionalFormatting sqref="P74">
    <cfRule type="cellIs" dxfId="0" priority="1685" operator="lessThan">
      <formula>0</formula>
    </cfRule>
  </conditionalFormatting>
  <conditionalFormatting sqref="P74">
    <cfRule type="cellIs" dxfId="0" priority="1686" operator="greaterThanOrEqual">
      <formula>0</formula>
    </cfRule>
  </conditionalFormatting>
  <conditionalFormatting sqref="P75">
    <cfRule type="cellIs" dxfId="0" priority="1687" operator="lessThan">
      <formula>0</formula>
    </cfRule>
  </conditionalFormatting>
  <conditionalFormatting sqref="P75">
    <cfRule type="cellIs" dxfId="0" priority="1688" operator="greaterThanOrEqual">
      <formula>0</formula>
    </cfRule>
  </conditionalFormatting>
  <conditionalFormatting sqref="P76">
    <cfRule type="cellIs" dxfId="0" priority="1689" operator="lessThan">
      <formula>0</formula>
    </cfRule>
  </conditionalFormatting>
  <conditionalFormatting sqref="P76">
    <cfRule type="cellIs" dxfId="0" priority="1690" operator="greaterThanOrEqual">
      <formula>0</formula>
    </cfRule>
  </conditionalFormatting>
  <conditionalFormatting sqref="P77">
    <cfRule type="cellIs" dxfId="0" priority="1691" operator="lessThan">
      <formula>0</formula>
    </cfRule>
  </conditionalFormatting>
  <conditionalFormatting sqref="P77">
    <cfRule type="cellIs" dxfId="0" priority="1692" operator="greaterThanOrEqual">
      <formula>0</formula>
    </cfRule>
  </conditionalFormatting>
  <conditionalFormatting sqref="C91">
    <cfRule type="cellIs" dxfId="0" priority="1693" operator="lessThan">
      <formula>0</formula>
    </cfRule>
  </conditionalFormatting>
  <conditionalFormatting sqref="C91">
    <cfRule type="cellIs" dxfId="0" priority="1694" operator="greaterThanOrEqual">
      <formula>0</formula>
    </cfRule>
  </conditionalFormatting>
  <conditionalFormatting sqref="D91">
    <cfRule type="cellIs" dxfId="0" priority="1695" operator="lessThan">
      <formula>0</formula>
    </cfRule>
  </conditionalFormatting>
  <conditionalFormatting sqref="D91">
    <cfRule type="cellIs" dxfId="0" priority="1696" operator="greaterThanOrEqual">
      <formula>0</formula>
    </cfRule>
  </conditionalFormatting>
  <conditionalFormatting sqref="E91">
    <cfRule type="cellIs" dxfId="0" priority="1697" operator="lessThan">
      <formula>0</formula>
    </cfRule>
  </conditionalFormatting>
  <conditionalFormatting sqref="E91">
    <cfRule type="cellIs" dxfId="0" priority="1698" operator="greaterThanOrEqual">
      <formula>0</formula>
    </cfRule>
  </conditionalFormatting>
  <conditionalFormatting sqref="F91">
    <cfRule type="cellIs" dxfId="0" priority="1699" operator="lessThan">
      <formula>0</formula>
    </cfRule>
  </conditionalFormatting>
  <conditionalFormatting sqref="F91">
    <cfRule type="cellIs" dxfId="0" priority="1700" operator="greaterThanOrEqual">
      <formula>0</formula>
    </cfRule>
  </conditionalFormatting>
  <conditionalFormatting sqref="G91">
    <cfRule type="cellIs" dxfId="0" priority="1701" operator="lessThan">
      <formula>0</formula>
    </cfRule>
  </conditionalFormatting>
  <conditionalFormatting sqref="G91">
    <cfRule type="cellIs" dxfId="0" priority="1702" operator="greaterThanOrEqual">
      <formula>0</formula>
    </cfRule>
  </conditionalFormatting>
  <conditionalFormatting sqref="H91">
    <cfRule type="cellIs" dxfId="0" priority="1703" operator="lessThan">
      <formula>0</formula>
    </cfRule>
  </conditionalFormatting>
  <conditionalFormatting sqref="H91">
    <cfRule type="cellIs" dxfId="0" priority="1704" operator="greaterThanOrEqual">
      <formula>0</formula>
    </cfRule>
  </conditionalFormatting>
  <conditionalFormatting sqref="I91">
    <cfRule type="cellIs" dxfId="0" priority="1705" operator="lessThan">
      <formula>0</formula>
    </cfRule>
  </conditionalFormatting>
  <conditionalFormatting sqref="I91">
    <cfRule type="cellIs" dxfId="0" priority="1706" operator="greaterThanOrEqual">
      <formula>0</formula>
    </cfRule>
  </conditionalFormatting>
  <conditionalFormatting sqref="J91">
    <cfRule type="cellIs" dxfId="0" priority="1707" operator="lessThan">
      <formula>0</formula>
    </cfRule>
  </conditionalFormatting>
  <conditionalFormatting sqref="J91">
    <cfRule type="cellIs" dxfId="0" priority="1708" operator="greaterThanOrEqual">
      <formula>0</formula>
    </cfRule>
  </conditionalFormatting>
  <conditionalFormatting sqref="K91">
    <cfRule type="cellIs" dxfId="0" priority="1709" operator="lessThan">
      <formula>0</formula>
    </cfRule>
  </conditionalFormatting>
  <conditionalFormatting sqref="K91">
    <cfRule type="cellIs" dxfId="0" priority="1710" operator="greaterThanOrEqual">
      <formula>0</formula>
    </cfRule>
  </conditionalFormatting>
  <conditionalFormatting sqref="L91">
    <cfRule type="cellIs" dxfId="0" priority="1711" operator="lessThan">
      <formula>0</formula>
    </cfRule>
  </conditionalFormatting>
  <conditionalFormatting sqref="L91">
    <cfRule type="cellIs" dxfId="0" priority="1712" operator="greaterThanOrEqual">
      <formula>0</formula>
    </cfRule>
  </conditionalFormatting>
  <conditionalFormatting sqref="M91">
    <cfRule type="cellIs" dxfId="0" priority="1713" operator="lessThan">
      <formula>0</formula>
    </cfRule>
  </conditionalFormatting>
  <conditionalFormatting sqref="M91">
    <cfRule type="cellIs" dxfId="0" priority="1714" operator="greaterThanOrEqual">
      <formula>0</formula>
    </cfRule>
  </conditionalFormatting>
  <conditionalFormatting sqref="N91">
    <cfRule type="cellIs" dxfId="0" priority="1715" operator="lessThan">
      <formula>0</formula>
    </cfRule>
  </conditionalFormatting>
  <conditionalFormatting sqref="N91">
    <cfRule type="cellIs" dxfId="0" priority="1716" operator="greaterThanOrEqual">
      <formula>0</formula>
    </cfRule>
  </conditionalFormatting>
  <conditionalFormatting sqref="C90">
    <cfRule type="cellIs" dxfId="0" priority="1717" operator="lessThan">
      <formula>0</formula>
    </cfRule>
  </conditionalFormatting>
  <conditionalFormatting sqref="C90">
    <cfRule type="cellIs" dxfId="0" priority="1718" operator="greaterThanOrEqual">
      <formula>0</formula>
    </cfRule>
  </conditionalFormatting>
  <conditionalFormatting sqref="D90">
    <cfRule type="cellIs" dxfId="0" priority="1719" operator="lessThan">
      <formula>0</formula>
    </cfRule>
  </conditionalFormatting>
  <conditionalFormatting sqref="D90">
    <cfRule type="cellIs" dxfId="0" priority="1720" operator="greaterThanOrEqual">
      <formula>0</formula>
    </cfRule>
  </conditionalFormatting>
  <conditionalFormatting sqref="E90">
    <cfRule type="cellIs" dxfId="0" priority="1721" operator="lessThan">
      <formula>0</formula>
    </cfRule>
  </conditionalFormatting>
  <conditionalFormatting sqref="E90">
    <cfRule type="cellIs" dxfId="0" priority="1722" operator="greaterThanOrEqual">
      <formula>0</formula>
    </cfRule>
  </conditionalFormatting>
  <conditionalFormatting sqref="F90">
    <cfRule type="cellIs" dxfId="0" priority="1723" operator="lessThan">
      <formula>0</formula>
    </cfRule>
  </conditionalFormatting>
  <conditionalFormatting sqref="F90">
    <cfRule type="cellIs" dxfId="0" priority="1724" operator="greaterThanOrEqual">
      <formula>0</formula>
    </cfRule>
  </conditionalFormatting>
  <conditionalFormatting sqref="G90">
    <cfRule type="cellIs" dxfId="0" priority="1725" operator="lessThan">
      <formula>0</formula>
    </cfRule>
  </conditionalFormatting>
  <conditionalFormatting sqref="G90">
    <cfRule type="cellIs" dxfId="0" priority="1726" operator="greaterThanOrEqual">
      <formula>0</formula>
    </cfRule>
  </conditionalFormatting>
  <conditionalFormatting sqref="H90">
    <cfRule type="cellIs" dxfId="0" priority="1727" operator="lessThan">
      <formula>0</formula>
    </cfRule>
  </conditionalFormatting>
  <conditionalFormatting sqref="H90">
    <cfRule type="cellIs" dxfId="0" priority="1728" operator="greaterThanOrEqual">
      <formula>0</formula>
    </cfRule>
  </conditionalFormatting>
  <conditionalFormatting sqref="I90">
    <cfRule type="cellIs" dxfId="0" priority="1729" operator="lessThan">
      <formula>0</formula>
    </cfRule>
  </conditionalFormatting>
  <conditionalFormatting sqref="I90">
    <cfRule type="cellIs" dxfId="0" priority="1730" operator="greaterThanOrEqual">
      <formula>0</formula>
    </cfRule>
  </conditionalFormatting>
  <conditionalFormatting sqref="J90">
    <cfRule type="cellIs" dxfId="0" priority="1731" operator="lessThan">
      <formula>0</formula>
    </cfRule>
  </conditionalFormatting>
  <conditionalFormatting sqref="J90">
    <cfRule type="cellIs" dxfId="0" priority="1732" operator="greaterThanOrEqual">
      <formula>0</formula>
    </cfRule>
  </conditionalFormatting>
  <conditionalFormatting sqref="K90">
    <cfRule type="cellIs" dxfId="0" priority="1733" operator="lessThan">
      <formula>0</formula>
    </cfRule>
  </conditionalFormatting>
  <conditionalFormatting sqref="K90">
    <cfRule type="cellIs" dxfId="0" priority="1734" operator="greaterThanOrEqual">
      <formula>0</formula>
    </cfRule>
  </conditionalFormatting>
  <conditionalFormatting sqref="L90">
    <cfRule type="cellIs" dxfId="0" priority="1735" operator="lessThan">
      <formula>0</formula>
    </cfRule>
  </conditionalFormatting>
  <conditionalFormatting sqref="L90">
    <cfRule type="cellIs" dxfId="0" priority="1736" operator="greaterThanOrEqual">
      <formula>0</formula>
    </cfRule>
  </conditionalFormatting>
  <conditionalFormatting sqref="M90">
    <cfRule type="cellIs" dxfId="0" priority="1737" operator="lessThan">
      <formula>0</formula>
    </cfRule>
  </conditionalFormatting>
  <conditionalFormatting sqref="M90">
    <cfRule type="cellIs" dxfId="0" priority="1738" operator="greaterThanOrEqual">
      <formula>0</formula>
    </cfRule>
  </conditionalFormatting>
  <conditionalFormatting sqref="N90">
    <cfRule type="cellIs" dxfId="0" priority="1739" operator="lessThan">
      <formula>0</formula>
    </cfRule>
  </conditionalFormatting>
  <conditionalFormatting sqref="N90">
    <cfRule type="cellIs" dxfId="0" priority="1740" operator="greaterThanOrEqual">
      <formula>0</formula>
    </cfRule>
  </conditionalFormatting>
  <conditionalFormatting sqref="C89">
    <cfRule type="cellIs" dxfId="0" priority="1741" operator="lessThan">
      <formula>0</formula>
    </cfRule>
  </conditionalFormatting>
  <conditionalFormatting sqref="C89">
    <cfRule type="cellIs" dxfId="0" priority="1742" operator="greaterThanOrEqual">
      <formula>0</formula>
    </cfRule>
  </conditionalFormatting>
  <conditionalFormatting sqref="D89">
    <cfRule type="cellIs" dxfId="0" priority="1743" operator="lessThan">
      <formula>0</formula>
    </cfRule>
  </conditionalFormatting>
  <conditionalFormatting sqref="D89">
    <cfRule type="cellIs" dxfId="0" priority="1744" operator="greaterThanOrEqual">
      <formula>0</formula>
    </cfRule>
  </conditionalFormatting>
  <conditionalFormatting sqref="E89">
    <cfRule type="cellIs" dxfId="0" priority="1745" operator="lessThan">
      <formula>0</formula>
    </cfRule>
  </conditionalFormatting>
  <conditionalFormatting sqref="E89">
    <cfRule type="cellIs" dxfId="0" priority="1746" operator="greaterThanOrEqual">
      <formula>0</formula>
    </cfRule>
  </conditionalFormatting>
  <conditionalFormatting sqref="F89">
    <cfRule type="cellIs" dxfId="0" priority="1747" operator="lessThan">
      <formula>0</formula>
    </cfRule>
  </conditionalFormatting>
  <conditionalFormatting sqref="F89">
    <cfRule type="cellIs" dxfId="0" priority="1748" operator="greaterThanOrEqual">
      <formula>0</formula>
    </cfRule>
  </conditionalFormatting>
  <conditionalFormatting sqref="G89">
    <cfRule type="cellIs" dxfId="0" priority="1749" operator="lessThan">
      <formula>0</formula>
    </cfRule>
  </conditionalFormatting>
  <conditionalFormatting sqref="G89">
    <cfRule type="cellIs" dxfId="0" priority="1750" operator="greaterThanOrEqual">
      <formula>0</formula>
    </cfRule>
  </conditionalFormatting>
  <conditionalFormatting sqref="H89">
    <cfRule type="cellIs" dxfId="0" priority="1751" operator="lessThan">
      <formula>0</formula>
    </cfRule>
  </conditionalFormatting>
  <conditionalFormatting sqref="H89">
    <cfRule type="cellIs" dxfId="0" priority="1752" operator="greaterThanOrEqual">
      <formula>0</formula>
    </cfRule>
  </conditionalFormatting>
  <conditionalFormatting sqref="I89">
    <cfRule type="cellIs" dxfId="0" priority="1753" operator="lessThan">
      <formula>0</formula>
    </cfRule>
  </conditionalFormatting>
  <conditionalFormatting sqref="I89">
    <cfRule type="cellIs" dxfId="0" priority="1754" operator="greaterThanOrEqual">
      <formula>0</formula>
    </cfRule>
  </conditionalFormatting>
  <conditionalFormatting sqref="J89">
    <cfRule type="cellIs" dxfId="0" priority="1755" operator="lessThan">
      <formula>0</formula>
    </cfRule>
  </conditionalFormatting>
  <conditionalFormatting sqref="J89">
    <cfRule type="cellIs" dxfId="0" priority="1756" operator="greaterThanOrEqual">
      <formula>0</formula>
    </cfRule>
  </conditionalFormatting>
  <conditionalFormatting sqref="K89">
    <cfRule type="cellIs" dxfId="0" priority="1757" operator="lessThan">
      <formula>0</formula>
    </cfRule>
  </conditionalFormatting>
  <conditionalFormatting sqref="K89">
    <cfRule type="cellIs" dxfId="0" priority="1758" operator="greaterThanOrEqual">
      <formula>0</formula>
    </cfRule>
  </conditionalFormatting>
  <conditionalFormatting sqref="L89">
    <cfRule type="cellIs" dxfId="0" priority="1759" operator="lessThan">
      <formula>0</formula>
    </cfRule>
  </conditionalFormatting>
  <conditionalFormatting sqref="L89">
    <cfRule type="cellIs" dxfId="0" priority="1760" operator="greaterThanOrEqual">
      <formula>0</formula>
    </cfRule>
  </conditionalFormatting>
  <conditionalFormatting sqref="M89">
    <cfRule type="cellIs" dxfId="0" priority="1761" operator="lessThan">
      <formula>0</formula>
    </cfRule>
  </conditionalFormatting>
  <conditionalFormatting sqref="M89">
    <cfRule type="cellIs" dxfId="0" priority="1762" operator="greaterThanOrEqual">
      <formula>0</formula>
    </cfRule>
  </conditionalFormatting>
  <conditionalFormatting sqref="N89">
    <cfRule type="cellIs" dxfId="0" priority="1763" operator="lessThan">
      <formula>0</formula>
    </cfRule>
  </conditionalFormatting>
  <conditionalFormatting sqref="N89">
    <cfRule type="cellIs" dxfId="0" priority="1764" operator="greaterThanOrEqual">
      <formula>0</formula>
    </cfRule>
  </conditionalFormatting>
  <conditionalFormatting sqref="C88">
    <cfRule type="cellIs" dxfId="0" priority="1765" operator="lessThan">
      <formula>0</formula>
    </cfRule>
  </conditionalFormatting>
  <conditionalFormatting sqref="C88">
    <cfRule type="cellIs" dxfId="0" priority="1766" operator="greaterThanOrEqual">
      <formula>0</formula>
    </cfRule>
  </conditionalFormatting>
  <conditionalFormatting sqref="D88">
    <cfRule type="cellIs" dxfId="0" priority="1767" operator="lessThan">
      <formula>0</formula>
    </cfRule>
  </conditionalFormatting>
  <conditionalFormatting sqref="D88">
    <cfRule type="cellIs" dxfId="0" priority="1768" operator="greaterThanOrEqual">
      <formula>0</formula>
    </cfRule>
  </conditionalFormatting>
  <conditionalFormatting sqref="E88">
    <cfRule type="cellIs" dxfId="0" priority="1769" operator="lessThan">
      <formula>0</formula>
    </cfRule>
  </conditionalFormatting>
  <conditionalFormatting sqref="E88">
    <cfRule type="cellIs" dxfId="0" priority="1770" operator="greaterThanOrEqual">
      <formula>0</formula>
    </cfRule>
  </conditionalFormatting>
  <conditionalFormatting sqref="F88">
    <cfRule type="cellIs" dxfId="0" priority="1771" operator="lessThan">
      <formula>0</formula>
    </cfRule>
  </conditionalFormatting>
  <conditionalFormatting sqref="F88">
    <cfRule type="cellIs" dxfId="0" priority="1772" operator="greaterThanOrEqual">
      <formula>0</formula>
    </cfRule>
  </conditionalFormatting>
  <conditionalFormatting sqref="G88">
    <cfRule type="cellIs" dxfId="0" priority="1773" operator="lessThan">
      <formula>0</formula>
    </cfRule>
  </conditionalFormatting>
  <conditionalFormatting sqref="G88">
    <cfRule type="cellIs" dxfId="0" priority="1774" operator="greaterThanOrEqual">
      <formula>0</formula>
    </cfRule>
  </conditionalFormatting>
  <conditionalFormatting sqref="H88">
    <cfRule type="cellIs" dxfId="0" priority="1775" operator="lessThan">
      <formula>0</formula>
    </cfRule>
  </conditionalFormatting>
  <conditionalFormatting sqref="H88">
    <cfRule type="cellIs" dxfId="0" priority="1776" operator="greaterThanOrEqual">
      <formula>0</formula>
    </cfRule>
  </conditionalFormatting>
  <conditionalFormatting sqref="I88">
    <cfRule type="cellIs" dxfId="0" priority="1777" operator="lessThan">
      <formula>0</formula>
    </cfRule>
  </conditionalFormatting>
  <conditionalFormatting sqref="I88">
    <cfRule type="cellIs" dxfId="0" priority="1778" operator="greaterThanOrEqual">
      <formula>0</formula>
    </cfRule>
  </conditionalFormatting>
  <conditionalFormatting sqref="J88">
    <cfRule type="cellIs" dxfId="0" priority="1779" operator="lessThan">
      <formula>0</formula>
    </cfRule>
  </conditionalFormatting>
  <conditionalFormatting sqref="J88">
    <cfRule type="cellIs" dxfId="0" priority="1780" operator="greaterThanOrEqual">
      <formula>0</formula>
    </cfRule>
  </conditionalFormatting>
  <conditionalFormatting sqref="K88">
    <cfRule type="cellIs" dxfId="0" priority="1781" operator="lessThan">
      <formula>0</formula>
    </cfRule>
  </conditionalFormatting>
  <conditionalFormatting sqref="K88">
    <cfRule type="cellIs" dxfId="0" priority="1782" operator="greaterThanOrEqual">
      <formula>0</formula>
    </cfRule>
  </conditionalFormatting>
  <conditionalFormatting sqref="L88">
    <cfRule type="cellIs" dxfId="0" priority="1783" operator="lessThan">
      <formula>0</formula>
    </cfRule>
  </conditionalFormatting>
  <conditionalFormatting sqref="L88">
    <cfRule type="cellIs" dxfId="0" priority="1784" operator="greaterThanOrEqual">
      <formula>0</formula>
    </cfRule>
  </conditionalFormatting>
  <conditionalFormatting sqref="M88">
    <cfRule type="cellIs" dxfId="0" priority="1785" operator="lessThan">
      <formula>0</formula>
    </cfRule>
  </conditionalFormatting>
  <conditionalFormatting sqref="M88">
    <cfRule type="cellIs" dxfId="0" priority="1786" operator="greaterThanOrEqual">
      <formula>0</formula>
    </cfRule>
  </conditionalFormatting>
  <conditionalFormatting sqref="N88">
    <cfRule type="cellIs" dxfId="0" priority="1787" operator="lessThan">
      <formula>0</formula>
    </cfRule>
  </conditionalFormatting>
  <conditionalFormatting sqref="N88">
    <cfRule type="cellIs" dxfId="0" priority="1788" operator="greaterThanOrEqual">
      <formula>0</formula>
    </cfRule>
  </conditionalFormatting>
  <conditionalFormatting sqref="C87">
    <cfRule type="cellIs" dxfId="0" priority="1789" operator="lessThan">
      <formula>0</formula>
    </cfRule>
  </conditionalFormatting>
  <conditionalFormatting sqref="C87">
    <cfRule type="cellIs" dxfId="0" priority="1790" operator="greaterThanOrEqual">
      <formula>0</formula>
    </cfRule>
  </conditionalFormatting>
  <conditionalFormatting sqref="D87">
    <cfRule type="cellIs" dxfId="0" priority="1791" operator="lessThan">
      <formula>0</formula>
    </cfRule>
  </conditionalFormatting>
  <conditionalFormatting sqref="D87">
    <cfRule type="cellIs" dxfId="0" priority="1792" operator="greaterThanOrEqual">
      <formula>0</formula>
    </cfRule>
  </conditionalFormatting>
  <conditionalFormatting sqref="E87">
    <cfRule type="cellIs" dxfId="0" priority="1793" operator="lessThan">
      <formula>0</formula>
    </cfRule>
  </conditionalFormatting>
  <conditionalFormatting sqref="E87">
    <cfRule type="cellIs" dxfId="0" priority="1794" operator="greaterThanOrEqual">
      <formula>0</formula>
    </cfRule>
  </conditionalFormatting>
  <conditionalFormatting sqref="F87">
    <cfRule type="cellIs" dxfId="0" priority="1795" operator="lessThan">
      <formula>0</formula>
    </cfRule>
  </conditionalFormatting>
  <conditionalFormatting sqref="F87">
    <cfRule type="cellIs" dxfId="0" priority="1796" operator="greaterThanOrEqual">
      <formula>0</formula>
    </cfRule>
  </conditionalFormatting>
  <conditionalFormatting sqref="G87">
    <cfRule type="cellIs" dxfId="0" priority="1797" operator="lessThan">
      <formula>0</formula>
    </cfRule>
  </conditionalFormatting>
  <conditionalFormatting sqref="G87">
    <cfRule type="cellIs" dxfId="0" priority="1798" operator="greaterThanOrEqual">
      <formula>0</formula>
    </cfRule>
  </conditionalFormatting>
  <conditionalFormatting sqref="H87">
    <cfRule type="cellIs" dxfId="0" priority="1799" operator="lessThan">
      <formula>0</formula>
    </cfRule>
  </conditionalFormatting>
  <conditionalFormatting sqref="H87">
    <cfRule type="cellIs" dxfId="0" priority="1800" operator="greaterThanOrEqual">
      <formula>0</formula>
    </cfRule>
  </conditionalFormatting>
  <conditionalFormatting sqref="I87">
    <cfRule type="cellIs" dxfId="0" priority="1801" operator="lessThan">
      <formula>0</formula>
    </cfRule>
  </conditionalFormatting>
  <conditionalFormatting sqref="I87">
    <cfRule type="cellIs" dxfId="0" priority="1802" operator="greaterThanOrEqual">
      <formula>0</formula>
    </cfRule>
  </conditionalFormatting>
  <conditionalFormatting sqref="J87">
    <cfRule type="cellIs" dxfId="0" priority="1803" operator="lessThan">
      <formula>0</formula>
    </cfRule>
  </conditionalFormatting>
  <conditionalFormatting sqref="J87">
    <cfRule type="cellIs" dxfId="0" priority="1804" operator="greaterThanOrEqual">
      <formula>0</formula>
    </cfRule>
  </conditionalFormatting>
  <conditionalFormatting sqref="K87">
    <cfRule type="cellIs" dxfId="0" priority="1805" operator="lessThan">
      <formula>0</formula>
    </cfRule>
  </conditionalFormatting>
  <conditionalFormatting sqref="K87">
    <cfRule type="cellIs" dxfId="0" priority="1806" operator="greaterThanOrEqual">
      <formula>0</formula>
    </cfRule>
  </conditionalFormatting>
  <conditionalFormatting sqref="L87">
    <cfRule type="cellIs" dxfId="0" priority="1807" operator="lessThan">
      <formula>0</formula>
    </cfRule>
  </conditionalFormatting>
  <conditionalFormatting sqref="L87">
    <cfRule type="cellIs" dxfId="0" priority="1808" operator="greaterThanOrEqual">
      <formula>0</formula>
    </cfRule>
  </conditionalFormatting>
  <conditionalFormatting sqref="M87">
    <cfRule type="cellIs" dxfId="0" priority="1809" operator="lessThan">
      <formula>0</formula>
    </cfRule>
  </conditionalFormatting>
  <conditionalFormatting sqref="M87">
    <cfRule type="cellIs" dxfId="0" priority="1810" operator="greaterThanOrEqual">
      <formula>0</formula>
    </cfRule>
  </conditionalFormatting>
  <conditionalFormatting sqref="N87">
    <cfRule type="cellIs" dxfId="0" priority="1811" operator="lessThan">
      <formula>0</formula>
    </cfRule>
  </conditionalFormatting>
  <conditionalFormatting sqref="N87">
    <cfRule type="cellIs" dxfId="0" priority="1812" operator="greaterThanOrEqual">
      <formula>0</formula>
    </cfRule>
  </conditionalFormatting>
  <conditionalFormatting sqref="C86">
    <cfRule type="cellIs" dxfId="0" priority="1813" operator="lessThan">
      <formula>0</formula>
    </cfRule>
  </conditionalFormatting>
  <conditionalFormatting sqref="C86">
    <cfRule type="cellIs" dxfId="0" priority="1814" operator="greaterThanOrEqual">
      <formula>0</formula>
    </cfRule>
  </conditionalFormatting>
  <conditionalFormatting sqref="D86">
    <cfRule type="cellIs" dxfId="0" priority="1815" operator="lessThan">
      <formula>0</formula>
    </cfRule>
  </conditionalFormatting>
  <conditionalFormatting sqref="D86">
    <cfRule type="cellIs" dxfId="0" priority="1816" operator="greaterThanOrEqual">
      <formula>0</formula>
    </cfRule>
  </conditionalFormatting>
  <conditionalFormatting sqref="E86">
    <cfRule type="cellIs" dxfId="0" priority="1817" operator="lessThan">
      <formula>0</formula>
    </cfRule>
  </conditionalFormatting>
  <conditionalFormatting sqref="E86">
    <cfRule type="cellIs" dxfId="0" priority="1818" operator="greaterThanOrEqual">
      <formula>0</formula>
    </cfRule>
  </conditionalFormatting>
  <conditionalFormatting sqref="F86">
    <cfRule type="cellIs" dxfId="0" priority="1819" operator="lessThan">
      <formula>0</formula>
    </cfRule>
  </conditionalFormatting>
  <conditionalFormatting sqref="F86">
    <cfRule type="cellIs" dxfId="0" priority="1820" operator="greaterThanOrEqual">
      <formula>0</formula>
    </cfRule>
  </conditionalFormatting>
  <conditionalFormatting sqref="G86">
    <cfRule type="cellIs" dxfId="0" priority="1821" operator="lessThan">
      <formula>0</formula>
    </cfRule>
  </conditionalFormatting>
  <conditionalFormatting sqref="G86">
    <cfRule type="cellIs" dxfId="0" priority="1822" operator="greaterThanOrEqual">
      <formula>0</formula>
    </cfRule>
  </conditionalFormatting>
  <conditionalFormatting sqref="H86">
    <cfRule type="cellIs" dxfId="0" priority="1823" operator="lessThan">
      <formula>0</formula>
    </cfRule>
  </conditionalFormatting>
  <conditionalFormatting sqref="H86">
    <cfRule type="cellIs" dxfId="0" priority="1824" operator="greaterThanOrEqual">
      <formula>0</formula>
    </cfRule>
  </conditionalFormatting>
  <conditionalFormatting sqref="I86">
    <cfRule type="cellIs" dxfId="0" priority="1825" operator="lessThan">
      <formula>0</formula>
    </cfRule>
  </conditionalFormatting>
  <conditionalFormatting sqref="I86">
    <cfRule type="cellIs" dxfId="0" priority="1826" operator="greaterThanOrEqual">
      <formula>0</formula>
    </cfRule>
  </conditionalFormatting>
  <conditionalFormatting sqref="J86">
    <cfRule type="cellIs" dxfId="0" priority="1827" operator="lessThan">
      <formula>0</formula>
    </cfRule>
  </conditionalFormatting>
  <conditionalFormatting sqref="J86">
    <cfRule type="cellIs" dxfId="0" priority="1828" operator="greaterThanOrEqual">
      <formula>0</formula>
    </cfRule>
  </conditionalFormatting>
  <conditionalFormatting sqref="K86">
    <cfRule type="cellIs" dxfId="0" priority="1829" operator="lessThan">
      <formula>0</formula>
    </cfRule>
  </conditionalFormatting>
  <conditionalFormatting sqref="K86">
    <cfRule type="cellIs" dxfId="0" priority="1830" operator="greaterThanOrEqual">
      <formula>0</formula>
    </cfRule>
  </conditionalFormatting>
  <conditionalFormatting sqref="L86">
    <cfRule type="cellIs" dxfId="0" priority="1831" operator="lessThan">
      <formula>0</formula>
    </cfRule>
  </conditionalFormatting>
  <conditionalFormatting sqref="L86">
    <cfRule type="cellIs" dxfId="0" priority="1832" operator="greaterThanOrEqual">
      <formula>0</formula>
    </cfRule>
  </conditionalFormatting>
  <conditionalFormatting sqref="M86">
    <cfRule type="cellIs" dxfId="0" priority="1833" operator="lessThan">
      <formula>0</formula>
    </cfRule>
  </conditionalFormatting>
  <conditionalFormatting sqref="M86">
    <cfRule type="cellIs" dxfId="0" priority="1834" operator="greaterThanOrEqual">
      <formula>0</formula>
    </cfRule>
  </conditionalFormatting>
  <conditionalFormatting sqref="N86">
    <cfRule type="cellIs" dxfId="0" priority="1835" operator="lessThan">
      <formula>0</formula>
    </cfRule>
  </conditionalFormatting>
  <conditionalFormatting sqref="N86">
    <cfRule type="cellIs" dxfId="0" priority="1836" operator="greaterThanOrEqual">
      <formula>0</formula>
    </cfRule>
  </conditionalFormatting>
  <conditionalFormatting sqref="C85">
    <cfRule type="cellIs" dxfId="0" priority="1837" operator="lessThan">
      <formula>0</formula>
    </cfRule>
  </conditionalFormatting>
  <conditionalFormatting sqref="C85">
    <cfRule type="cellIs" dxfId="0" priority="1838" operator="greaterThanOrEqual">
      <formula>0</formula>
    </cfRule>
  </conditionalFormatting>
  <conditionalFormatting sqref="D85">
    <cfRule type="cellIs" dxfId="0" priority="1839" operator="lessThan">
      <formula>0</formula>
    </cfRule>
  </conditionalFormatting>
  <conditionalFormatting sqref="D85">
    <cfRule type="cellIs" dxfId="0" priority="1840" operator="greaterThanOrEqual">
      <formula>0</formula>
    </cfRule>
  </conditionalFormatting>
  <conditionalFormatting sqref="E85">
    <cfRule type="cellIs" dxfId="0" priority="1841" operator="lessThan">
      <formula>0</formula>
    </cfRule>
  </conditionalFormatting>
  <conditionalFormatting sqref="E85">
    <cfRule type="cellIs" dxfId="0" priority="1842" operator="greaterThanOrEqual">
      <formula>0</formula>
    </cfRule>
  </conditionalFormatting>
  <conditionalFormatting sqref="F85">
    <cfRule type="cellIs" dxfId="0" priority="1843" operator="lessThan">
      <formula>0</formula>
    </cfRule>
  </conditionalFormatting>
  <conditionalFormatting sqref="F85">
    <cfRule type="cellIs" dxfId="0" priority="1844" operator="greaterThanOrEqual">
      <formula>0</formula>
    </cfRule>
  </conditionalFormatting>
  <conditionalFormatting sqref="G85">
    <cfRule type="cellIs" dxfId="0" priority="1845" operator="lessThan">
      <formula>0</formula>
    </cfRule>
  </conditionalFormatting>
  <conditionalFormatting sqref="G85">
    <cfRule type="cellIs" dxfId="0" priority="1846" operator="greaterThanOrEqual">
      <formula>0</formula>
    </cfRule>
  </conditionalFormatting>
  <conditionalFormatting sqref="H85">
    <cfRule type="cellIs" dxfId="0" priority="1847" operator="lessThan">
      <formula>0</formula>
    </cfRule>
  </conditionalFormatting>
  <conditionalFormatting sqref="H85">
    <cfRule type="cellIs" dxfId="0" priority="1848" operator="greaterThanOrEqual">
      <formula>0</formula>
    </cfRule>
  </conditionalFormatting>
  <conditionalFormatting sqref="I85">
    <cfRule type="cellIs" dxfId="0" priority="1849" operator="lessThan">
      <formula>0</formula>
    </cfRule>
  </conditionalFormatting>
  <conditionalFormatting sqref="I85">
    <cfRule type="cellIs" dxfId="0" priority="1850" operator="greaterThanOrEqual">
      <formula>0</formula>
    </cfRule>
  </conditionalFormatting>
  <conditionalFormatting sqref="J85">
    <cfRule type="cellIs" dxfId="0" priority="1851" operator="lessThan">
      <formula>0</formula>
    </cfRule>
  </conditionalFormatting>
  <conditionalFormatting sqref="J85">
    <cfRule type="cellIs" dxfId="0" priority="1852" operator="greaterThanOrEqual">
      <formula>0</formula>
    </cfRule>
  </conditionalFormatting>
  <conditionalFormatting sqref="K85">
    <cfRule type="cellIs" dxfId="0" priority="1853" operator="lessThan">
      <formula>0</formula>
    </cfRule>
  </conditionalFormatting>
  <conditionalFormatting sqref="K85">
    <cfRule type="cellIs" dxfId="0" priority="1854" operator="greaterThanOrEqual">
      <formula>0</formula>
    </cfRule>
  </conditionalFormatting>
  <conditionalFormatting sqref="L85">
    <cfRule type="cellIs" dxfId="0" priority="1855" operator="lessThan">
      <formula>0</formula>
    </cfRule>
  </conditionalFormatting>
  <conditionalFormatting sqref="L85">
    <cfRule type="cellIs" dxfId="0" priority="1856" operator="greaterThanOrEqual">
      <formula>0</formula>
    </cfRule>
  </conditionalFormatting>
  <conditionalFormatting sqref="M85">
    <cfRule type="cellIs" dxfId="0" priority="1857" operator="lessThan">
      <formula>0</formula>
    </cfRule>
  </conditionalFormatting>
  <conditionalFormatting sqref="M85">
    <cfRule type="cellIs" dxfId="0" priority="1858" operator="greaterThanOrEqual">
      <formula>0</formula>
    </cfRule>
  </conditionalFormatting>
  <conditionalFormatting sqref="N85">
    <cfRule type="cellIs" dxfId="0" priority="1859" operator="lessThan">
      <formula>0</formula>
    </cfRule>
  </conditionalFormatting>
  <conditionalFormatting sqref="N85">
    <cfRule type="cellIs" dxfId="0" priority="1860" operator="greaterThanOrEqual">
      <formula>0</formula>
    </cfRule>
  </conditionalFormatting>
  <conditionalFormatting sqref="C84">
    <cfRule type="cellIs" dxfId="0" priority="1861" operator="lessThan">
      <formula>0</formula>
    </cfRule>
  </conditionalFormatting>
  <conditionalFormatting sqref="C84">
    <cfRule type="cellIs" dxfId="0" priority="1862" operator="greaterThanOrEqual">
      <formula>0</formula>
    </cfRule>
  </conditionalFormatting>
  <conditionalFormatting sqref="D84">
    <cfRule type="cellIs" dxfId="0" priority="1863" operator="lessThan">
      <formula>0</formula>
    </cfRule>
  </conditionalFormatting>
  <conditionalFormatting sqref="D84">
    <cfRule type="cellIs" dxfId="0" priority="1864" operator="greaterThanOrEqual">
      <formula>0</formula>
    </cfRule>
  </conditionalFormatting>
  <conditionalFormatting sqref="E84">
    <cfRule type="cellIs" dxfId="0" priority="1865" operator="lessThan">
      <formula>0</formula>
    </cfRule>
  </conditionalFormatting>
  <conditionalFormatting sqref="E84">
    <cfRule type="cellIs" dxfId="0" priority="1866" operator="greaterThanOrEqual">
      <formula>0</formula>
    </cfRule>
  </conditionalFormatting>
  <conditionalFormatting sqref="F84">
    <cfRule type="cellIs" dxfId="0" priority="1867" operator="lessThan">
      <formula>0</formula>
    </cfRule>
  </conditionalFormatting>
  <conditionalFormatting sqref="F84">
    <cfRule type="cellIs" dxfId="0" priority="1868" operator="greaterThanOrEqual">
      <formula>0</formula>
    </cfRule>
  </conditionalFormatting>
  <conditionalFormatting sqref="G84">
    <cfRule type="cellIs" dxfId="0" priority="1869" operator="lessThan">
      <formula>0</formula>
    </cfRule>
  </conditionalFormatting>
  <conditionalFormatting sqref="G84">
    <cfRule type="cellIs" dxfId="0" priority="1870" operator="greaterThanOrEqual">
      <formula>0</formula>
    </cfRule>
  </conditionalFormatting>
  <conditionalFormatting sqref="H84">
    <cfRule type="cellIs" dxfId="0" priority="1871" operator="lessThan">
      <formula>0</formula>
    </cfRule>
  </conditionalFormatting>
  <conditionalFormatting sqref="H84">
    <cfRule type="cellIs" dxfId="0" priority="1872" operator="greaterThanOrEqual">
      <formula>0</formula>
    </cfRule>
  </conditionalFormatting>
  <conditionalFormatting sqref="I84">
    <cfRule type="cellIs" dxfId="0" priority="1873" operator="lessThan">
      <formula>0</formula>
    </cfRule>
  </conditionalFormatting>
  <conditionalFormatting sqref="I84">
    <cfRule type="cellIs" dxfId="0" priority="1874" operator="greaterThanOrEqual">
      <formula>0</formula>
    </cfRule>
  </conditionalFormatting>
  <conditionalFormatting sqref="J84">
    <cfRule type="cellIs" dxfId="0" priority="1875" operator="lessThan">
      <formula>0</formula>
    </cfRule>
  </conditionalFormatting>
  <conditionalFormatting sqref="J84">
    <cfRule type="cellIs" dxfId="0" priority="1876" operator="greaterThanOrEqual">
      <formula>0</formula>
    </cfRule>
  </conditionalFormatting>
  <conditionalFormatting sqref="K84">
    <cfRule type="cellIs" dxfId="0" priority="1877" operator="lessThan">
      <formula>0</formula>
    </cfRule>
  </conditionalFormatting>
  <conditionalFormatting sqref="K84">
    <cfRule type="cellIs" dxfId="0" priority="1878" operator="greaterThanOrEqual">
      <formula>0</formula>
    </cfRule>
  </conditionalFormatting>
  <conditionalFormatting sqref="L84">
    <cfRule type="cellIs" dxfId="0" priority="1879" operator="lessThan">
      <formula>0</formula>
    </cfRule>
  </conditionalFormatting>
  <conditionalFormatting sqref="L84">
    <cfRule type="cellIs" dxfId="0" priority="1880" operator="greaterThanOrEqual">
      <formula>0</formula>
    </cfRule>
  </conditionalFormatting>
  <conditionalFormatting sqref="M84">
    <cfRule type="cellIs" dxfId="0" priority="1881" operator="lessThan">
      <formula>0</formula>
    </cfRule>
  </conditionalFormatting>
  <conditionalFormatting sqref="M84">
    <cfRule type="cellIs" dxfId="0" priority="1882" operator="greaterThanOrEqual">
      <formula>0</formula>
    </cfRule>
  </conditionalFormatting>
  <conditionalFormatting sqref="N84">
    <cfRule type="cellIs" dxfId="0" priority="1883" operator="lessThan">
      <formula>0</formula>
    </cfRule>
  </conditionalFormatting>
  <conditionalFormatting sqref="N84">
    <cfRule type="cellIs" dxfId="0" priority="1884" operator="greaterThanOrEqual">
      <formula>0</formula>
    </cfRule>
  </conditionalFormatting>
  <conditionalFormatting sqref="C83">
    <cfRule type="cellIs" dxfId="0" priority="1885" operator="lessThan">
      <formula>0</formula>
    </cfRule>
  </conditionalFormatting>
  <conditionalFormatting sqref="C83">
    <cfRule type="cellIs" dxfId="0" priority="1886" operator="greaterThanOrEqual">
      <formula>0</formula>
    </cfRule>
  </conditionalFormatting>
  <conditionalFormatting sqref="D83">
    <cfRule type="cellIs" dxfId="0" priority="1887" operator="lessThan">
      <formula>0</formula>
    </cfRule>
  </conditionalFormatting>
  <conditionalFormatting sqref="D83">
    <cfRule type="cellIs" dxfId="0" priority="1888" operator="greaterThanOrEqual">
      <formula>0</formula>
    </cfRule>
  </conditionalFormatting>
  <conditionalFormatting sqref="E83">
    <cfRule type="cellIs" dxfId="0" priority="1889" operator="lessThan">
      <formula>0</formula>
    </cfRule>
  </conditionalFormatting>
  <conditionalFormatting sqref="E83">
    <cfRule type="cellIs" dxfId="0" priority="1890" operator="greaterThanOrEqual">
      <formula>0</formula>
    </cfRule>
  </conditionalFormatting>
  <conditionalFormatting sqref="F83">
    <cfRule type="cellIs" dxfId="0" priority="1891" operator="lessThan">
      <formula>0</formula>
    </cfRule>
  </conditionalFormatting>
  <conditionalFormatting sqref="F83">
    <cfRule type="cellIs" dxfId="0" priority="1892" operator="greaterThanOrEqual">
      <formula>0</formula>
    </cfRule>
  </conditionalFormatting>
  <conditionalFormatting sqref="G83">
    <cfRule type="cellIs" dxfId="0" priority="1893" operator="lessThan">
      <formula>0</formula>
    </cfRule>
  </conditionalFormatting>
  <conditionalFormatting sqref="G83">
    <cfRule type="cellIs" dxfId="0" priority="1894" operator="greaterThanOrEqual">
      <formula>0</formula>
    </cfRule>
  </conditionalFormatting>
  <conditionalFormatting sqref="H83">
    <cfRule type="cellIs" dxfId="0" priority="1895" operator="lessThan">
      <formula>0</formula>
    </cfRule>
  </conditionalFormatting>
  <conditionalFormatting sqref="H83">
    <cfRule type="cellIs" dxfId="0" priority="1896" operator="greaterThanOrEqual">
      <formula>0</formula>
    </cfRule>
  </conditionalFormatting>
  <conditionalFormatting sqref="I83">
    <cfRule type="cellIs" dxfId="0" priority="1897" operator="lessThan">
      <formula>0</formula>
    </cfRule>
  </conditionalFormatting>
  <conditionalFormatting sqref="I83">
    <cfRule type="cellIs" dxfId="0" priority="1898" operator="greaterThanOrEqual">
      <formula>0</formula>
    </cfRule>
  </conditionalFormatting>
  <conditionalFormatting sqref="J83">
    <cfRule type="cellIs" dxfId="0" priority="1899" operator="lessThan">
      <formula>0</formula>
    </cfRule>
  </conditionalFormatting>
  <conditionalFormatting sqref="J83">
    <cfRule type="cellIs" dxfId="0" priority="1900" operator="greaterThanOrEqual">
      <formula>0</formula>
    </cfRule>
  </conditionalFormatting>
  <conditionalFormatting sqref="K83">
    <cfRule type="cellIs" dxfId="0" priority="1901" operator="lessThan">
      <formula>0</formula>
    </cfRule>
  </conditionalFormatting>
  <conditionalFormatting sqref="K83">
    <cfRule type="cellIs" dxfId="0" priority="1902" operator="greaterThanOrEqual">
      <formula>0</formula>
    </cfRule>
  </conditionalFormatting>
  <conditionalFormatting sqref="L83">
    <cfRule type="cellIs" dxfId="0" priority="1903" operator="lessThan">
      <formula>0</formula>
    </cfRule>
  </conditionalFormatting>
  <conditionalFormatting sqref="L83">
    <cfRule type="cellIs" dxfId="0" priority="1904" operator="greaterThanOrEqual">
      <formula>0</formula>
    </cfRule>
  </conditionalFormatting>
  <conditionalFormatting sqref="M83">
    <cfRule type="cellIs" dxfId="0" priority="1905" operator="lessThan">
      <formula>0</formula>
    </cfRule>
  </conditionalFormatting>
  <conditionalFormatting sqref="M83">
    <cfRule type="cellIs" dxfId="0" priority="1906" operator="greaterThanOrEqual">
      <formula>0</formula>
    </cfRule>
  </conditionalFormatting>
  <conditionalFormatting sqref="N83">
    <cfRule type="cellIs" dxfId="0" priority="1907" operator="lessThan">
      <formula>0</formula>
    </cfRule>
  </conditionalFormatting>
  <conditionalFormatting sqref="N83">
    <cfRule type="cellIs" dxfId="0" priority="1908" operator="greaterThanOrEqual">
      <formula>0</formula>
    </cfRule>
  </conditionalFormatting>
  <conditionalFormatting sqref="C82">
    <cfRule type="cellIs" dxfId="0" priority="1909" operator="lessThan">
      <formula>0</formula>
    </cfRule>
  </conditionalFormatting>
  <conditionalFormatting sqref="C82">
    <cfRule type="cellIs" dxfId="0" priority="1910" operator="greaterThanOrEqual">
      <formula>0</formula>
    </cfRule>
  </conditionalFormatting>
  <conditionalFormatting sqref="D82">
    <cfRule type="cellIs" dxfId="0" priority="1911" operator="lessThan">
      <formula>0</formula>
    </cfRule>
  </conditionalFormatting>
  <conditionalFormatting sqref="D82">
    <cfRule type="cellIs" dxfId="0" priority="1912" operator="greaterThanOrEqual">
      <formula>0</formula>
    </cfRule>
  </conditionalFormatting>
  <conditionalFormatting sqref="E82">
    <cfRule type="cellIs" dxfId="0" priority="1913" operator="lessThan">
      <formula>0</formula>
    </cfRule>
  </conditionalFormatting>
  <conditionalFormatting sqref="E82">
    <cfRule type="cellIs" dxfId="0" priority="1914" operator="greaterThanOrEqual">
      <formula>0</formula>
    </cfRule>
  </conditionalFormatting>
  <conditionalFormatting sqref="F82">
    <cfRule type="cellIs" dxfId="0" priority="1915" operator="lessThan">
      <formula>0</formula>
    </cfRule>
  </conditionalFormatting>
  <conditionalFormatting sqref="F82">
    <cfRule type="cellIs" dxfId="0" priority="1916" operator="greaterThanOrEqual">
      <formula>0</formula>
    </cfRule>
  </conditionalFormatting>
  <conditionalFormatting sqref="G82">
    <cfRule type="cellIs" dxfId="0" priority="1917" operator="lessThan">
      <formula>0</formula>
    </cfRule>
  </conditionalFormatting>
  <conditionalFormatting sqref="G82">
    <cfRule type="cellIs" dxfId="0" priority="1918" operator="greaterThanOrEqual">
      <formula>0</formula>
    </cfRule>
  </conditionalFormatting>
  <conditionalFormatting sqref="H82">
    <cfRule type="cellIs" dxfId="0" priority="1919" operator="lessThan">
      <formula>0</formula>
    </cfRule>
  </conditionalFormatting>
  <conditionalFormatting sqref="H82">
    <cfRule type="cellIs" dxfId="0" priority="1920" operator="greaterThanOrEqual">
      <formula>0</formula>
    </cfRule>
  </conditionalFormatting>
  <conditionalFormatting sqref="I82">
    <cfRule type="cellIs" dxfId="0" priority="1921" operator="lessThan">
      <formula>0</formula>
    </cfRule>
  </conditionalFormatting>
  <conditionalFormatting sqref="I82">
    <cfRule type="cellIs" dxfId="0" priority="1922" operator="greaterThanOrEqual">
      <formula>0</formula>
    </cfRule>
  </conditionalFormatting>
  <conditionalFormatting sqref="J82">
    <cfRule type="cellIs" dxfId="0" priority="1923" operator="lessThan">
      <formula>0</formula>
    </cfRule>
  </conditionalFormatting>
  <conditionalFormatting sqref="J82">
    <cfRule type="cellIs" dxfId="0" priority="1924" operator="greaterThanOrEqual">
      <formula>0</formula>
    </cfRule>
  </conditionalFormatting>
  <conditionalFormatting sqref="K82">
    <cfRule type="cellIs" dxfId="0" priority="1925" operator="lessThan">
      <formula>0</formula>
    </cfRule>
  </conditionalFormatting>
  <conditionalFormatting sqref="K82">
    <cfRule type="cellIs" dxfId="0" priority="1926" operator="greaterThanOrEqual">
      <formula>0</formula>
    </cfRule>
  </conditionalFormatting>
  <conditionalFormatting sqref="L82">
    <cfRule type="cellIs" dxfId="0" priority="1927" operator="lessThan">
      <formula>0</formula>
    </cfRule>
  </conditionalFormatting>
  <conditionalFormatting sqref="L82">
    <cfRule type="cellIs" dxfId="0" priority="1928" operator="greaterThanOrEqual">
      <formula>0</formula>
    </cfRule>
  </conditionalFormatting>
  <conditionalFormatting sqref="M82">
    <cfRule type="cellIs" dxfId="0" priority="1929" operator="lessThan">
      <formula>0</formula>
    </cfRule>
  </conditionalFormatting>
  <conditionalFormatting sqref="M82">
    <cfRule type="cellIs" dxfId="0" priority="1930" operator="greaterThanOrEqual">
      <formula>0</formula>
    </cfRule>
  </conditionalFormatting>
  <conditionalFormatting sqref="N82">
    <cfRule type="cellIs" dxfId="0" priority="1931" operator="lessThan">
      <formula>0</formula>
    </cfRule>
  </conditionalFormatting>
  <conditionalFormatting sqref="N82">
    <cfRule type="cellIs" dxfId="0" priority="1932" operator="greaterThanOrEqual">
      <formula>0</formula>
    </cfRule>
  </conditionalFormatting>
  <conditionalFormatting sqref="D106">
    <cfRule type="cellIs" dxfId="0" priority="1933" operator="lessThan">
      <formula>0</formula>
    </cfRule>
  </conditionalFormatting>
  <conditionalFormatting sqref="D106">
    <cfRule type="cellIs" dxfId="0" priority="1934" operator="greaterThanOrEqual">
      <formula>0</formula>
    </cfRule>
  </conditionalFormatting>
  <conditionalFormatting sqref="E106">
    <cfRule type="cellIs" dxfId="0" priority="1935" operator="lessThan">
      <formula>0</formula>
    </cfRule>
  </conditionalFormatting>
  <conditionalFormatting sqref="E106">
    <cfRule type="cellIs" dxfId="0" priority="1936" operator="greaterThanOrEqual">
      <formula>0</formula>
    </cfRule>
  </conditionalFormatting>
  <conditionalFormatting sqref="F106">
    <cfRule type="cellIs" dxfId="0" priority="1937" operator="lessThan">
      <formula>0</formula>
    </cfRule>
  </conditionalFormatting>
  <conditionalFormatting sqref="F106">
    <cfRule type="cellIs" dxfId="0" priority="1938" operator="greaterThanOrEqual">
      <formula>0</formula>
    </cfRule>
  </conditionalFormatting>
  <conditionalFormatting sqref="G106">
    <cfRule type="cellIs" dxfId="0" priority="1939" operator="lessThan">
      <formula>0</formula>
    </cfRule>
  </conditionalFormatting>
  <conditionalFormatting sqref="G106">
    <cfRule type="cellIs" dxfId="0" priority="1940" operator="greaterThanOrEqual">
      <formula>0</formula>
    </cfRule>
  </conditionalFormatting>
  <conditionalFormatting sqref="H106">
    <cfRule type="cellIs" dxfId="0" priority="1941" operator="lessThan">
      <formula>0</formula>
    </cfRule>
  </conditionalFormatting>
  <conditionalFormatting sqref="H106">
    <cfRule type="cellIs" dxfId="0" priority="1942" operator="greaterThanOrEqual">
      <formula>0</formula>
    </cfRule>
  </conditionalFormatting>
  <conditionalFormatting sqref="I106">
    <cfRule type="cellIs" dxfId="0" priority="1943" operator="lessThan">
      <formula>0</formula>
    </cfRule>
  </conditionalFormatting>
  <conditionalFormatting sqref="I106">
    <cfRule type="cellIs" dxfId="0" priority="1944" operator="greaterThanOrEqual">
      <formula>0</formula>
    </cfRule>
  </conditionalFormatting>
  <conditionalFormatting sqref="J106">
    <cfRule type="cellIs" dxfId="0" priority="1945" operator="lessThan">
      <formula>0</formula>
    </cfRule>
  </conditionalFormatting>
  <conditionalFormatting sqref="J106">
    <cfRule type="cellIs" dxfId="0" priority="1946" operator="greaterThanOrEqual">
      <formula>0</formula>
    </cfRule>
  </conditionalFormatting>
  <conditionalFormatting sqref="K106">
    <cfRule type="cellIs" dxfId="0" priority="1947" operator="lessThan">
      <formula>0</formula>
    </cfRule>
  </conditionalFormatting>
  <conditionalFormatting sqref="K106">
    <cfRule type="cellIs" dxfId="0" priority="1948" operator="greaterThanOrEqual">
      <formula>0</formula>
    </cfRule>
  </conditionalFormatting>
  <conditionalFormatting sqref="L106">
    <cfRule type="cellIs" dxfId="0" priority="1949" operator="lessThan">
      <formula>0</formula>
    </cfRule>
  </conditionalFormatting>
  <conditionalFormatting sqref="L106">
    <cfRule type="cellIs" dxfId="0" priority="1950" operator="greaterThanOrEqual">
      <formula>0</formula>
    </cfRule>
  </conditionalFormatting>
  <conditionalFormatting sqref="M106">
    <cfRule type="cellIs" dxfId="0" priority="1951" operator="lessThan">
      <formula>0</formula>
    </cfRule>
  </conditionalFormatting>
  <conditionalFormatting sqref="M106">
    <cfRule type="cellIs" dxfId="0" priority="1952" operator="greaterThanOrEqual">
      <formula>0</formula>
    </cfRule>
  </conditionalFormatting>
  <conditionalFormatting sqref="N106">
    <cfRule type="cellIs" dxfId="0" priority="1953" operator="lessThan">
      <formula>0</formula>
    </cfRule>
  </conditionalFormatting>
  <conditionalFormatting sqref="N106">
    <cfRule type="cellIs" dxfId="0" priority="1954" operator="greaterThanOrEqual">
      <formula>0</formula>
    </cfRule>
  </conditionalFormatting>
  <conditionalFormatting sqref="D105">
    <cfRule type="cellIs" dxfId="0" priority="1955" operator="lessThan">
      <formula>0</formula>
    </cfRule>
  </conditionalFormatting>
  <conditionalFormatting sqref="D105">
    <cfRule type="cellIs" dxfId="0" priority="1956" operator="greaterThanOrEqual">
      <formula>0</formula>
    </cfRule>
  </conditionalFormatting>
  <conditionalFormatting sqref="E105">
    <cfRule type="cellIs" dxfId="0" priority="1957" operator="lessThan">
      <formula>0</formula>
    </cfRule>
  </conditionalFormatting>
  <conditionalFormatting sqref="E105">
    <cfRule type="cellIs" dxfId="0" priority="1958" operator="greaterThanOrEqual">
      <formula>0</formula>
    </cfRule>
  </conditionalFormatting>
  <conditionalFormatting sqref="F105">
    <cfRule type="cellIs" dxfId="0" priority="1959" operator="lessThan">
      <formula>0</formula>
    </cfRule>
  </conditionalFormatting>
  <conditionalFormatting sqref="F105">
    <cfRule type="cellIs" dxfId="0" priority="1960" operator="greaterThanOrEqual">
      <formula>0</formula>
    </cfRule>
  </conditionalFormatting>
  <conditionalFormatting sqref="G105">
    <cfRule type="cellIs" dxfId="0" priority="1961" operator="lessThan">
      <formula>0</formula>
    </cfRule>
  </conditionalFormatting>
  <conditionalFormatting sqref="G105">
    <cfRule type="cellIs" dxfId="0" priority="1962" operator="greaterThanOrEqual">
      <formula>0</formula>
    </cfRule>
  </conditionalFormatting>
  <conditionalFormatting sqref="H105">
    <cfRule type="cellIs" dxfId="0" priority="1963" operator="lessThan">
      <formula>0</formula>
    </cfRule>
  </conditionalFormatting>
  <conditionalFormatting sqref="H105">
    <cfRule type="cellIs" dxfId="0" priority="1964" operator="greaterThanOrEqual">
      <formula>0</formula>
    </cfRule>
  </conditionalFormatting>
  <conditionalFormatting sqref="I105">
    <cfRule type="cellIs" dxfId="0" priority="1965" operator="lessThan">
      <formula>0</formula>
    </cfRule>
  </conditionalFormatting>
  <conditionalFormatting sqref="I105">
    <cfRule type="cellIs" dxfId="0" priority="1966" operator="greaterThanOrEqual">
      <formula>0</formula>
    </cfRule>
  </conditionalFormatting>
  <conditionalFormatting sqref="J105">
    <cfRule type="cellIs" dxfId="0" priority="1967" operator="lessThan">
      <formula>0</formula>
    </cfRule>
  </conditionalFormatting>
  <conditionalFormatting sqref="J105">
    <cfRule type="cellIs" dxfId="0" priority="1968" operator="greaterThanOrEqual">
      <formula>0</formula>
    </cfRule>
  </conditionalFormatting>
  <conditionalFormatting sqref="K105">
    <cfRule type="cellIs" dxfId="0" priority="1969" operator="lessThan">
      <formula>0</formula>
    </cfRule>
  </conditionalFormatting>
  <conditionalFormatting sqref="K105">
    <cfRule type="cellIs" dxfId="0" priority="1970" operator="greaterThanOrEqual">
      <formula>0</formula>
    </cfRule>
  </conditionalFormatting>
  <conditionalFormatting sqref="L105">
    <cfRule type="cellIs" dxfId="0" priority="1971" operator="lessThan">
      <formula>0</formula>
    </cfRule>
  </conditionalFormatting>
  <conditionalFormatting sqref="L105">
    <cfRule type="cellIs" dxfId="0" priority="1972" operator="greaterThanOrEqual">
      <formula>0</formula>
    </cfRule>
  </conditionalFormatting>
  <conditionalFormatting sqref="M105">
    <cfRule type="cellIs" dxfId="0" priority="1973" operator="lessThan">
      <formula>0</formula>
    </cfRule>
  </conditionalFormatting>
  <conditionalFormatting sqref="M105">
    <cfRule type="cellIs" dxfId="0" priority="1974" operator="greaterThanOrEqual">
      <formula>0</formula>
    </cfRule>
  </conditionalFormatting>
  <conditionalFormatting sqref="N105">
    <cfRule type="cellIs" dxfId="0" priority="1975" operator="lessThan">
      <formula>0</formula>
    </cfRule>
  </conditionalFormatting>
  <conditionalFormatting sqref="N105">
    <cfRule type="cellIs" dxfId="0" priority="1976" operator="greaterThanOrEqual">
      <formula>0</formula>
    </cfRule>
  </conditionalFormatting>
  <conditionalFormatting sqref="C97">
    <cfRule type="cellIs" dxfId="0" priority="1977" operator="lessThan">
      <formula>0</formula>
    </cfRule>
  </conditionalFormatting>
  <conditionalFormatting sqref="C97">
    <cfRule type="cellIs" dxfId="0" priority="1978" operator="greaterThanOrEqual">
      <formula>0</formula>
    </cfRule>
  </conditionalFormatting>
  <conditionalFormatting sqref="D97">
    <cfRule type="cellIs" dxfId="0" priority="1979" operator="lessThan">
      <formula>0</formula>
    </cfRule>
  </conditionalFormatting>
  <conditionalFormatting sqref="D97">
    <cfRule type="cellIs" dxfId="0" priority="1980" operator="greaterThanOrEqual">
      <formula>0</formula>
    </cfRule>
  </conditionalFormatting>
  <conditionalFormatting sqref="E97">
    <cfRule type="cellIs" dxfId="0" priority="1981" operator="lessThan">
      <formula>0</formula>
    </cfRule>
  </conditionalFormatting>
  <conditionalFormatting sqref="E97">
    <cfRule type="cellIs" dxfId="0" priority="1982" operator="greaterThanOrEqual">
      <formula>0</formula>
    </cfRule>
  </conditionalFormatting>
  <conditionalFormatting sqref="F97">
    <cfRule type="cellIs" dxfId="0" priority="1983" operator="lessThan">
      <formula>0</formula>
    </cfRule>
  </conditionalFormatting>
  <conditionalFormatting sqref="F97">
    <cfRule type="cellIs" dxfId="0" priority="1984" operator="greaterThanOrEqual">
      <formula>0</formula>
    </cfRule>
  </conditionalFormatting>
  <conditionalFormatting sqref="G97">
    <cfRule type="cellIs" dxfId="0" priority="1985" operator="lessThan">
      <formula>0</formula>
    </cfRule>
  </conditionalFormatting>
  <conditionalFormatting sqref="G97">
    <cfRule type="cellIs" dxfId="0" priority="1986" operator="greaterThanOrEqual">
      <formula>0</formula>
    </cfRule>
  </conditionalFormatting>
  <conditionalFormatting sqref="H97">
    <cfRule type="cellIs" dxfId="0" priority="1987" operator="lessThan">
      <formula>0</formula>
    </cfRule>
  </conditionalFormatting>
  <conditionalFormatting sqref="H97">
    <cfRule type="cellIs" dxfId="0" priority="1988" operator="greaterThanOrEqual">
      <formula>0</formula>
    </cfRule>
  </conditionalFormatting>
  <conditionalFormatting sqref="I97">
    <cfRule type="cellIs" dxfId="0" priority="1989" operator="lessThan">
      <formula>0</formula>
    </cfRule>
  </conditionalFormatting>
  <conditionalFormatting sqref="I97">
    <cfRule type="cellIs" dxfId="0" priority="1990" operator="greaterThanOrEqual">
      <formula>0</formula>
    </cfRule>
  </conditionalFormatting>
  <conditionalFormatting sqref="J97">
    <cfRule type="cellIs" dxfId="0" priority="1991" operator="lessThan">
      <formula>0</formula>
    </cfRule>
  </conditionalFormatting>
  <conditionalFormatting sqref="J97">
    <cfRule type="cellIs" dxfId="0" priority="1992" operator="greaterThanOrEqual">
      <formula>0</formula>
    </cfRule>
  </conditionalFormatting>
  <conditionalFormatting sqref="K97">
    <cfRule type="cellIs" dxfId="0" priority="1993" operator="lessThan">
      <formula>0</formula>
    </cfRule>
  </conditionalFormatting>
  <conditionalFormatting sqref="K97">
    <cfRule type="cellIs" dxfId="0" priority="1994" operator="greaterThanOrEqual">
      <formula>0</formula>
    </cfRule>
  </conditionalFormatting>
  <conditionalFormatting sqref="L97">
    <cfRule type="cellIs" dxfId="0" priority="1995" operator="lessThan">
      <formula>0</formula>
    </cfRule>
  </conditionalFormatting>
  <conditionalFormatting sqref="L97">
    <cfRule type="cellIs" dxfId="0" priority="1996" operator="greaterThanOrEqual">
      <formula>0</formula>
    </cfRule>
  </conditionalFormatting>
  <conditionalFormatting sqref="M97">
    <cfRule type="cellIs" dxfId="0" priority="1997" operator="lessThan">
      <formula>0</formula>
    </cfRule>
  </conditionalFormatting>
  <conditionalFormatting sqref="M97">
    <cfRule type="cellIs" dxfId="0" priority="1998" operator="greaterThanOrEqual">
      <formula>0</formula>
    </cfRule>
  </conditionalFormatting>
  <conditionalFormatting sqref="N97">
    <cfRule type="cellIs" dxfId="0" priority="1999" operator="lessThan">
      <formula>0</formula>
    </cfRule>
  </conditionalFormatting>
  <conditionalFormatting sqref="N97">
    <cfRule type="cellIs" dxfId="0" priority="2000" operator="greaterThanOrEqual">
      <formula>0</formula>
    </cfRule>
  </conditionalFormatting>
  <conditionalFormatting sqref="D98">
    <cfRule type="cellIs" dxfId="0" priority="2001" operator="lessThan">
      <formula>0</formula>
    </cfRule>
  </conditionalFormatting>
  <conditionalFormatting sqref="D98">
    <cfRule type="cellIs" dxfId="0" priority="2002" operator="greaterThanOrEqual">
      <formula>0</formula>
    </cfRule>
  </conditionalFormatting>
  <conditionalFormatting sqref="E98">
    <cfRule type="cellIs" dxfId="0" priority="2003" operator="lessThan">
      <formula>0</formula>
    </cfRule>
  </conditionalFormatting>
  <conditionalFormatting sqref="E98">
    <cfRule type="cellIs" dxfId="0" priority="2004" operator="greaterThanOrEqual">
      <formula>0</formula>
    </cfRule>
  </conditionalFormatting>
  <conditionalFormatting sqref="F98">
    <cfRule type="cellIs" dxfId="0" priority="2005" operator="lessThan">
      <formula>0</formula>
    </cfRule>
  </conditionalFormatting>
  <conditionalFormatting sqref="F98">
    <cfRule type="cellIs" dxfId="0" priority="2006" operator="greaterThanOrEqual">
      <formula>0</formula>
    </cfRule>
  </conditionalFormatting>
  <conditionalFormatting sqref="G98">
    <cfRule type="cellIs" dxfId="0" priority="2007" operator="lessThan">
      <formula>0</formula>
    </cfRule>
  </conditionalFormatting>
  <conditionalFormatting sqref="G98">
    <cfRule type="cellIs" dxfId="0" priority="2008" operator="greaterThanOrEqual">
      <formula>0</formula>
    </cfRule>
  </conditionalFormatting>
  <conditionalFormatting sqref="H98">
    <cfRule type="cellIs" dxfId="0" priority="2009" operator="lessThan">
      <formula>0</formula>
    </cfRule>
  </conditionalFormatting>
  <conditionalFormatting sqref="H98">
    <cfRule type="cellIs" dxfId="0" priority="2010" operator="greaterThanOrEqual">
      <formula>0</formula>
    </cfRule>
  </conditionalFormatting>
  <conditionalFormatting sqref="I98">
    <cfRule type="cellIs" dxfId="0" priority="2011" operator="lessThan">
      <formula>0</formula>
    </cfRule>
  </conditionalFormatting>
  <conditionalFormatting sqref="I98">
    <cfRule type="cellIs" dxfId="0" priority="2012" operator="greaterThanOrEqual">
      <formula>0</formula>
    </cfRule>
  </conditionalFormatting>
  <conditionalFormatting sqref="J98">
    <cfRule type="cellIs" dxfId="0" priority="2013" operator="lessThan">
      <formula>0</formula>
    </cfRule>
  </conditionalFormatting>
  <conditionalFormatting sqref="J98">
    <cfRule type="cellIs" dxfId="0" priority="2014" operator="greaterThanOrEqual">
      <formula>0</formula>
    </cfRule>
  </conditionalFormatting>
  <conditionalFormatting sqref="K98">
    <cfRule type="cellIs" dxfId="0" priority="2015" operator="lessThan">
      <formula>0</formula>
    </cfRule>
  </conditionalFormatting>
  <conditionalFormatting sqref="K98">
    <cfRule type="cellIs" dxfId="0" priority="2016" operator="greaterThanOrEqual">
      <formula>0</formula>
    </cfRule>
  </conditionalFormatting>
  <conditionalFormatting sqref="L98">
    <cfRule type="cellIs" dxfId="0" priority="2017" operator="lessThan">
      <formula>0</formula>
    </cfRule>
  </conditionalFormatting>
  <conditionalFormatting sqref="L98">
    <cfRule type="cellIs" dxfId="0" priority="2018" operator="greaterThanOrEqual">
      <formula>0</formula>
    </cfRule>
  </conditionalFormatting>
  <conditionalFormatting sqref="M98">
    <cfRule type="cellIs" dxfId="0" priority="2019" operator="lessThan">
      <formula>0</formula>
    </cfRule>
  </conditionalFormatting>
  <conditionalFormatting sqref="M98">
    <cfRule type="cellIs" dxfId="0" priority="2020" operator="greaterThanOrEqual">
      <formula>0</formula>
    </cfRule>
  </conditionalFormatting>
  <conditionalFormatting sqref="N98">
    <cfRule type="cellIs" dxfId="0" priority="2021" operator="lessThan">
      <formula>0</formula>
    </cfRule>
  </conditionalFormatting>
  <conditionalFormatting sqref="N98">
    <cfRule type="cellIs" dxfId="0" priority="2022" operator="greaterThanOrEqual">
      <formula>0</formula>
    </cfRule>
  </conditionalFormatting>
  <conditionalFormatting sqref="D99">
    <cfRule type="cellIs" dxfId="0" priority="2023" operator="lessThan">
      <formula>0</formula>
    </cfRule>
  </conditionalFormatting>
  <conditionalFormatting sqref="D99">
    <cfRule type="cellIs" dxfId="0" priority="2024" operator="greaterThanOrEqual">
      <formula>0</formula>
    </cfRule>
  </conditionalFormatting>
  <conditionalFormatting sqref="E99">
    <cfRule type="cellIs" dxfId="0" priority="2025" operator="lessThan">
      <formula>0</formula>
    </cfRule>
  </conditionalFormatting>
  <conditionalFormatting sqref="E99">
    <cfRule type="cellIs" dxfId="0" priority="2026" operator="greaterThanOrEqual">
      <formula>0</formula>
    </cfRule>
  </conditionalFormatting>
  <conditionalFormatting sqref="F99">
    <cfRule type="cellIs" dxfId="0" priority="2027" operator="lessThan">
      <formula>0</formula>
    </cfRule>
  </conditionalFormatting>
  <conditionalFormatting sqref="F99">
    <cfRule type="cellIs" dxfId="0" priority="2028" operator="greaterThanOrEqual">
      <formula>0</formula>
    </cfRule>
  </conditionalFormatting>
  <conditionalFormatting sqref="G99">
    <cfRule type="cellIs" dxfId="0" priority="2029" operator="lessThan">
      <formula>0</formula>
    </cfRule>
  </conditionalFormatting>
  <conditionalFormatting sqref="G99">
    <cfRule type="cellIs" dxfId="0" priority="2030" operator="greaterThanOrEqual">
      <formula>0</formula>
    </cfRule>
  </conditionalFormatting>
  <conditionalFormatting sqref="H99">
    <cfRule type="cellIs" dxfId="0" priority="2031" operator="lessThan">
      <formula>0</formula>
    </cfRule>
  </conditionalFormatting>
  <conditionalFormatting sqref="H99">
    <cfRule type="cellIs" dxfId="0" priority="2032" operator="greaterThanOrEqual">
      <formula>0</formula>
    </cfRule>
  </conditionalFormatting>
  <conditionalFormatting sqref="I99">
    <cfRule type="cellIs" dxfId="0" priority="2033" operator="lessThan">
      <formula>0</formula>
    </cfRule>
  </conditionalFormatting>
  <conditionalFormatting sqref="I99">
    <cfRule type="cellIs" dxfId="0" priority="2034" operator="greaterThanOrEqual">
      <formula>0</formula>
    </cfRule>
  </conditionalFormatting>
  <conditionalFormatting sqref="J99">
    <cfRule type="cellIs" dxfId="0" priority="2035" operator="lessThan">
      <formula>0</formula>
    </cfRule>
  </conditionalFormatting>
  <conditionalFormatting sqref="J99">
    <cfRule type="cellIs" dxfId="0" priority="2036" operator="greaterThanOrEqual">
      <formula>0</formula>
    </cfRule>
  </conditionalFormatting>
  <conditionalFormatting sqref="K99">
    <cfRule type="cellIs" dxfId="0" priority="2037" operator="lessThan">
      <formula>0</formula>
    </cfRule>
  </conditionalFormatting>
  <conditionalFormatting sqref="K99">
    <cfRule type="cellIs" dxfId="0" priority="2038" operator="greaterThanOrEqual">
      <formula>0</formula>
    </cfRule>
  </conditionalFormatting>
  <conditionalFormatting sqref="L99">
    <cfRule type="cellIs" dxfId="0" priority="2039" operator="lessThan">
      <formula>0</formula>
    </cfRule>
  </conditionalFormatting>
  <conditionalFormatting sqref="L99">
    <cfRule type="cellIs" dxfId="0" priority="2040" operator="greaterThanOrEqual">
      <formula>0</formula>
    </cfRule>
  </conditionalFormatting>
  <conditionalFormatting sqref="M99">
    <cfRule type="cellIs" dxfId="0" priority="2041" operator="lessThan">
      <formula>0</formula>
    </cfRule>
  </conditionalFormatting>
  <conditionalFormatting sqref="M99">
    <cfRule type="cellIs" dxfId="0" priority="2042" operator="greaterThanOrEqual">
      <formula>0</formula>
    </cfRule>
  </conditionalFormatting>
  <conditionalFormatting sqref="N99">
    <cfRule type="cellIs" dxfId="0" priority="2043" operator="lessThan">
      <formula>0</formula>
    </cfRule>
  </conditionalFormatting>
  <conditionalFormatting sqref="N99">
    <cfRule type="cellIs" dxfId="0" priority="2044" operator="greaterThanOrEqual">
      <formula>0</formula>
    </cfRule>
  </conditionalFormatting>
  <conditionalFormatting sqref="D100">
    <cfRule type="cellIs" dxfId="0" priority="2045" operator="lessThan">
      <formula>0</formula>
    </cfRule>
  </conditionalFormatting>
  <conditionalFormatting sqref="D100">
    <cfRule type="cellIs" dxfId="0" priority="2046" operator="greaterThanOrEqual">
      <formula>0</formula>
    </cfRule>
  </conditionalFormatting>
  <conditionalFormatting sqref="E100">
    <cfRule type="cellIs" dxfId="0" priority="2047" operator="lessThan">
      <formula>0</formula>
    </cfRule>
  </conditionalFormatting>
  <conditionalFormatting sqref="E100">
    <cfRule type="cellIs" dxfId="0" priority="2048" operator="greaterThanOrEqual">
      <formula>0</formula>
    </cfRule>
  </conditionalFormatting>
  <conditionalFormatting sqref="F100">
    <cfRule type="cellIs" dxfId="0" priority="2049" operator="lessThan">
      <formula>0</formula>
    </cfRule>
  </conditionalFormatting>
  <conditionalFormatting sqref="F100">
    <cfRule type="cellIs" dxfId="0" priority="2050" operator="greaterThanOrEqual">
      <formula>0</formula>
    </cfRule>
  </conditionalFormatting>
  <conditionalFormatting sqref="G100">
    <cfRule type="cellIs" dxfId="0" priority="2051" operator="lessThan">
      <formula>0</formula>
    </cfRule>
  </conditionalFormatting>
  <conditionalFormatting sqref="G100">
    <cfRule type="cellIs" dxfId="0" priority="2052" operator="greaterThanOrEqual">
      <formula>0</formula>
    </cfRule>
  </conditionalFormatting>
  <conditionalFormatting sqref="H100">
    <cfRule type="cellIs" dxfId="0" priority="2053" operator="lessThan">
      <formula>0</formula>
    </cfRule>
  </conditionalFormatting>
  <conditionalFormatting sqref="H100">
    <cfRule type="cellIs" dxfId="0" priority="2054" operator="greaterThanOrEqual">
      <formula>0</formula>
    </cfRule>
  </conditionalFormatting>
  <conditionalFormatting sqref="I100">
    <cfRule type="cellIs" dxfId="0" priority="2055" operator="lessThan">
      <formula>0</formula>
    </cfRule>
  </conditionalFormatting>
  <conditionalFormatting sqref="I100">
    <cfRule type="cellIs" dxfId="0" priority="2056" operator="greaterThanOrEqual">
      <formula>0</formula>
    </cfRule>
  </conditionalFormatting>
  <conditionalFormatting sqref="J100">
    <cfRule type="cellIs" dxfId="0" priority="2057" operator="lessThan">
      <formula>0</formula>
    </cfRule>
  </conditionalFormatting>
  <conditionalFormatting sqref="J100">
    <cfRule type="cellIs" dxfId="0" priority="2058" operator="greaterThanOrEqual">
      <formula>0</formula>
    </cfRule>
  </conditionalFormatting>
  <conditionalFormatting sqref="K100">
    <cfRule type="cellIs" dxfId="0" priority="2059" operator="lessThan">
      <formula>0</formula>
    </cfRule>
  </conditionalFormatting>
  <conditionalFormatting sqref="K100">
    <cfRule type="cellIs" dxfId="0" priority="2060" operator="greaterThanOrEqual">
      <formula>0</formula>
    </cfRule>
  </conditionalFormatting>
  <conditionalFormatting sqref="L100">
    <cfRule type="cellIs" dxfId="0" priority="2061" operator="lessThan">
      <formula>0</formula>
    </cfRule>
  </conditionalFormatting>
  <conditionalFormatting sqref="L100">
    <cfRule type="cellIs" dxfId="0" priority="2062" operator="greaterThanOrEqual">
      <formula>0</formula>
    </cfRule>
  </conditionalFormatting>
  <conditionalFormatting sqref="M100">
    <cfRule type="cellIs" dxfId="0" priority="2063" operator="lessThan">
      <formula>0</formula>
    </cfRule>
  </conditionalFormatting>
  <conditionalFormatting sqref="M100">
    <cfRule type="cellIs" dxfId="0" priority="2064" operator="greaterThanOrEqual">
      <formula>0</formula>
    </cfRule>
  </conditionalFormatting>
  <conditionalFormatting sqref="N100">
    <cfRule type="cellIs" dxfId="0" priority="2065" operator="lessThan">
      <formula>0</formula>
    </cfRule>
  </conditionalFormatting>
  <conditionalFormatting sqref="N100">
    <cfRule type="cellIs" dxfId="0" priority="2066" operator="greaterThanOrEqual">
      <formula>0</formula>
    </cfRule>
  </conditionalFormatting>
  <conditionalFormatting sqref="D101">
    <cfRule type="cellIs" dxfId="0" priority="2067" operator="lessThan">
      <formula>0</formula>
    </cfRule>
  </conditionalFormatting>
  <conditionalFormatting sqref="D101">
    <cfRule type="cellIs" dxfId="0" priority="2068" operator="greaterThanOrEqual">
      <formula>0</formula>
    </cfRule>
  </conditionalFormatting>
  <conditionalFormatting sqref="E101">
    <cfRule type="cellIs" dxfId="0" priority="2069" operator="lessThan">
      <formula>0</formula>
    </cfRule>
  </conditionalFormatting>
  <conditionalFormatting sqref="E101">
    <cfRule type="cellIs" dxfId="0" priority="2070" operator="greaterThanOrEqual">
      <formula>0</formula>
    </cfRule>
  </conditionalFormatting>
  <conditionalFormatting sqref="F101">
    <cfRule type="cellIs" dxfId="0" priority="2071" operator="lessThan">
      <formula>0</formula>
    </cfRule>
  </conditionalFormatting>
  <conditionalFormatting sqref="F101">
    <cfRule type="cellIs" dxfId="0" priority="2072" operator="greaterThanOrEqual">
      <formula>0</formula>
    </cfRule>
  </conditionalFormatting>
  <conditionalFormatting sqref="G101">
    <cfRule type="cellIs" dxfId="0" priority="2073" operator="lessThan">
      <formula>0</formula>
    </cfRule>
  </conditionalFormatting>
  <conditionalFormatting sqref="G101">
    <cfRule type="cellIs" dxfId="0" priority="2074" operator="greaterThanOrEqual">
      <formula>0</formula>
    </cfRule>
  </conditionalFormatting>
  <conditionalFormatting sqref="H101">
    <cfRule type="cellIs" dxfId="0" priority="2075" operator="lessThan">
      <formula>0</formula>
    </cfRule>
  </conditionalFormatting>
  <conditionalFormatting sqref="H101">
    <cfRule type="cellIs" dxfId="0" priority="2076" operator="greaterThanOrEqual">
      <formula>0</formula>
    </cfRule>
  </conditionalFormatting>
  <conditionalFormatting sqref="I101">
    <cfRule type="cellIs" dxfId="0" priority="2077" operator="lessThan">
      <formula>0</formula>
    </cfRule>
  </conditionalFormatting>
  <conditionalFormatting sqref="I101">
    <cfRule type="cellIs" dxfId="0" priority="2078" operator="greaterThanOrEqual">
      <formula>0</formula>
    </cfRule>
  </conditionalFormatting>
  <conditionalFormatting sqref="J101">
    <cfRule type="cellIs" dxfId="0" priority="2079" operator="lessThan">
      <formula>0</formula>
    </cfRule>
  </conditionalFormatting>
  <conditionalFormatting sqref="J101">
    <cfRule type="cellIs" dxfId="0" priority="2080" operator="greaterThanOrEqual">
      <formula>0</formula>
    </cfRule>
  </conditionalFormatting>
  <conditionalFormatting sqref="K101">
    <cfRule type="cellIs" dxfId="0" priority="2081" operator="lessThan">
      <formula>0</formula>
    </cfRule>
  </conditionalFormatting>
  <conditionalFormatting sqref="K101">
    <cfRule type="cellIs" dxfId="0" priority="2082" operator="greaterThanOrEqual">
      <formula>0</formula>
    </cfRule>
  </conditionalFormatting>
  <conditionalFormatting sqref="L101">
    <cfRule type="cellIs" dxfId="0" priority="2083" operator="lessThan">
      <formula>0</formula>
    </cfRule>
  </conditionalFormatting>
  <conditionalFormatting sqref="L101">
    <cfRule type="cellIs" dxfId="0" priority="2084" operator="greaterThanOrEqual">
      <formula>0</formula>
    </cfRule>
  </conditionalFormatting>
  <conditionalFormatting sqref="M101">
    <cfRule type="cellIs" dxfId="0" priority="2085" operator="lessThan">
      <formula>0</formula>
    </cfRule>
  </conditionalFormatting>
  <conditionalFormatting sqref="M101">
    <cfRule type="cellIs" dxfId="0" priority="2086" operator="greaterThanOrEqual">
      <formula>0</formula>
    </cfRule>
  </conditionalFormatting>
  <conditionalFormatting sqref="N101">
    <cfRule type="cellIs" dxfId="0" priority="2087" operator="lessThan">
      <formula>0</formula>
    </cfRule>
  </conditionalFormatting>
  <conditionalFormatting sqref="N101">
    <cfRule type="cellIs" dxfId="0" priority="2088" operator="greaterThanOrEqual">
      <formula>0</formula>
    </cfRule>
  </conditionalFormatting>
  <conditionalFormatting sqref="D102">
    <cfRule type="cellIs" dxfId="0" priority="2089" operator="lessThan">
      <formula>0</formula>
    </cfRule>
  </conditionalFormatting>
  <conditionalFormatting sqref="D102">
    <cfRule type="cellIs" dxfId="0" priority="2090" operator="greaterThanOrEqual">
      <formula>0</formula>
    </cfRule>
  </conditionalFormatting>
  <conditionalFormatting sqref="E102">
    <cfRule type="cellIs" dxfId="0" priority="2091" operator="lessThan">
      <formula>0</formula>
    </cfRule>
  </conditionalFormatting>
  <conditionalFormatting sqref="E102">
    <cfRule type="cellIs" dxfId="0" priority="2092" operator="greaterThanOrEqual">
      <formula>0</formula>
    </cfRule>
  </conditionalFormatting>
  <conditionalFormatting sqref="F102">
    <cfRule type="cellIs" dxfId="0" priority="2093" operator="lessThan">
      <formula>0</formula>
    </cfRule>
  </conditionalFormatting>
  <conditionalFormatting sqref="F102">
    <cfRule type="cellIs" dxfId="0" priority="2094" operator="greaterThanOrEqual">
      <formula>0</formula>
    </cfRule>
  </conditionalFormatting>
  <conditionalFormatting sqref="G102">
    <cfRule type="cellIs" dxfId="0" priority="2095" operator="lessThan">
      <formula>0</formula>
    </cfRule>
  </conditionalFormatting>
  <conditionalFormatting sqref="G102">
    <cfRule type="cellIs" dxfId="0" priority="2096" operator="greaterThanOrEqual">
      <formula>0</formula>
    </cfRule>
  </conditionalFormatting>
  <conditionalFormatting sqref="H102">
    <cfRule type="cellIs" dxfId="0" priority="2097" operator="lessThan">
      <formula>0</formula>
    </cfRule>
  </conditionalFormatting>
  <conditionalFormatting sqref="H102">
    <cfRule type="cellIs" dxfId="0" priority="2098" operator="greaterThanOrEqual">
      <formula>0</formula>
    </cfRule>
  </conditionalFormatting>
  <conditionalFormatting sqref="I102">
    <cfRule type="cellIs" dxfId="0" priority="2099" operator="lessThan">
      <formula>0</formula>
    </cfRule>
  </conditionalFormatting>
  <conditionalFormatting sqref="I102">
    <cfRule type="cellIs" dxfId="0" priority="2100" operator="greaterThanOrEqual">
      <formula>0</formula>
    </cfRule>
  </conditionalFormatting>
  <conditionalFormatting sqref="J102">
    <cfRule type="cellIs" dxfId="0" priority="2101" operator="lessThan">
      <formula>0</formula>
    </cfRule>
  </conditionalFormatting>
  <conditionalFormatting sqref="J102">
    <cfRule type="cellIs" dxfId="0" priority="2102" operator="greaterThanOrEqual">
      <formula>0</formula>
    </cfRule>
  </conditionalFormatting>
  <conditionalFormatting sqref="K102">
    <cfRule type="cellIs" dxfId="0" priority="2103" operator="lessThan">
      <formula>0</formula>
    </cfRule>
  </conditionalFormatting>
  <conditionalFormatting sqref="K102">
    <cfRule type="cellIs" dxfId="0" priority="2104" operator="greaterThanOrEqual">
      <formula>0</formula>
    </cfRule>
  </conditionalFormatting>
  <conditionalFormatting sqref="L102">
    <cfRule type="cellIs" dxfId="0" priority="2105" operator="lessThan">
      <formula>0</formula>
    </cfRule>
  </conditionalFormatting>
  <conditionalFormatting sqref="L102">
    <cfRule type="cellIs" dxfId="0" priority="2106" operator="greaterThanOrEqual">
      <formula>0</formula>
    </cfRule>
  </conditionalFormatting>
  <conditionalFormatting sqref="M102">
    <cfRule type="cellIs" dxfId="0" priority="2107" operator="lessThan">
      <formula>0</formula>
    </cfRule>
  </conditionalFormatting>
  <conditionalFormatting sqref="M102">
    <cfRule type="cellIs" dxfId="0" priority="2108" operator="greaterThanOrEqual">
      <formula>0</formula>
    </cfRule>
  </conditionalFormatting>
  <conditionalFormatting sqref="N102">
    <cfRule type="cellIs" dxfId="0" priority="2109" operator="lessThan">
      <formula>0</formula>
    </cfRule>
  </conditionalFormatting>
  <conditionalFormatting sqref="N102">
    <cfRule type="cellIs" dxfId="0" priority="2110" operator="greaterThanOrEqual">
      <formula>0</formula>
    </cfRule>
  </conditionalFormatting>
  <conditionalFormatting sqref="D103">
    <cfRule type="cellIs" dxfId="0" priority="2111" operator="lessThan">
      <formula>0</formula>
    </cfRule>
  </conditionalFormatting>
  <conditionalFormatting sqref="D103">
    <cfRule type="cellIs" dxfId="0" priority="2112" operator="greaterThanOrEqual">
      <formula>0</formula>
    </cfRule>
  </conditionalFormatting>
  <conditionalFormatting sqref="E103">
    <cfRule type="cellIs" dxfId="0" priority="2113" operator="lessThan">
      <formula>0</formula>
    </cfRule>
  </conditionalFormatting>
  <conditionalFormatting sqref="E103">
    <cfRule type="cellIs" dxfId="0" priority="2114" operator="greaterThanOrEqual">
      <formula>0</formula>
    </cfRule>
  </conditionalFormatting>
  <conditionalFormatting sqref="F103">
    <cfRule type="cellIs" dxfId="0" priority="2115" operator="lessThan">
      <formula>0</formula>
    </cfRule>
  </conditionalFormatting>
  <conditionalFormatting sqref="F103">
    <cfRule type="cellIs" dxfId="0" priority="2116" operator="greaterThanOrEqual">
      <formula>0</formula>
    </cfRule>
  </conditionalFormatting>
  <conditionalFormatting sqref="G103">
    <cfRule type="cellIs" dxfId="0" priority="2117" operator="lessThan">
      <formula>0</formula>
    </cfRule>
  </conditionalFormatting>
  <conditionalFormatting sqref="G103">
    <cfRule type="cellIs" dxfId="0" priority="2118" operator="greaterThanOrEqual">
      <formula>0</formula>
    </cfRule>
  </conditionalFormatting>
  <conditionalFormatting sqref="H103">
    <cfRule type="cellIs" dxfId="0" priority="2119" operator="lessThan">
      <formula>0</formula>
    </cfRule>
  </conditionalFormatting>
  <conditionalFormatting sqref="H103">
    <cfRule type="cellIs" dxfId="0" priority="2120" operator="greaterThanOrEqual">
      <formula>0</formula>
    </cfRule>
  </conditionalFormatting>
  <conditionalFormatting sqref="I103">
    <cfRule type="cellIs" dxfId="0" priority="2121" operator="lessThan">
      <formula>0</formula>
    </cfRule>
  </conditionalFormatting>
  <conditionalFormatting sqref="I103">
    <cfRule type="cellIs" dxfId="0" priority="2122" operator="greaterThanOrEqual">
      <formula>0</formula>
    </cfRule>
  </conditionalFormatting>
  <conditionalFormatting sqref="J103">
    <cfRule type="cellIs" dxfId="0" priority="2123" operator="lessThan">
      <formula>0</formula>
    </cfRule>
  </conditionalFormatting>
  <conditionalFormatting sqref="J103">
    <cfRule type="cellIs" dxfId="0" priority="2124" operator="greaterThanOrEqual">
      <formula>0</formula>
    </cfRule>
  </conditionalFormatting>
  <conditionalFormatting sqref="K103">
    <cfRule type="cellIs" dxfId="0" priority="2125" operator="lessThan">
      <formula>0</formula>
    </cfRule>
  </conditionalFormatting>
  <conditionalFormatting sqref="K103">
    <cfRule type="cellIs" dxfId="0" priority="2126" operator="greaterThanOrEqual">
      <formula>0</formula>
    </cfRule>
  </conditionalFormatting>
  <conditionalFormatting sqref="L103">
    <cfRule type="cellIs" dxfId="0" priority="2127" operator="lessThan">
      <formula>0</formula>
    </cfRule>
  </conditionalFormatting>
  <conditionalFormatting sqref="L103">
    <cfRule type="cellIs" dxfId="0" priority="2128" operator="greaterThanOrEqual">
      <formula>0</formula>
    </cfRule>
  </conditionalFormatting>
  <conditionalFormatting sqref="M103">
    <cfRule type="cellIs" dxfId="0" priority="2129" operator="lessThan">
      <formula>0</formula>
    </cfRule>
  </conditionalFormatting>
  <conditionalFormatting sqref="M103">
    <cfRule type="cellIs" dxfId="0" priority="2130" operator="greaterThanOrEqual">
      <formula>0</formula>
    </cfRule>
  </conditionalFormatting>
  <conditionalFormatting sqref="N103">
    <cfRule type="cellIs" dxfId="0" priority="2131" operator="lessThan">
      <formula>0</formula>
    </cfRule>
  </conditionalFormatting>
  <conditionalFormatting sqref="N103">
    <cfRule type="cellIs" dxfId="0" priority="2132" operator="greaterThanOrEqual">
      <formula>0</formula>
    </cfRule>
  </conditionalFormatting>
  <conditionalFormatting sqref="D104">
    <cfRule type="cellIs" dxfId="0" priority="2133" operator="lessThan">
      <formula>0</formula>
    </cfRule>
  </conditionalFormatting>
  <conditionalFormatting sqref="D104">
    <cfRule type="cellIs" dxfId="0" priority="2134" operator="greaterThanOrEqual">
      <formula>0</formula>
    </cfRule>
  </conditionalFormatting>
  <conditionalFormatting sqref="E104">
    <cfRule type="cellIs" dxfId="0" priority="2135" operator="lessThan">
      <formula>0</formula>
    </cfRule>
  </conditionalFormatting>
  <conditionalFormatting sqref="E104">
    <cfRule type="cellIs" dxfId="0" priority="2136" operator="greaterThanOrEqual">
      <formula>0</formula>
    </cfRule>
  </conditionalFormatting>
  <conditionalFormatting sqref="F104">
    <cfRule type="cellIs" dxfId="0" priority="2137" operator="lessThan">
      <formula>0</formula>
    </cfRule>
  </conditionalFormatting>
  <conditionalFormatting sqref="F104">
    <cfRule type="cellIs" dxfId="0" priority="2138" operator="greaterThanOrEqual">
      <formula>0</formula>
    </cfRule>
  </conditionalFormatting>
  <conditionalFormatting sqref="G104">
    <cfRule type="cellIs" dxfId="0" priority="2139" operator="lessThan">
      <formula>0</formula>
    </cfRule>
  </conditionalFormatting>
  <conditionalFormatting sqref="G104">
    <cfRule type="cellIs" dxfId="0" priority="2140" operator="greaterThanOrEqual">
      <formula>0</formula>
    </cfRule>
  </conditionalFormatting>
  <conditionalFormatting sqref="H104">
    <cfRule type="cellIs" dxfId="0" priority="2141" operator="lessThan">
      <formula>0</formula>
    </cfRule>
  </conditionalFormatting>
  <conditionalFormatting sqref="H104">
    <cfRule type="cellIs" dxfId="0" priority="2142" operator="greaterThanOrEqual">
      <formula>0</formula>
    </cfRule>
  </conditionalFormatting>
  <conditionalFormatting sqref="I104">
    <cfRule type="cellIs" dxfId="0" priority="2143" operator="lessThan">
      <formula>0</formula>
    </cfRule>
  </conditionalFormatting>
  <conditionalFormatting sqref="I104">
    <cfRule type="cellIs" dxfId="0" priority="2144" operator="greaterThanOrEqual">
      <formula>0</formula>
    </cfRule>
  </conditionalFormatting>
  <conditionalFormatting sqref="J104">
    <cfRule type="cellIs" dxfId="0" priority="2145" operator="lessThan">
      <formula>0</formula>
    </cfRule>
  </conditionalFormatting>
  <conditionalFormatting sqref="J104">
    <cfRule type="cellIs" dxfId="0" priority="2146" operator="greaterThanOrEqual">
      <formula>0</formula>
    </cfRule>
  </conditionalFormatting>
  <conditionalFormatting sqref="K104">
    <cfRule type="cellIs" dxfId="0" priority="2147" operator="lessThan">
      <formula>0</formula>
    </cfRule>
  </conditionalFormatting>
  <conditionalFormatting sqref="K104">
    <cfRule type="cellIs" dxfId="0" priority="2148" operator="greaterThanOrEqual">
      <formula>0</formula>
    </cfRule>
  </conditionalFormatting>
  <conditionalFormatting sqref="L104">
    <cfRule type="cellIs" dxfId="0" priority="2149" operator="lessThan">
      <formula>0</formula>
    </cfRule>
  </conditionalFormatting>
  <conditionalFormatting sqref="L104">
    <cfRule type="cellIs" dxfId="0" priority="2150" operator="greaterThanOrEqual">
      <formula>0</formula>
    </cfRule>
  </conditionalFormatting>
  <conditionalFormatting sqref="M104">
    <cfRule type="cellIs" dxfId="0" priority="2151" operator="lessThan">
      <formula>0</formula>
    </cfRule>
  </conditionalFormatting>
  <conditionalFormatting sqref="M104">
    <cfRule type="cellIs" dxfId="0" priority="2152" operator="greaterThanOrEqual">
      <formula>0</formula>
    </cfRule>
  </conditionalFormatting>
  <conditionalFormatting sqref="N104">
    <cfRule type="cellIs" dxfId="0" priority="2153" operator="lessThan">
      <formula>0</formula>
    </cfRule>
  </conditionalFormatting>
  <conditionalFormatting sqref="N104">
    <cfRule type="cellIs" dxfId="0" priority="2154" operator="greaterThanOrEqual">
      <formula>0</formula>
    </cfRule>
  </conditionalFormatting>
  <conditionalFormatting sqref="C106">
    <cfRule type="cellIs" dxfId="0" priority="2155" operator="lessThan">
      <formula>0</formula>
    </cfRule>
  </conditionalFormatting>
  <conditionalFormatting sqref="C106">
    <cfRule type="cellIs" dxfId="0" priority="2156" operator="greaterThanOrEqual">
      <formula>0</formula>
    </cfRule>
  </conditionalFormatting>
  <conditionalFormatting sqref="C105">
    <cfRule type="cellIs" dxfId="0" priority="2157" operator="lessThan">
      <formula>0</formula>
    </cfRule>
  </conditionalFormatting>
  <conditionalFormatting sqref="C105">
    <cfRule type="cellIs" dxfId="0" priority="2158" operator="greaterThanOrEqual">
      <formula>0</formula>
    </cfRule>
  </conditionalFormatting>
  <conditionalFormatting sqref="C98">
    <cfRule type="cellIs" dxfId="0" priority="2159" operator="lessThan">
      <formula>0</formula>
    </cfRule>
  </conditionalFormatting>
  <conditionalFormatting sqref="C98">
    <cfRule type="cellIs" dxfId="0" priority="2160" operator="greaterThanOrEqual">
      <formula>0</formula>
    </cfRule>
  </conditionalFormatting>
  <conditionalFormatting sqref="C99">
    <cfRule type="cellIs" dxfId="0" priority="2161" operator="lessThan">
      <formula>0</formula>
    </cfRule>
  </conditionalFormatting>
  <conditionalFormatting sqref="C99">
    <cfRule type="cellIs" dxfId="0" priority="2162" operator="greaterThanOrEqual">
      <formula>0</formula>
    </cfRule>
  </conditionalFormatting>
  <conditionalFormatting sqref="C100">
    <cfRule type="cellIs" dxfId="0" priority="2163" operator="lessThan">
      <formula>0</formula>
    </cfRule>
  </conditionalFormatting>
  <conditionalFormatting sqref="C100">
    <cfRule type="cellIs" dxfId="0" priority="2164" operator="greaterThanOrEqual">
      <formula>0</formula>
    </cfRule>
  </conditionalFormatting>
  <conditionalFormatting sqref="C101">
    <cfRule type="cellIs" dxfId="0" priority="2165" operator="lessThan">
      <formula>0</formula>
    </cfRule>
  </conditionalFormatting>
  <conditionalFormatting sqref="C101">
    <cfRule type="cellIs" dxfId="0" priority="2166" operator="greaterThanOrEqual">
      <formula>0</formula>
    </cfRule>
  </conditionalFormatting>
  <conditionalFormatting sqref="C102">
    <cfRule type="cellIs" dxfId="0" priority="2167" operator="lessThan">
      <formula>0</formula>
    </cfRule>
  </conditionalFormatting>
  <conditionalFormatting sqref="C102">
    <cfRule type="cellIs" dxfId="0" priority="2168" operator="greaterThanOrEqual">
      <formula>0</formula>
    </cfRule>
  </conditionalFormatting>
  <conditionalFormatting sqref="C103">
    <cfRule type="cellIs" dxfId="0" priority="2169" operator="lessThan">
      <formula>0</formula>
    </cfRule>
  </conditionalFormatting>
  <conditionalFormatting sqref="C103">
    <cfRule type="cellIs" dxfId="0" priority="2170" operator="greaterThanOrEqual">
      <formula>0</formula>
    </cfRule>
  </conditionalFormatting>
  <conditionalFormatting sqref="C104">
    <cfRule type="cellIs" dxfId="0" priority="2171" operator="lessThan">
      <formula>0</formula>
    </cfRule>
  </conditionalFormatting>
  <conditionalFormatting sqref="C104">
    <cfRule type="cellIs" dxfId="0" priority="2172" operator="greaterThanOrEqual">
      <formula>0</formula>
    </cfRule>
  </conditionalFormatting>
  <conditionalFormatting sqref="D55">
    <cfRule type="cellIs" dxfId="0" priority="2173" operator="lessThan">
      <formula>0</formula>
    </cfRule>
  </conditionalFormatting>
  <conditionalFormatting sqref="D55">
    <cfRule type="cellIs" dxfId="0" priority="2174" operator="greaterThanOrEqual">
      <formula>0</formula>
    </cfRule>
  </conditionalFormatting>
  <conditionalFormatting sqref="E55">
    <cfRule type="cellIs" dxfId="0" priority="2175" operator="lessThan">
      <formula>0</formula>
    </cfRule>
  </conditionalFormatting>
  <conditionalFormatting sqref="E55">
    <cfRule type="cellIs" dxfId="0" priority="2176" operator="greaterThanOrEqual">
      <formula>0</formula>
    </cfRule>
  </conditionalFormatting>
  <conditionalFormatting sqref="F55">
    <cfRule type="cellIs" dxfId="0" priority="2177" operator="lessThan">
      <formula>0</formula>
    </cfRule>
  </conditionalFormatting>
  <conditionalFormatting sqref="F55">
    <cfRule type="cellIs" dxfId="0" priority="2178" operator="greaterThanOrEqual">
      <formula>0</formula>
    </cfRule>
  </conditionalFormatting>
  <conditionalFormatting sqref="G55">
    <cfRule type="cellIs" dxfId="0" priority="2179" operator="lessThan">
      <formula>0</formula>
    </cfRule>
  </conditionalFormatting>
  <conditionalFormatting sqref="G55">
    <cfRule type="cellIs" dxfId="0" priority="2180" operator="greaterThanOrEqual">
      <formula>0</formula>
    </cfRule>
  </conditionalFormatting>
  <conditionalFormatting sqref="H55">
    <cfRule type="cellIs" dxfId="0" priority="2181" operator="lessThan">
      <formula>0</formula>
    </cfRule>
  </conditionalFormatting>
  <conditionalFormatting sqref="H55">
    <cfRule type="cellIs" dxfId="0" priority="2182" operator="greaterThanOrEqual">
      <formula>0</formula>
    </cfRule>
  </conditionalFormatting>
  <conditionalFormatting sqref="I55">
    <cfRule type="cellIs" dxfId="0" priority="2183" operator="lessThan">
      <formula>0</formula>
    </cfRule>
  </conditionalFormatting>
  <conditionalFormatting sqref="I55">
    <cfRule type="cellIs" dxfId="0" priority="2184" operator="greaterThanOrEqual">
      <formula>0</formula>
    </cfRule>
  </conditionalFormatting>
  <conditionalFormatting sqref="J55">
    <cfRule type="cellIs" dxfId="0" priority="2185" operator="lessThan">
      <formula>0</formula>
    </cfRule>
  </conditionalFormatting>
  <conditionalFormatting sqref="J55">
    <cfRule type="cellIs" dxfId="0" priority="2186" operator="greaterThanOrEqual">
      <formula>0</formula>
    </cfRule>
  </conditionalFormatting>
  <conditionalFormatting sqref="K55">
    <cfRule type="cellIs" dxfId="0" priority="2187" operator="lessThan">
      <formula>0</formula>
    </cfRule>
  </conditionalFormatting>
  <conditionalFormatting sqref="K55">
    <cfRule type="cellIs" dxfId="0" priority="2188" operator="greaterThanOrEqual">
      <formula>0</formula>
    </cfRule>
  </conditionalFormatting>
  <conditionalFormatting sqref="L55">
    <cfRule type="cellIs" dxfId="0" priority="2189" operator="lessThan">
      <formula>0</formula>
    </cfRule>
  </conditionalFormatting>
  <conditionalFormatting sqref="L55">
    <cfRule type="cellIs" dxfId="0" priority="2190" operator="greaterThanOrEqual">
      <formula>0</formula>
    </cfRule>
  </conditionalFormatting>
  <conditionalFormatting sqref="M55">
    <cfRule type="cellIs" dxfId="0" priority="2191" operator="lessThan">
      <formula>0</formula>
    </cfRule>
  </conditionalFormatting>
  <conditionalFormatting sqref="M55">
    <cfRule type="cellIs" dxfId="0" priority="2192" operator="greaterThanOrEqual">
      <formula>0</formula>
    </cfRule>
  </conditionalFormatting>
  <conditionalFormatting sqref="N55">
    <cfRule type="cellIs" dxfId="0" priority="2193" operator="lessThan">
      <formula>0</formula>
    </cfRule>
  </conditionalFormatting>
  <conditionalFormatting sqref="N55">
    <cfRule type="cellIs" dxfId="0" priority="2194" operator="greaterThanOrEqual">
      <formula>0</formula>
    </cfRule>
  </conditionalFormatting>
  <conditionalFormatting sqref="C56">
    <cfRule type="cellIs" dxfId="0" priority="2195" operator="lessThan">
      <formula>0</formula>
    </cfRule>
  </conditionalFormatting>
  <conditionalFormatting sqref="C56">
    <cfRule type="cellIs" dxfId="0" priority="2196" operator="greaterThanOrEqual">
      <formula>0</formula>
    </cfRule>
  </conditionalFormatting>
  <conditionalFormatting sqref="D56">
    <cfRule type="cellIs" dxfId="0" priority="2197" operator="lessThan">
      <formula>0</formula>
    </cfRule>
  </conditionalFormatting>
  <conditionalFormatting sqref="D56">
    <cfRule type="cellIs" dxfId="0" priority="2198" operator="greaterThanOrEqual">
      <formula>0</formula>
    </cfRule>
  </conditionalFormatting>
  <conditionalFormatting sqref="E56">
    <cfRule type="cellIs" dxfId="0" priority="2199" operator="lessThan">
      <formula>0</formula>
    </cfRule>
  </conditionalFormatting>
  <conditionalFormatting sqref="E56">
    <cfRule type="cellIs" dxfId="0" priority="2200" operator="greaterThanOrEqual">
      <formula>0</formula>
    </cfRule>
  </conditionalFormatting>
  <conditionalFormatting sqref="F56">
    <cfRule type="cellIs" dxfId="0" priority="2201" operator="lessThan">
      <formula>0</formula>
    </cfRule>
  </conditionalFormatting>
  <conditionalFormatting sqref="F56">
    <cfRule type="cellIs" dxfId="0" priority="2202" operator="greaterThanOrEqual">
      <formula>0</formula>
    </cfRule>
  </conditionalFormatting>
  <conditionalFormatting sqref="G56">
    <cfRule type="cellIs" dxfId="0" priority="2203" operator="lessThan">
      <formula>0</formula>
    </cfRule>
  </conditionalFormatting>
  <conditionalFormatting sqref="G56">
    <cfRule type="cellIs" dxfId="0" priority="2204" operator="greaterThanOrEqual">
      <formula>0</formula>
    </cfRule>
  </conditionalFormatting>
  <conditionalFormatting sqref="H56">
    <cfRule type="cellIs" dxfId="0" priority="2205" operator="lessThan">
      <formula>0</formula>
    </cfRule>
  </conditionalFormatting>
  <conditionalFormatting sqref="H56">
    <cfRule type="cellIs" dxfId="0" priority="2206" operator="greaterThanOrEqual">
      <formula>0</formula>
    </cfRule>
  </conditionalFormatting>
  <conditionalFormatting sqref="I56">
    <cfRule type="cellIs" dxfId="0" priority="2207" operator="lessThan">
      <formula>0</formula>
    </cfRule>
  </conditionalFormatting>
  <conditionalFormatting sqref="I56">
    <cfRule type="cellIs" dxfId="0" priority="2208" operator="greaterThanOrEqual">
      <formula>0</formula>
    </cfRule>
  </conditionalFormatting>
  <conditionalFormatting sqref="J56">
    <cfRule type="cellIs" dxfId="0" priority="2209" operator="lessThan">
      <formula>0</formula>
    </cfRule>
  </conditionalFormatting>
  <conditionalFormatting sqref="J56">
    <cfRule type="cellIs" dxfId="0" priority="2210" operator="greaterThanOrEqual">
      <formula>0</formula>
    </cfRule>
  </conditionalFormatting>
  <conditionalFormatting sqref="K56">
    <cfRule type="cellIs" dxfId="0" priority="2211" operator="lessThan">
      <formula>0</formula>
    </cfRule>
  </conditionalFormatting>
  <conditionalFormatting sqref="K56">
    <cfRule type="cellIs" dxfId="0" priority="2212" operator="greaterThanOrEqual">
      <formula>0</formula>
    </cfRule>
  </conditionalFormatting>
  <conditionalFormatting sqref="L56">
    <cfRule type="cellIs" dxfId="0" priority="2213" operator="lessThan">
      <formula>0</formula>
    </cfRule>
  </conditionalFormatting>
  <conditionalFormatting sqref="L56">
    <cfRule type="cellIs" dxfId="0" priority="2214" operator="greaterThanOrEqual">
      <formula>0</formula>
    </cfRule>
  </conditionalFormatting>
  <conditionalFormatting sqref="M56">
    <cfRule type="cellIs" dxfId="0" priority="2215" operator="lessThan">
      <formula>0</formula>
    </cfRule>
  </conditionalFormatting>
  <conditionalFormatting sqref="M56">
    <cfRule type="cellIs" dxfId="0" priority="2216" operator="greaterThanOrEqual">
      <formula>0</formula>
    </cfRule>
  </conditionalFormatting>
  <conditionalFormatting sqref="N56">
    <cfRule type="cellIs" dxfId="0" priority="2217" operator="lessThan">
      <formula>0</formula>
    </cfRule>
  </conditionalFormatting>
  <conditionalFormatting sqref="N56">
    <cfRule type="cellIs" dxfId="0" priority="2218" operator="greaterThanOrEqual">
      <formula>0</formula>
    </cfRule>
  </conditionalFormatting>
  <conditionalFormatting sqref="C57">
    <cfRule type="cellIs" dxfId="0" priority="2219" operator="lessThan">
      <formula>0</formula>
    </cfRule>
  </conditionalFormatting>
  <conditionalFormatting sqref="C57">
    <cfRule type="cellIs" dxfId="0" priority="2220" operator="greaterThanOrEqual">
      <formula>0</formula>
    </cfRule>
  </conditionalFormatting>
  <conditionalFormatting sqref="D57">
    <cfRule type="cellIs" dxfId="0" priority="2221" operator="lessThan">
      <formula>0</formula>
    </cfRule>
  </conditionalFormatting>
  <conditionalFormatting sqref="D57">
    <cfRule type="cellIs" dxfId="0" priority="2222" operator="greaterThanOrEqual">
      <formula>0</formula>
    </cfRule>
  </conditionalFormatting>
  <conditionalFormatting sqref="E57">
    <cfRule type="cellIs" dxfId="0" priority="2223" operator="lessThan">
      <formula>0</formula>
    </cfRule>
  </conditionalFormatting>
  <conditionalFormatting sqref="E57">
    <cfRule type="cellIs" dxfId="0" priority="2224" operator="greaterThanOrEqual">
      <formula>0</formula>
    </cfRule>
  </conditionalFormatting>
  <conditionalFormatting sqref="F57">
    <cfRule type="cellIs" dxfId="0" priority="2225" operator="lessThan">
      <formula>0</formula>
    </cfRule>
  </conditionalFormatting>
  <conditionalFormatting sqref="F57">
    <cfRule type="cellIs" dxfId="0" priority="2226" operator="greaterThanOrEqual">
      <formula>0</formula>
    </cfRule>
  </conditionalFormatting>
  <conditionalFormatting sqref="G57">
    <cfRule type="cellIs" dxfId="0" priority="2227" operator="lessThan">
      <formula>0</formula>
    </cfRule>
  </conditionalFormatting>
  <conditionalFormatting sqref="G57">
    <cfRule type="cellIs" dxfId="0" priority="2228" operator="greaterThanOrEqual">
      <formula>0</formula>
    </cfRule>
  </conditionalFormatting>
  <conditionalFormatting sqref="H57">
    <cfRule type="cellIs" dxfId="0" priority="2229" operator="lessThan">
      <formula>0</formula>
    </cfRule>
  </conditionalFormatting>
  <conditionalFormatting sqref="H57">
    <cfRule type="cellIs" dxfId="0" priority="2230" operator="greaterThanOrEqual">
      <formula>0</formula>
    </cfRule>
  </conditionalFormatting>
  <conditionalFormatting sqref="I57">
    <cfRule type="cellIs" dxfId="0" priority="2231" operator="lessThan">
      <formula>0</formula>
    </cfRule>
  </conditionalFormatting>
  <conditionalFormatting sqref="I57">
    <cfRule type="cellIs" dxfId="0" priority="2232" operator="greaterThanOrEqual">
      <formula>0</formula>
    </cfRule>
  </conditionalFormatting>
  <conditionalFormatting sqref="J57">
    <cfRule type="cellIs" dxfId="0" priority="2233" operator="lessThan">
      <formula>0</formula>
    </cfRule>
  </conditionalFormatting>
  <conditionalFormatting sqref="J57">
    <cfRule type="cellIs" dxfId="0" priority="2234" operator="greaterThanOrEqual">
      <formula>0</formula>
    </cfRule>
  </conditionalFormatting>
  <conditionalFormatting sqref="K57">
    <cfRule type="cellIs" dxfId="0" priority="2235" operator="lessThan">
      <formula>0</formula>
    </cfRule>
  </conditionalFormatting>
  <conditionalFormatting sqref="K57">
    <cfRule type="cellIs" dxfId="0" priority="2236" operator="greaterThanOrEqual">
      <formula>0</formula>
    </cfRule>
  </conditionalFormatting>
  <conditionalFormatting sqref="L57">
    <cfRule type="cellIs" dxfId="0" priority="2237" operator="lessThan">
      <formula>0</formula>
    </cfRule>
  </conditionalFormatting>
  <conditionalFormatting sqref="L57">
    <cfRule type="cellIs" dxfId="0" priority="2238" operator="greaterThanOrEqual">
      <formula>0</formula>
    </cfRule>
  </conditionalFormatting>
  <conditionalFormatting sqref="M57">
    <cfRule type="cellIs" dxfId="0" priority="2239" operator="lessThan">
      <formula>0</formula>
    </cfRule>
  </conditionalFormatting>
  <conditionalFormatting sqref="M57">
    <cfRule type="cellIs" dxfId="0" priority="2240" operator="greaterThanOrEqual">
      <formula>0</formula>
    </cfRule>
  </conditionalFormatting>
  <conditionalFormatting sqref="N57">
    <cfRule type="cellIs" dxfId="0" priority="2241" operator="lessThan">
      <formula>0</formula>
    </cfRule>
  </conditionalFormatting>
  <conditionalFormatting sqref="N57">
    <cfRule type="cellIs" dxfId="0" priority="2242" operator="greaterThanOrEqual">
      <formula>0</formula>
    </cfRule>
  </conditionalFormatting>
  <conditionalFormatting sqref="D58">
    <cfRule type="cellIs" dxfId="0" priority="2243" operator="lessThan">
      <formula>0</formula>
    </cfRule>
  </conditionalFormatting>
  <conditionalFormatting sqref="D58">
    <cfRule type="cellIs" dxfId="0" priority="2244" operator="greaterThanOrEqual">
      <formula>0</formula>
    </cfRule>
  </conditionalFormatting>
  <conditionalFormatting sqref="E58">
    <cfRule type="cellIs" dxfId="0" priority="2245" operator="lessThan">
      <formula>0</formula>
    </cfRule>
  </conditionalFormatting>
  <conditionalFormatting sqref="E58">
    <cfRule type="cellIs" dxfId="0" priority="2246" operator="greaterThanOrEqual">
      <formula>0</formula>
    </cfRule>
  </conditionalFormatting>
  <conditionalFormatting sqref="F58">
    <cfRule type="cellIs" dxfId="0" priority="2247" operator="lessThan">
      <formula>0</formula>
    </cfRule>
  </conditionalFormatting>
  <conditionalFormatting sqref="F58">
    <cfRule type="cellIs" dxfId="0" priority="2248" operator="greaterThanOrEqual">
      <formula>0</formula>
    </cfRule>
  </conditionalFormatting>
  <conditionalFormatting sqref="G58">
    <cfRule type="cellIs" dxfId="0" priority="2249" operator="lessThan">
      <formula>0</formula>
    </cfRule>
  </conditionalFormatting>
  <conditionalFormatting sqref="G58">
    <cfRule type="cellIs" dxfId="0" priority="2250" operator="greaterThanOrEqual">
      <formula>0</formula>
    </cfRule>
  </conditionalFormatting>
  <conditionalFormatting sqref="H58">
    <cfRule type="cellIs" dxfId="0" priority="2251" operator="lessThan">
      <formula>0</formula>
    </cfRule>
  </conditionalFormatting>
  <conditionalFormatting sqref="H58">
    <cfRule type="cellIs" dxfId="0" priority="2252" operator="greaterThanOrEqual">
      <formula>0</formula>
    </cfRule>
  </conditionalFormatting>
  <conditionalFormatting sqref="I58">
    <cfRule type="cellIs" dxfId="0" priority="2253" operator="lessThan">
      <formula>0</formula>
    </cfRule>
  </conditionalFormatting>
  <conditionalFormatting sqref="I58">
    <cfRule type="cellIs" dxfId="0" priority="2254" operator="greaterThanOrEqual">
      <formula>0</formula>
    </cfRule>
  </conditionalFormatting>
  <conditionalFormatting sqref="J58">
    <cfRule type="cellIs" dxfId="0" priority="2255" operator="lessThan">
      <formula>0</formula>
    </cfRule>
  </conditionalFormatting>
  <conditionalFormatting sqref="J58">
    <cfRule type="cellIs" dxfId="0" priority="2256" operator="greaterThanOrEqual">
      <formula>0</formula>
    </cfRule>
  </conditionalFormatting>
  <conditionalFormatting sqref="K58">
    <cfRule type="cellIs" dxfId="0" priority="2257" operator="lessThan">
      <formula>0</formula>
    </cfRule>
  </conditionalFormatting>
  <conditionalFormatting sqref="K58">
    <cfRule type="cellIs" dxfId="0" priority="2258" operator="greaterThanOrEqual">
      <formula>0</formula>
    </cfRule>
  </conditionalFormatting>
  <conditionalFormatting sqref="L58">
    <cfRule type="cellIs" dxfId="0" priority="2259" operator="lessThan">
      <formula>0</formula>
    </cfRule>
  </conditionalFormatting>
  <conditionalFormatting sqref="L58">
    <cfRule type="cellIs" dxfId="0" priority="2260" operator="greaterThanOrEqual">
      <formula>0</formula>
    </cfRule>
  </conditionalFormatting>
  <conditionalFormatting sqref="M58">
    <cfRule type="cellIs" dxfId="0" priority="2261" operator="lessThan">
      <formula>0</formula>
    </cfRule>
  </conditionalFormatting>
  <conditionalFormatting sqref="M58">
    <cfRule type="cellIs" dxfId="0" priority="2262" operator="greaterThanOrEqual">
      <formula>0</formula>
    </cfRule>
  </conditionalFormatting>
  <conditionalFormatting sqref="N58">
    <cfRule type="cellIs" dxfId="0" priority="2263" operator="lessThan">
      <formula>0</formula>
    </cfRule>
  </conditionalFormatting>
  <conditionalFormatting sqref="N58">
    <cfRule type="cellIs" dxfId="0" priority="2264" operator="greaterThanOrEqual">
      <formula>0</formula>
    </cfRule>
  </conditionalFormatting>
  <conditionalFormatting sqref="D59">
    <cfRule type="cellIs" dxfId="0" priority="2265" operator="lessThan">
      <formula>0</formula>
    </cfRule>
  </conditionalFormatting>
  <conditionalFormatting sqref="D59">
    <cfRule type="cellIs" dxfId="0" priority="2266" operator="greaterThanOrEqual">
      <formula>0</formula>
    </cfRule>
  </conditionalFormatting>
  <conditionalFormatting sqref="E59">
    <cfRule type="cellIs" dxfId="0" priority="2267" operator="lessThan">
      <formula>0</formula>
    </cfRule>
  </conditionalFormatting>
  <conditionalFormatting sqref="E59">
    <cfRule type="cellIs" dxfId="0" priority="2268" operator="greaterThanOrEqual">
      <formula>0</formula>
    </cfRule>
  </conditionalFormatting>
  <conditionalFormatting sqref="F59">
    <cfRule type="cellIs" dxfId="0" priority="2269" operator="lessThan">
      <formula>0</formula>
    </cfRule>
  </conditionalFormatting>
  <conditionalFormatting sqref="F59">
    <cfRule type="cellIs" dxfId="0" priority="2270" operator="greaterThanOrEqual">
      <formula>0</formula>
    </cfRule>
  </conditionalFormatting>
  <conditionalFormatting sqref="G59">
    <cfRule type="cellIs" dxfId="0" priority="2271" operator="lessThan">
      <formula>0</formula>
    </cfRule>
  </conditionalFormatting>
  <conditionalFormatting sqref="G59">
    <cfRule type="cellIs" dxfId="0" priority="2272" operator="greaterThanOrEqual">
      <formula>0</formula>
    </cfRule>
  </conditionalFormatting>
  <conditionalFormatting sqref="H59">
    <cfRule type="cellIs" dxfId="0" priority="2273" operator="lessThan">
      <formula>0</formula>
    </cfRule>
  </conditionalFormatting>
  <conditionalFormatting sqref="H59">
    <cfRule type="cellIs" dxfId="0" priority="2274" operator="greaterThanOrEqual">
      <formula>0</formula>
    </cfRule>
  </conditionalFormatting>
  <conditionalFormatting sqref="I59">
    <cfRule type="cellIs" dxfId="0" priority="2275" operator="lessThan">
      <formula>0</formula>
    </cfRule>
  </conditionalFormatting>
  <conditionalFormatting sqref="I59">
    <cfRule type="cellIs" dxfId="0" priority="2276" operator="greaterThanOrEqual">
      <formula>0</formula>
    </cfRule>
  </conditionalFormatting>
  <conditionalFormatting sqref="J59">
    <cfRule type="cellIs" dxfId="0" priority="2277" operator="lessThan">
      <formula>0</formula>
    </cfRule>
  </conditionalFormatting>
  <conditionalFormatting sqref="J59">
    <cfRule type="cellIs" dxfId="0" priority="2278" operator="greaterThanOrEqual">
      <formula>0</formula>
    </cfRule>
  </conditionalFormatting>
  <conditionalFormatting sqref="K59">
    <cfRule type="cellIs" dxfId="0" priority="2279" operator="lessThan">
      <formula>0</formula>
    </cfRule>
  </conditionalFormatting>
  <conditionalFormatting sqref="K59">
    <cfRule type="cellIs" dxfId="0" priority="2280" operator="greaterThanOrEqual">
      <formula>0</formula>
    </cfRule>
  </conditionalFormatting>
  <conditionalFormatting sqref="L59">
    <cfRule type="cellIs" dxfId="0" priority="2281" operator="lessThan">
      <formula>0</formula>
    </cfRule>
  </conditionalFormatting>
  <conditionalFormatting sqref="L59">
    <cfRule type="cellIs" dxfId="0" priority="2282" operator="greaterThanOrEqual">
      <formula>0</formula>
    </cfRule>
  </conditionalFormatting>
  <conditionalFormatting sqref="M59">
    <cfRule type="cellIs" dxfId="0" priority="2283" operator="lessThan">
      <formula>0</formula>
    </cfRule>
  </conditionalFormatting>
  <conditionalFormatting sqref="M59">
    <cfRule type="cellIs" dxfId="0" priority="2284" operator="greaterThanOrEqual">
      <formula>0</formula>
    </cfRule>
  </conditionalFormatting>
  <conditionalFormatting sqref="N59">
    <cfRule type="cellIs" dxfId="0" priority="2285" operator="lessThan">
      <formula>0</formula>
    </cfRule>
  </conditionalFormatting>
  <conditionalFormatting sqref="N59">
    <cfRule type="cellIs" dxfId="0" priority="2286" operator="greaterThanOrEqual">
      <formula>0</formula>
    </cfRule>
  </conditionalFormatting>
  <conditionalFormatting sqref="D60">
    <cfRule type="cellIs" dxfId="0" priority="2287" operator="lessThan">
      <formula>0</formula>
    </cfRule>
  </conditionalFormatting>
  <conditionalFormatting sqref="D60">
    <cfRule type="cellIs" dxfId="0" priority="2288" operator="greaterThanOrEqual">
      <formula>0</formula>
    </cfRule>
  </conditionalFormatting>
  <conditionalFormatting sqref="E60">
    <cfRule type="cellIs" dxfId="0" priority="2289" operator="lessThan">
      <formula>0</formula>
    </cfRule>
  </conditionalFormatting>
  <conditionalFormatting sqref="E60">
    <cfRule type="cellIs" dxfId="0" priority="2290" operator="greaterThanOrEqual">
      <formula>0</formula>
    </cfRule>
  </conditionalFormatting>
  <conditionalFormatting sqref="F60">
    <cfRule type="cellIs" dxfId="0" priority="2291" operator="lessThan">
      <formula>0</formula>
    </cfRule>
  </conditionalFormatting>
  <conditionalFormatting sqref="F60">
    <cfRule type="cellIs" dxfId="0" priority="2292" operator="greaterThanOrEqual">
      <formula>0</formula>
    </cfRule>
  </conditionalFormatting>
  <conditionalFormatting sqref="G60">
    <cfRule type="cellIs" dxfId="0" priority="2293" operator="lessThan">
      <formula>0</formula>
    </cfRule>
  </conditionalFormatting>
  <conditionalFormatting sqref="G60">
    <cfRule type="cellIs" dxfId="0" priority="2294" operator="greaterThanOrEqual">
      <formula>0</formula>
    </cfRule>
  </conditionalFormatting>
  <conditionalFormatting sqref="H60">
    <cfRule type="cellIs" dxfId="0" priority="2295" operator="lessThan">
      <formula>0</formula>
    </cfRule>
  </conditionalFormatting>
  <conditionalFormatting sqref="H60">
    <cfRule type="cellIs" dxfId="0" priority="2296" operator="greaterThanOrEqual">
      <formula>0</formula>
    </cfRule>
  </conditionalFormatting>
  <conditionalFormatting sqref="I60">
    <cfRule type="cellIs" dxfId="0" priority="2297" operator="lessThan">
      <formula>0</formula>
    </cfRule>
  </conditionalFormatting>
  <conditionalFormatting sqref="I60">
    <cfRule type="cellIs" dxfId="0" priority="2298" operator="greaterThanOrEqual">
      <formula>0</formula>
    </cfRule>
  </conditionalFormatting>
  <conditionalFormatting sqref="J60">
    <cfRule type="cellIs" dxfId="0" priority="2299" operator="lessThan">
      <formula>0</formula>
    </cfRule>
  </conditionalFormatting>
  <conditionalFormatting sqref="J60">
    <cfRule type="cellIs" dxfId="0" priority="2300" operator="greaterThanOrEqual">
      <formula>0</formula>
    </cfRule>
  </conditionalFormatting>
  <conditionalFormatting sqref="K60">
    <cfRule type="cellIs" dxfId="0" priority="2301" operator="lessThan">
      <formula>0</formula>
    </cfRule>
  </conditionalFormatting>
  <conditionalFormatting sqref="K60">
    <cfRule type="cellIs" dxfId="0" priority="2302" operator="greaterThanOrEqual">
      <formula>0</formula>
    </cfRule>
  </conditionalFormatting>
  <conditionalFormatting sqref="L60">
    <cfRule type="cellIs" dxfId="0" priority="2303" operator="lessThan">
      <formula>0</formula>
    </cfRule>
  </conditionalFormatting>
  <conditionalFormatting sqref="L60">
    <cfRule type="cellIs" dxfId="0" priority="2304" operator="greaterThanOrEqual">
      <formula>0</formula>
    </cfRule>
  </conditionalFormatting>
  <conditionalFormatting sqref="M60">
    <cfRule type="cellIs" dxfId="0" priority="2305" operator="lessThan">
      <formula>0</formula>
    </cfRule>
  </conditionalFormatting>
  <conditionalFormatting sqref="M60">
    <cfRule type="cellIs" dxfId="0" priority="2306" operator="greaterThanOrEqual">
      <formula>0</formula>
    </cfRule>
  </conditionalFormatting>
  <conditionalFormatting sqref="N60">
    <cfRule type="cellIs" dxfId="0" priority="2307" operator="lessThan">
      <formula>0</formula>
    </cfRule>
  </conditionalFormatting>
  <conditionalFormatting sqref="N60">
    <cfRule type="cellIs" dxfId="0" priority="2308" operator="greaterThanOrEqual">
      <formula>0</formula>
    </cfRule>
  </conditionalFormatting>
  <conditionalFormatting sqref="D61">
    <cfRule type="cellIs" dxfId="0" priority="2309" operator="lessThan">
      <formula>0</formula>
    </cfRule>
  </conditionalFormatting>
  <conditionalFormatting sqref="D61">
    <cfRule type="cellIs" dxfId="0" priority="2310" operator="greaterThanOrEqual">
      <formula>0</formula>
    </cfRule>
  </conditionalFormatting>
  <conditionalFormatting sqref="E61">
    <cfRule type="cellIs" dxfId="0" priority="2311" operator="lessThan">
      <formula>0</formula>
    </cfRule>
  </conditionalFormatting>
  <conditionalFormatting sqref="E61">
    <cfRule type="cellIs" dxfId="0" priority="2312" operator="greaterThanOrEqual">
      <formula>0</formula>
    </cfRule>
  </conditionalFormatting>
  <conditionalFormatting sqref="F61">
    <cfRule type="cellIs" dxfId="0" priority="2313" operator="lessThan">
      <formula>0</formula>
    </cfRule>
  </conditionalFormatting>
  <conditionalFormatting sqref="F61">
    <cfRule type="cellIs" dxfId="0" priority="2314" operator="greaterThanOrEqual">
      <formula>0</formula>
    </cfRule>
  </conditionalFormatting>
  <conditionalFormatting sqref="G61">
    <cfRule type="cellIs" dxfId="0" priority="2315" operator="lessThan">
      <formula>0</formula>
    </cfRule>
  </conditionalFormatting>
  <conditionalFormatting sqref="G61">
    <cfRule type="cellIs" dxfId="0" priority="2316" operator="greaterThanOrEqual">
      <formula>0</formula>
    </cfRule>
  </conditionalFormatting>
  <conditionalFormatting sqref="H61">
    <cfRule type="cellIs" dxfId="0" priority="2317" operator="lessThan">
      <formula>0</formula>
    </cfRule>
  </conditionalFormatting>
  <conditionalFormatting sqref="H61">
    <cfRule type="cellIs" dxfId="0" priority="2318" operator="greaterThanOrEqual">
      <formula>0</formula>
    </cfRule>
  </conditionalFormatting>
  <conditionalFormatting sqref="I61">
    <cfRule type="cellIs" dxfId="0" priority="2319" operator="lessThan">
      <formula>0</formula>
    </cfRule>
  </conditionalFormatting>
  <conditionalFormatting sqref="I61">
    <cfRule type="cellIs" dxfId="0" priority="2320" operator="greaterThanOrEqual">
      <formula>0</formula>
    </cfRule>
  </conditionalFormatting>
  <conditionalFormatting sqref="J61">
    <cfRule type="cellIs" dxfId="0" priority="2321" operator="lessThan">
      <formula>0</formula>
    </cfRule>
  </conditionalFormatting>
  <conditionalFormatting sqref="J61">
    <cfRule type="cellIs" dxfId="0" priority="2322" operator="greaterThanOrEqual">
      <formula>0</formula>
    </cfRule>
  </conditionalFormatting>
  <conditionalFormatting sqref="K61">
    <cfRule type="cellIs" dxfId="0" priority="2323" operator="lessThan">
      <formula>0</formula>
    </cfRule>
  </conditionalFormatting>
  <conditionalFormatting sqref="K61">
    <cfRule type="cellIs" dxfId="0" priority="2324" operator="greaterThanOrEqual">
      <formula>0</formula>
    </cfRule>
  </conditionalFormatting>
  <conditionalFormatting sqref="L61">
    <cfRule type="cellIs" dxfId="0" priority="2325" operator="lessThan">
      <formula>0</formula>
    </cfRule>
  </conditionalFormatting>
  <conditionalFormatting sqref="L61">
    <cfRule type="cellIs" dxfId="0" priority="2326" operator="greaterThanOrEqual">
      <formula>0</formula>
    </cfRule>
  </conditionalFormatting>
  <conditionalFormatting sqref="M61">
    <cfRule type="cellIs" dxfId="0" priority="2327" operator="lessThan">
      <formula>0</formula>
    </cfRule>
  </conditionalFormatting>
  <conditionalFormatting sqref="M61">
    <cfRule type="cellIs" dxfId="0" priority="2328" operator="greaterThanOrEqual">
      <formula>0</formula>
    </cfRule>
  </conditionalFormatting>
  <conditionalFormatting sqref="N61">
    <cfRule type="cellIs" dxfId="0" priority="2329" operator="lessThan">
      <formula>0</formula>
    </cfRule>
  </conditionalFormatting>
  <conditionalFormatting sqref="N61">
    <cfRule type="cellIs" dxfId="0" priority="2330" operator="greaterThanOrEqual">
      <formula>0</formula>
    </cfRule>
  </conditionalFormatting>
  <conditionalFormatting sqref="D62">
    <cfRule type="cellIs" dxfId="0" priority="2331" operator="lessThan">
      <formula>0</formula>
    </cfRule>
  </conditionalFormatting>
  <conditionalFormatting sqref="D62">
    <cfRule type="cellIs" dxfId="0" priority="2332" operator="greaterThanOrEqual">
      <formula>0</formula>
    </cfRule>
  </conditionalFormatting>
  <conditionalFormatting sqref="E62">
    <cfRule type="cellIs" dxfId="0" priority="2333" operator="lessThan">
      <formula>0</formula>
    </cfRule>
  </conditionalFormatting>
  <conditionalFormatting sqref="E62">
    <cfRule type="cellIs" dxfId="0" priority="2334" operator="greaterThanOrEqual">
      <formula>0</formula>
    </cfRule>
  </conditionalFormatting>
  <conditionalFormatting sqref="F62">
    <cfRule type="cellIs" dxfId="0" priority="2335" operator="lessThan">
      <formula>0</formula>
    </cfRule>
  </conditionalFormatting>
  <conditionalFormatting sqref="F62">
    <cfRule type="cellIs" dxfId="0" priority="2336" operator="greaterThanOrEqual">
      <formula>0</formula>
    </cfRule>
  </conditionalFormatting>
  <conditionalFormatting sqref="G62">
    <cfRule type="cellIs" dxfId="0" priority="2337" operator="lessThan">
      <formula>0</formula>
    </cfRule>
  </conditionalFormatting>
  <conditionalFormatting sqref="G62">
    <cfRule type="cellIs" dxfId="0" priority="2338" operator="greaterThanOrEqual">
      <formula>0</formula>
    </cfRule>
  </conditionalFormatting>
  <conditionalFormatting sqref="H62">
    <cfRule type="cellIs" dxfId="0" priority="2339" operator="lessThan">
      <formula>0</formula>
    </cfRule>
  </conditionalFormatting>
  <conditionalFormatting sqref="H62">
    <cfRule type="cellIs" dxfId="0" priority="2340" operator="greaterThanOrEqual">
      <formula>0</formula>
    </cfRule>
  </conditionalFormatting>
  <conditionalFormatting sqref="I62">
    <cfRule type="cellIs" dxfId="0" priority="2341" operator="lessThan">
      <formula>0</formula>
    </cfRule>
  </conditionalFormatting>
  <conditionalFormatting sqref="I62">
    <cfRule type="cellIs" dxfId="0" priority="2342" operator="greaterThanOrEqual">
      <formula>0</formula>
    </cfRule>
  </conditionalFormatting>
  <conditionalFormatting sqref="J62">
    <cfRule type="cellIs" dxfId="0" priority="2343" operator="lessThan">
      <formula>0</formula>
    </cfRule>
  </conditionalFormatting>
  <conditionalFormatting sqref="J62">
    <cfRule type="cellIs" dxfId="0" priority="2344" operator="greaterThanOrEqual">
      <formula>0</formula>
    </cfRule>
  </conditionalFormatting>
  <conditionalFormatting sqref="K62">
    <cfRule type="cellIs" dxfId="0" priority="2345" operator="lessThan">
      <formula>0</formula>
    </cfRule>
  </conditionalFormatting>
  <conditionalFormatting sqref="K62">
    <cfRule type="cellIs" dxfId="0" priority="2346" operator="greaterThanOrEqual">
      <formula>0</formula>
    </cfRule>
  </conditionalFormatting>
  <conditionalFormatting sqref="L62">
    <cfRule type="cellIs" dxfId="0" priority="2347" operator="lessThan">
      <formula>0</formula>
    </cfRule>
  </conditionalFormatting>
  <conditionalFormatting sqref="L62">
    <cfRule type="cellIs" dxfId="0" priority="2348" operator="greaterThanOrEqual">
      <formula>0</formula>
    </cfRule>
  </conditionalFormatting>
  <conditionalFormatting sqref="M62">
    <cfRule type="cellIs" dxfId="0" priority="2349" operator="lessThan">
      <formula>0</formula>
    </cfRule>
  </conditionalFormatting>
  <conditionalFormatting sqref="M62">
    <cfRule type="cellIs" dxfId="0" priority="2350" operator="greaterThanOrEqual">
      <formula>0</formula>
    </cfRule>
  </conditionalFormatting>
  <conditionalFormatting sqref="N62">
    <cfRule type="cellIs" dxfId="0" priority="2351" operator="lessThan">
      <formula>0</formula>
    </cfRule>
  </conditionalFormatting>
  <conditionalFormatting sqref="N62">
    <cfRule type="cellIs" dxfId="0" priority="2352" operator="greaterThanOrEqual">
      <formula>0</formula>
    </cfRule>
  </conditionalFormatting>
  <conditionalFormatting sqref="D63">
    <cfRule type="cellIs" dxfId="0" priority="2353" operator="lessThan">
      <formula>0</formula>
    </cfRule>
  </conditionalFormatting>
  <conditionalFormatting sqref="D63">
    <cfRule type="cellIs" dxfId="0" priority="2354" operator="greaterThanOrEqual">
      <formula>0</formula>
    </cfRule>
  </conditionalFormatting>
  <conditionalFormatting sqref="E63">
    <cfRule type="cellIs" dxfId="0" priority="2355" operator="lessThan">
      <formula>0</formula>
    </cfRule>
  </conditionalFormatting>
  <conditionalFormatting sqref="E63">
    <cfRule type="cellIs" dxfId="0" priority="2356" operator="greaterThanOrEqual">
      <formula>0</formula>
    </cfRule>
  </conditionalFormatting>
  <conditionalFormatting sqref="F63">
    <cfRule type="cellIs" dxfId="0" priority="2357" operator="lessThan">
      <formula>0</formula>
    </cfRule>
  </conditionalFormatting>
  <conditionalFormatting sqref="F63">
    <cfRule type="cellIs" dxfId="0" priority="2358" operator="greaterThanOrEqual">
      <formula>0</formula>
    </cfRule>
  </conditionalFormatting>
  <conditionalFormatting sqref="G63">
    <cfRule type="cellIs" dxfId="0" priority="2359" operator="lessThan">
      <formula>0</formula>
    </cfRule>
  </conditionalFormatting>
  <conditionalFormatting sqref="G63">
    <cfRule type="cellIs" dxfId="0" priority="2360" operator="greaterThanOrEqual">
      <formula>0</formula>
    </cfRule>
  </conditionalFormatting>
  <conditionalFormatting sqref="H63">
    <cfRule type="cellIs" dxfId="0" priority="2361" operator="lessThan">
      <formula>0</formula>
    </cfRule>
  </conditionalFormatting>
  <conditionalFormatting sqref="H63">
    <cfRule type="cellIs" dxfId="0" priority="2362" operator="greaterThanOrEqual">
      <formula>0</formula>
    </cfRule>
  </conditionalFormatting>
  <conditionalFormatting sqref="I63">
    <cfRule type="cellIs" dxfId="0" priority="2363" operator="lessThan">
      <formula>0</formula>
    </cfRule>
  </conditionalFormatting>
  <conditionalFormatting sqref="I63">
    <cfRule type="cellIs" dxfId="0" priority="2364" operator="greaterThanOrEqual">
      <formula>0</formula>
    </cfRule>
  </conditionalFormatting>
  <conditionalFormatting sqref="J63">
    <cfRule type="cellIs" dxfId="0" priority="2365" operator="lessThan">
      <formula>0</formula>
    </cfRule>
  </conditionalFormatting>
  <conditionalFormatting sqref="J63">
    <cfRule type="cellIs" dxfId="0" priority="2366" operator="greaterThanOrEqual">
      <formula>0</formula>
    </cfRule>
  </conditionalFormatting>
  <conditionalFormatting sqref="K63">
    <cfRule type="cellIs" dxfId="0" priority="2367" operator="lessThan">
      <formula>0</formula>
    </cfRule>
  </conditionalFormatting>
  <conditionalFormatting sqref="K63">
    <cfRule type="cellIs" dxfId="0" priority="2368" operator="greaterThanOrEqual">
      <formula>0</formula>
    </cfRule>
  </conditionalFormatting>
  <conditionalFormatting sqref="L63">
    <cfRule type="cellIs" dxfId="0" priority="2369" operator="lessThan">
      <formula>0</formula>
    </cfRule>
  </conditionalFormatting>
  <conditionalFormatting sqref="L63">
    <cfRule type="cellIs" dxfId="0" priority="2370" operator="greaterThanOrEqual">
      <formula>0</formula>
    </cfRule>
  </conditionalFormatting>
  <conditionalFormatting sqref="M63">
    <cfRule type="cellIs" dxfId="0" priority="2371" operator="lessThan">
      <formula>0</formula>
    </cfRule>
  </conditionalFormatting>
  <conditionalFormatting sqref="M63">
    <cfRule type="cellIs" dxfId="0" priority="2372" operator="greaterThanOrEqual">
      <formula>0</formula>
    </cfRule>
  </conditionalFormatting>
  <conditionalFormatting sqref="N63">
    <cfRule type="cellIs" dxfId="0" priority="2373" operator="lessThan">
      <formula>0</formula>
    </cfRule>
  </conditionalFormatting>
  <conditionalFormatting sqref="N63">
    <cfRule type="cellIs" dxfId="0" priority="2374" operator="greaterThanOrEqual">
      <formula>0</formula>
    </cfRule>
  </conditionalFormatting>
  <conditionalFormatting sqref="D64">
    <cfRule type="cellIs" dxfId="0" priority="2375" operator="lessThan">
      <formula>0</formula>
    </cfRule>
  </conditionalFormatting>
  <conditionalFormatting sqref="D64">
    <cfRule type="cellIs" dxfId="0" priority="2376" operator="greaterThanOrEqual">
      <formula>0</formula>
    </cfRule>
  </conditionalFormatting>
  <conditionalFormatting sqref="E64">
    <cfRule type="cellIs" dxfId="0" priority="2377" operator="lessThan">
      <formula>0</formula>
    </cfRule>
  </conditionalFormatting>
  <conditionalFormatting sqref="E64">
    <cfRule type="cellIs" dxfId="0" priority="2378" operator="greaterThanOrEqual">
      <formula>0</formula>
    </cfRule>
  </conditionalFormatting>
  <conditionalFormatting sqref="F64">
    <cfRule type="cellIs" dxfId="0" priority="2379" operator="lessThan">
      <formula>0</formula>
    </cfRule>
  </conditionalFormatting>
  <conditionalFormatting sqref="F64">
    <cfRule type="cellIs" dxfId="0" priority="2380" operator="greaterThanOrEqual">
      <formula>0</formula>
    </cfRule>
  </conditionalFormatting>
  <conditionalFormatting sqref="G64">
    <cfRule type="cellIs" dxfId="0" priority="2381" operator="lessThan">
      <formula>0</formula>
    </cfRule>
  </conditionalFormatting>
  <conditionalFormatting sqref="G64">
    <cfRule type="cellIs" dxfId="0" priority="2382" operator="greaterThanOrEqual">
      <formula>0</formula>
    </cfRule>
  </conditionalFormatting>
  <conditionalFormatting sqref="H64">
    <cfRule type="cellIs" dxfId="0" priority="2383" operator="lessThan">
      <formula>0</formula>
    </cfRule>
  </conditionalFormatting>
  <conditionalFormatting sqref="H64">
    <cfRule type="cellIs" dxfId="0" priority="2384" operator="greaterThanOrEqual">
      <formula>0</formula>
    </cfRule>
  </conditionalFormatting>
  <conditionalFormatting sqref="I64">
    <cfRule type="cellIs" dxfId="0" priority="2385" operator="lessThan">
      <formula>0</formula>
    </cfRule>
  </conditionalFormatting>
  <conditionalFormatting sqref="I64">
    <cfRule type="cellIs" dxfId="0" priority="2386" operator="greaterThanOrEqual">
      <formula>0</formula>
    </cfRule>
  </conditionalFormatting>
  <conditionalFormatting sqref="J64">
    <cfRule type="cellIs" dxfId="0" priority="2387" operator="lessThan">
      <formula>0</formula>
    </cfRule>
  </conditionalFormatting>
  <conditionalFormatting sqref="J64">
    <cfRule type="cellIs" dxfId="0" priority="2388" operator="greaterThanOrEqual">
      <formula>0</formula>
    </cfRule>
  </conditionalFormatting>
  <conditionalFormatting sqref="K64">
    <cfRule type="cellIs" dxfId="0" priority="2389" operator="lessThan">
      <formula>0</formula>
    </cfRule>
  </conditionalFormatting>
  <conditionalFormatting sqref="K64">
    <cfRule type="cellIs" dxfId="0" priority="2390" operator="greaterThanOrEqual">
      <formula>0</formula>
    </cfRule>
  </conditionalFormatting>
  <conditionalFormatting sqref="L64">
    <cfRule type="cellIs" dxfId="0" priority="2391" operator="lessThan">
      <formula>0</formula>
    </cfRule>
  </conditionalFormatting>
  <conditionalFormatting sqref="L64">
    <cfRule type="cellIs" dxfId="0" priority="2392" operator="greaterThanOrEqual">
      <formula>0</formula>
    </cfRule>
  </conditionalFormatting>
  <conditionalFormatting sqref="M64">
    <cfRule type="cellIs" dxfId="0" priority="2393" operator="lessThan">
      <formula>0</formula>
    </cfRule>
  </conditionalFormatting>
  <conditionalFormatting sqref="M64">
    <cfRule type="cellIs" dxfId="0" priority="2394" operator="greaterThanOrEqual">
      <formula>0</formula>
    </cfRule>
  </conditionalFormatting>
  <conditionalFormatting sqref="N64">
    <cfRule type="cellIs" dxfId="0" priority="2395" operator="lessThan">
      <formula>0</formula>
    </cfRule>
  </conditionalFormatting>
  <conditionalFormatting sqref="N64">
    <cfRule type="cellIs" dxfId="0" priority="2396" operator="greaterThanOrEqual">
      <formula>0</formula>
    </cfRule>
  </conditionalFormatting>
  <conditionalFormatting sqref="C58">
    <cfRule type="cellIs" dxfId="0" priority="2397" operator="lessThan">
      <formula>0</formula>
    </cfRule>
  </conditionalFormatting>
  <conditionalFormatting sqref="C58">
    <cfRule type="cellIs" dxfId="0" priority="2398" operator="greaterThanOrEqual">
      <formula>0</formula>
    </cfRule>
  </conditionalFormatting>
  <conditionalFormatting sqref="C59">
    <cfRule type="cellIs" dxfId="0" priority="2399" operator="lessThan">
      <formula>0</formula>
    </cfRule>
  </conditionalFormatting>
  <conditionalFormatting sqref="C59">
    <cfRule type="cellIs" dxfId="0" priority="2400" operator="greaterThanOrEqual">
      <formula>0</formula>
    </cfRule>
  </conditionalFormatting>
  <conditionalFormatting sqref="C60">
    <cfRule type="cellIs" dxfId="0" priority="2401" operator="lessThan">
      <formula>0</formula>
    </cfRule>
  </conditionalFormatting>
  <conditionalFormatting sqref="C60">
    <cfRule type="cellIs" dxfId="0" priority="2402" operator="greaterThanOrEqual">
      <formula>0</formula>
    </cfRule>
  </conditionalFormatting>
  <conditionalFormatting sqref="C61">
    <cfRule type="cellIs" dxfId="0" priority="2403" operator="lessThan">
      <formula>0</formula>
    </cfRule>
  </conditionalFormatting>
  <conditionalFormatting sqref="C61">
    <cfRule type="cellIs" dxfId="0" priority="2404" operator="greaterThanOrEqual">
      <formula>0</formula>
    </cfRule>
  </conditionalFormatting>
  <conditionalFormatting sqref="C62">
    <cfRule type="cellIs" dxfId="0" priority="2405" operator="lessThan">
      <formula>0</formula>
    </cfRule>
  </conditionalFormatting>
  <conditionalFormatting sqref="C62">
    <cfRule type="cellIs" dxfId="0" priority="2406" operator="greaterThanOrEqual">
      <formula>0</formula>
    </cfRule>
  </conditionalFormatting>
  <conditionalFormatting sqref="C63">
    <cfRule type="cellIs" dxfId="0" priority="2407" operator="lessThan">
      <formula>0</formula>
    </cfRule>
  </conditionalFormatting>
  <conditionalFormatting sqref="C63">
    <cfRule type="cellIs" dxfId="0" priority="2408" operator="greaterThanOrEqual">
      <formula>0</formula>
    </cfRule>
  </conditionalFormatting>
  <conditionalFormatting sqref="C64">
    <cfRule type="cellIs" dxfId="0" priority="2409" operator="lessThan">
      <formula>0</formula>
    </cfRule>
  </conditionalFormatting>
  <conditionalFormatting sqref="C64">
    <cfRule type="cellIs" dxfId="0" priority="2410" operator="greaterThanOrEqual">
      <formula>0</formula>
    </cfRule>
  </conditionalFormatting>
  <conditionalFormatting sqref="C68">
    <cfRule type="cellIs" dxfId="0" priority="2411" operator="lessThan">
      <formula>0</formula>
    </cfRule>
  </conditionalFormatting>
  <conditionalFormatting sqref="C68">
    <cfRule type="cellIs" dxfId="0" priority="2412" operator="greaterThanOrEqual">
      <formula>0</formula>
    </cfRule>
  </conditionalFormatting>
  <conditionalFormatting sqref="C68">
    <cfRule type="cellIs" dxfId="0" priority="2413" operator="lessThan">
      <formula>-0.9</formula>
    </cfRule>
  </conditionalFormatting>
  <conditionalFormatting sqref="C68">
    <cfRule type="cellIs" dxfId="0" priority="2414" operator="greaterThan">
      <formula>0.9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8" width="11.57"/>
    <col customWidth="1" min="9" max="26" width="8.71"/>
  </cols>
  <sheetData>
    <row r="1" ht="12.75" customHeight="1"/>
    <row r="2" ht="12.75" customHeight="1"/>
    <row r="3" ht="12.75" customHeight="1">
      <c r="B3" s="1" t="s">
        <v>15</v>
      </c>
    </row>
    <row r="4" ht="12.75" customHeight="1">
      <c r="B4" s="1" t="s">
        <v>16</v>
      </c>
      <c r="C4" s="5">
        <v>0.41</v>
      </c>
    </row>
    <row r="5" ht="12.75" customHeight="1">
      <c r="B5" t="s">
        <v>17</v>
      </c>
    </row>
    <row r="6" ht="12.75" customHeight="1"/>
    <row r="7" ht="12.75" customHeight="1">
      <c r="B7" s="1" t="s">
        <v>11</v>
      </c>
    </row>
    <row r="8" ht="12.75" customHeight="1">
      <c r="B8" t="s">
        <v>18</v>
      </c>
      <c r="C8" s="5">
        <v>0.6</v>
      </c>
      <c r="D8">
        <f>60/22</f>
        <v>2.727272727</v>
      </c>
      <c r="H8" t="s">
        <v>19</v>
      </c>
    </row>
    <row r="9" ht="12.75" customHeight="1">
      <c r="B9" s="1" t="s">
        <v>20</v>
      </c>
    </row>
    <row r="10" ht="12.75" customHeight="1"/>
    <row r="11" ht="12.75" customHeight="1">
      <c r="B11" s="1" t="s">
        <v>5</v>
      </c>
    </row>
    <row r="12" ht="12.75" customHeight="1">
      <c r="B12" t="s">
        <v>21</v>
      </c>
      <c r="C12" s="5">
        <v>0.21</v>
      </c>
      <c r="D12">
        <f>135/20</f>
        <v>6.75</v>
      </c>
    </row>
    <row r="13" ht="12.75" customHeight="1">
      <c r="B13" s="1" t="s">
        <v>22</v>
      </c>
    </row>
    <row r="14" ht="12.75" customHeight="1">
      <c r="F14">
        <v>100.0</v>
      </c>
    </row>
    <row r="15" ht="12.75" customHeight="1">
      <c r="F15">
        <v>52.0</v>
      </c>
    </row>
    <row r="16" ht="12.75" customHeight="1">
      <c r="F16">
        <v>20.0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57"/>
    <col customWidth="1" min="2" max="2" width="11.86"/>
    <col customWidth="1" min="3" max="3" width="10.43"/>
    <col customWidth="1" min="4" max="4" width="10.29"/>
    <col customWidth="1" min="5" max="15" width="10.43"/>
    <col customWidth="1" min="16" max="17" width="8.0"/>
    <col customWidth="1" min="18" max="18" width="11.57"/>
    <col customWidth="1" min="19" max="19" width="8.71"/>
    <col customWidth="1" min="20" max="20" width="11.57"/>
    <col customWidth="1" min="21" max="26" width="8.71"/>
  </cols>
  <sheetData>
    <row r="1" ht="12.75" customHeight="1">
      <c r="C1" t="s">
        <v>23</v>
      </c>
      <c r="D1" t="s">
        <v>24</v>
      </c>
      <c r="E1" t="s">
        <v>25</v>
      </c>
      <c r="F1" t="s">
        <v>26</v>
      </c>
      <c r="G1" t="s">
        <v>25</v>
      </c>
      <c r="H1" t="s">
        <v>23</v>
      </c>
      <c r="I1" t="s">
        <v>23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31</v>
      </c>
    </row>
    <row r="2" ht="12.75" customHeight="1">
      <c r="B2" s="1" t="s">
        <v>5</v>
      </c>
      <c r="Q2" s="1" t="s">
        <v>7</v>
      </c>
      <c r="S2" s="2" t="s">
        <v>8</v>
      </c>
    </row>
    <row r="3" ht="12.75" customHeight="1">
      <c r="B3" s="3">
        <v>2016.0</v>
      </c>
      <c r="C3" s="7">
        <v>-451.0</v>
      </c>
      <c r="D3" s="8">
        <v>1080.0</v>
      </c>
      <c r="E3" s="9">
        <v>818.0</v>
      </c>
      <c r="F3" s="7">
        <v>-15.0</v>
      </c>
      <c r="G3" s="8">
        <v>236.0</v>
      </c>
      <c r="H3" s="9">
        <v>906.0</v>
      </c>
      <c r="I3" s="7">
        <v>-1054.0</v>
      </c>
      <c r="J3" s="8">
        <v>-59.0</v>
      </c>
      <c r="K3" s="9">
        <v>499.0</v>
      </c>
      <c r="L3" s="7">
        <v>-99.0</v>
      </c>
      <c r="M3" s="8">
        <v>369.0</v>
      </c>
      <c r="N3" s="9">
        <v>-266.0</v>
      </c>
      <c r="O3">
        <f t="shared" ref="O3:O12" si="1">SUM(C3:N3)</f>
        <v>1964</v>
      </c>
      <c r="P3" s="4">
        <f t="shared" ref="P3:P12" si="2">O3/R3</f>
        <v>0.1192760841</v>
      </c>
      <c r="Q3">
        <v>1964.0</v>
      </c>
      <c r="R3">
        <v>16466.0</v>
      </c>
      <c r="S3" s="4">
        <f t="shared" ref="S3:S12" si="3">Q3/R3</f>
        <v>0.1192760841</v>
      </c>
    </row>
    <row r="4" ht="12.75" customHeight="1">
      <c r="B4" s="3">
        <v>2015.0</v>
      </c>
      <c r="C4" s="10">
        <v>-1675.0</v>
      </c>
      <c r="D4">
        <v>782.0</v>
      </c>
      <c r="E4" s="11">
        <v>-891.0</v>
      </c>
      <c r="F4" s="10">
        <v>253.0</v>
      </c>
      <c r="G4">
        <v>659.0</v>
      </c>
      <c r="H4" s="11">
        <v>-270.0</v>
      </c>
      <c r="I4" s="10">
        <v>425.0</v>
      </c>
      <c r="J4">
        <v>1813.0</v>
      </c>
      <c r="K4" s="11">
        <v>355.0</v>
      </c>
      <c r="L4" s="10">
        <v>-1494.0</v>
      </c>
      <c r="M4">
        <v>-184.0</v>
      </c>
      <c r="N4" s="11">
        <v>445.0</v>
      </c>
      <c r="O4">
        <f t="shared" si="1"/>
        <v>218</v>
      </c>
      <c r="P4" s="4">
        <f t="shared" si="2"/>
        <v>0.01270026216</v>
      </c>
      <c r="Q4">
        <v>218.0</v>
      </c>
      <c r="R4">
        <v>17165.0</v>
      </c>
      <c r="S4" s="4">
        <f t="shared" si="3"/>
        <v>0.01270026216</v>
      </c>
    </row>
    <row r="5" ht="12.75" customHeight="1">
      <c r="B5" s="3">
        <v>2014.0</v>
      </c>
      <c r="C5" s="10">
        <v>-365.0</v>
      </c>
      <c r="D5">
        <v>1228.0</v>
      </c>
      <c r="E5" s="11">
        <v>225.0</v>
      </c>
      <c r="F5" s="10">
        <v>353.0</v>
      </c>
      <c r="G5">
        <v>82.0</v>
      </c>
      <c r="H5" s="11">
        <v>-232.0</v>
      </c>
      <c r="I5" s="10">
        <v>357.0</v>
      </c>
      <c r="J5">
        <v>-15.0</v>
      </c>
      <c r="K5" s="11">
        <v>7.0</v>
      </c>
      <c r="L5" s="10">
        <v>1309.0</v>
      </c>
      <c r="M5">
        <v>328.0</v>
      </c>
      <c r="N5" s="11">
        <v>1566.0</v>
      </c>
      <c r="O5">
        <f t="shared" si="1"/>
        <v>4843</v>
      </c>
      <c r="P5" s="4">
        <f t="shared" si="2"/>
        <v>0.3084909867</v>
      </c>
      <c r="Q5">
        <v>4843.0</v>
      </c>
      <c r="R5">
        <v>15699.0</v>
      </c>
      <c r="S5" s="4">
        <f t="shared" si="3"/>
        <v>0.3084909867</v>
      </c>
    </row>
    <row r="6" ht="12.75" customHeight="1">
      <c r="B6" s="3">
        <v>2013.0</v>
      </c>
      <c r="C6" s="10">
        <v>166.0</v>
      </c>
      <c r="D6">
        <v>298.0</v>
      </c>
      <c r="E6" s="11">
        <v>575.0</v>
      </c>
      <c r="F6" s="10">
        <v>896.0</v>
      </c>
      <c r="G6">
        <v>350.0</v>
      </c>
      <c r="H6" s="11">
        <v>189.0</v>
      </c>
      <c r="I6" s="10">
        <v>-88.0</v>
      </c>
      <c r="J6">
        <v>335.0</v>
      </c>
      <c r="K6" s="11">
        <v>1435.0</v>
      </c>
      <c r="L6" s="10">
        <v>32.0</v>
      </c>
      <c r="M6">
        <v>664.0</v>
      </c>
      <c r="N6" s="11">
        <v>601.0</v>
      </c>
      <c r="O6">
        <f t="shared" si="1"/>
        <v>5453</v>
      </c>
      <c r="P6" s="4">
        <f t="shared" si="2"/>
        <v>0.3934059592</v>
      </c>
      <c r="Q6">
        <v>5453.0</v>
      </c>
      <c r="R6">
        <v>13861.0</v>
      </c>
      <c r="S6" s="4">
        <f t="shared" si="3"/>
        <v>0.3934059592</v>
      </c>
    </row>
    <row r="7" ht="12.75" customHeight="1">
      <c r="B7" s="3">
        <v>2012.0</v>
      </c>
      <c r="C7" s="10">
        <v>-44.0</v>
      </c>
      <c r="D7">
        <v>410.0</v>
      </c>
      <c r="E7" s="11">
        <v>352.0</v>
      </c>
      <c r="F7" s="10">
        <v>551.0</v>
      </c>
      <c r="G7">
        <v>167.0</v>
      </c>
      <c r="H7" s="11">
        <v>452.0</v>
      </c>
      <c r="I7" s="10">
        <v>524.0</v>
      </c>
      <c r="J7">
        <v>-264.0</v>
      </c>
      <c r="K7" s="11">
        <v>-7.0</v>
      </c>
      <c r="L7" s="10">
        <v>-562.0</v>
      </c>
      <c r="M7">
        <v>342.0</v>
      </c>
      <c r="N7" s="11">
        <v>29.0</v>
      </c>
      <c r="O7">
        <f t="shared" si="1"/>
        <v>1950</v>
      </c>
      <c r="P7" s="4">
        <f t="shared" si="2"/>
        <v>0.1543576348</v>
      </c>
      <c r="Q7">
        <v>1950.0</v>
      </c>
      <c r="R7">
        <v>12633.0</v>
      </c>
      <c r="S7" s="4">
        <f t="shared" si="3"/>
        <v>0.1543576348</v>
      </c>
    </row>
    <row r="8" ht="12.75" customHeight="1">
      <c r="B8" s="3">
        <v>2011.0</v>
      </c>
      <c r="C8" s="10">
        <v>314.0</v>
      </c>
      <c r="D8">
        <v>-215.0</v>
      </c>
      <c r="E8" s="11">
        <v>285.0</v>
      </c>
      <c r="F8" s="10">
        <v>89.0</v>
      </c>
      <c r="G8">
        <v>-161.0</v>
      </c>
      <c r="H8" s="11">
        <v>1072.0</v>
      </c>
      <c r="I8" s="10">
        <v>55.0</v>
      </c>
      <c r="J8">
        <v>-222.0</v>
      </c>
      <c r="K8" s="11">
        <v>738.0</v>
      </c>
      <c r="L8" s="10">
        <v>-39.0</v>
      </c>
      <c r="M8">
        <v>-765.0</v>
      </c>
      <c r="N8" s="11">
        <v>173.0</v>
      </c>
      <c r="O8">
        <f t="shared" si="1"/>
        <v>1324</v>
      </c>
      <c r="P8" s="4">
        <f t="shared" si="2"/>
        <v>0.1113353515</v>
      </c>
      <c r="Q8">
        <v>1324.0</v>
      </c>
      <c r="R8">
        <v>11892.0</v>
      </c>
      <c r="S8" s="4">
        <f t="shared" si="3"/>
        <v>0.1113353515</v>
      </c>
    </row>
    <row r="9" ht="12.75" customHeight="1">
      <c r="B9" s="3">
        <v>2010.0</v>
      </c>
      <c r="C9" s="10">
        <v>-442.0</v>
      </c>
      <c r="D9">
        <v>-107.0</v>
      </c>
      <c r="E9" s="11">
        <v>73.0</v>
      </c>
      <c r="F9" s="10">
        <v>509.0</v>
      </c>
      <c r="G9">
        <v>395.0</v>
      </c>
      <c r="H9" s="11">
        <v>1383.0</v>
      </c>
      <c r="I9" s="10">
        <v>-268.0</v>
      </c>
      <c r="J9">
        <v>-128.0</v>
      </c>
      <c r="K9" s="11">
        <v>-746.0</v>
      </c>
      <c r="L9" s="10">
        <v>204.0</v>
      </c>
      <c r="M9">
        <v>637.0</v>
      </c>
      <c r="N9" s="11">
        <v>478.0</v>
      </c>
      <c r="O9">
        <f t="shared" si="1"/>
        <v>1988</v>
      </c>
      <c r="P9" s="4">
        <f t="shared" si="2"/>
        <v>0.1974769047</v>
      </c>
      <c r="Q9">
        <v>1988.0</v>
      </c>
      <c r="R9">
        <v>10067.0</v>
      </c>
      <c r="S9" s="4">
        <f t="shared" si="3"/>
        <v>0.1974769047</v>
      </c>
    </row>
    <row r="10" ht="12.75" customHeight="1">
      <c r="B10" s="3">
        <v>2009.0</v>
      </c>
      <c r="C10" s="10">
        <v>-147.0</v>
      </c>
      <c r="D10">
        <v>268.0</v>
      </c>
      <c r="E10" s="11">
        <v>44.0</v>
      </c>
      <c r="F10" s="10">
        <v>559.0</v>
      </c>
      <c r="G10">
        <v>182.0</v>
      </c>
      <c r="H10" s="11">
        <v>-36.0</v>
      </c>
      <c r="I10" s="10">
        <v>-140.0</v>
      </c>
      <c r="J10">
        <v>405.0</v>
      </c>
      <c r="K10" s="11">
        <v>55.0</v>
      </c>
      <c r="L10" s="10">
        <v>538.0</v>
      </c>
      <c r="M10">
        <v>1017.0</v>
      </c>
      <c r="N10" s="11">
        <v>324.0</v>
      </c>
      <c r="O10">
        <f t="shared" si="1"/>
        <v>3069</v>
      </c>
      <c r="P10" s="4">
        <f t="shared" si="2"/>
        <v>0.3835770529</v>
      </c>
      <c r="Q10">
        <v>3069.0</v>
      </c>
      <c r="R10">
        <v>8001.0</v>
      </c>
      <c r="S10" s="4">
        <f t="shared" si="3"/>
        <v>0.3835770529</v>
      </c>
    </row>
    <row r="11" ht="12.75" customHeight="1">
      <c r="B11" s="3">
        <v>2008.0</v>
      </c>
      <c r="C11" s="10">
        <v>-593.0</v>
      </c>
      <c r="D11">
        <v>-323.0</v>
      </c>
      <c r="E11" s="11">
        <v>-287.0</v>
      </c>
      <c r="F11" s="10">
        <v>-731.0</v>
      </c>
      <c r="G11">
        <v>358.0</v>
      </c>
      <c r="H11" s="11">
        <v>134.0</v>
      </c>
      <c r="I11" s="10">
        <v>710.0</v>
      </c>
      <c r="J11">
        <v>-270.0</v>
      </c>
      <c r="K11" s="11">
        <v>29.0</v>
      </c>
      <c r="L11" s="10">
        <v>2378.0</v>
      </c>
      <c r="M11">
        <v>330.0</v>
      </c>
      <c r="N11" s="11">
        <v>819.0</v>
      </c>
      <c r="O11">
        <f t="shared" si="1"/>
        <v>2554</v>
      </c>
      <c r="P11" s="4">
        <f t="shared" si="2"/>
        <v>0.2018972332</v>
      </c>
      <c r="Q11">
        <v>2554.0</v>
      </c>
      <c r="R11">
        <v>12650.0</v>
      </c>
      <c r="S11" s="4">
        <f t="shared" si="3"/>
        <v>0.2018972332</v>
      </c>
    </row>
    <row r="12" ht="12.75" customHeight="1">
      <c r="B12" s="3">
        <v>2007.0</v>
      </c>
      <c r="C12" s="13">
        <v>82.0</v>
      </c>
      <c r="D12" s="14">
        <v>541.0</v>
      </c>
      <c r="E12" s="15">
        <v>611.0</v>
      </c>
      <c r="F12" s="13">
        <v>-43.0</v>
      </c>
      <c r="G12" s="14">
        <v>629.0</v>
      </c>
      <c r="H12" s="15">
        <v>287.0</v>
      </c>
      <c r="I12" s="13">
        <v>702.0</v>
      </c>
      <c r="J12" s="14">
        <v>-615.0</v>
      </c>
      <c r="K12" s="15">
        <v>426.0</v>
      </c>
      <c r="L12" s="13">
        <v>-60.0</v>
      </c>
      <c r="M12" s="14">
        <v>257.0</v>
      </c>
      <c r="N12" s="15">
        <v>377.0</v>
      </c>
      <c r="O12">
        <f t="shared" si="1"/>
        <v>3194</v>
      </c>
      <c r="P12" s="4">
        <f t="shared" si="2"/>
        <v>0.2530502298</v>
      </c>
      <c r="Q12">
        <v>3194.0</v>
      </c>
      <c r="R12">
        <v>12622.0</v>
      </c>
      <c r="S12" s="4">
        <f t="shared" si="3"/>
        <v>0.2530502298</v>
      </c>
    </row>
    <row r="13" ht="12.75" customHeight="1">
      <c r="C13">
        <f t="shared" ref="C13:Q13" si="4">SUM(C3:C12)</f>
        <v>-3155</v>
      </c>
      <c r="D13">
        <f t="shared" si="4"/>
        <v>3962</v>
      </c>
      <c r="E13">
        <f t="shared" si="4"/>
        <v>1805</v>
      </c>
      <c r="F13">
        <f t="shared" si="4"/>
        <v>2421</v>
      </c>
      <c r="G13">
        <f t="shared" si="4"/>
        <v>2897</v>
      </c>
      <c r="H13">
        <f t="shared" si="4"/>
        <v>3885</v>
      </c>
      <c r="I13">
        <f t="shared" si="4"/>
        <v>1223</v>
      </c>
      <c r="J13">
        <f t="shared" si="4"/>
        <v>980</v>
      </c>
      <c r="K13">
        <f t="shared" si="4"/>
        <v>2791</v>
      </c>
      <c r="L13">
        <f t="shared" si="4"/>
        <v>2207</v>
      </c>
      <c r="M13">
        <f t="shared" si="4"/>
        <v>2995</v>
      </c>
      <c r="N13">
        <f t="shared" si="4"/>
        <v>4546</v>
      </c>
      <c r="O13">
        <f t="shared" si="4"/>
        <v>26557</v>
      </c>
      <c r="P13" s="4">
        <f t="shared" si="4"/>
        <v>2.135567699</v>
      </c>
      <c r="Q13">
        <f t="shared" si="4"/>
        <v>26557</v>
      </c>
      <c r="S13" s="5">
        <f>SUM(S3:S12)</f>
        <v>2.135567699</v>
      </c>
      <c r="T13" s="6">
        <f>S13/10</f>
        <v>0.2135567699</v>
      </c>
    </row>
    <row r="14" ht="12.75" customHeight="1">
      <c r="S14" s="5"/>
      <c r="T14" s="6"/>
    </row>
    <row r="15" ht="12.75" customHeight="1">
      <c r="B15" s="1" t="s">
        <v>9</v>
      </c>
      <c r="Q15" s="1" t="s">
        <v>7</v>
      </c>
      <c r="S15" s="2" t="s">
        <v>8</v>
      </c>
    </row>
    <row r="16" ht="12.75" customHeight="1">
      <c r="B16" s="3">
        <v>2016.0</v>
      </c>
      <c r="C16" s="7">
        <v>-165.5</v>
      </c>
      <c r="D16" s="8">
        <v>238.25</v>
      </c>
      <c r="E16" s="9">
        <v>281.0</v>
      </c>
      <c r="F16" s="7">
        <v>-219.25</v>
      </c>
      <c r="G16" s="8">
        <v>223.5</v>
      </c>
      <c r="H16" s="9">
        <v>174.25</v>
      </c>
      <c r="I16" s="7">
        <v>-124.75</v>
      </c>
      <c r="J16" s="8">
        <v>84.0</v>
      </c>
      <c r="K16" s="9">
        <v>235.5</v>
      </c>
      <c r="L16" s="7">
        <v>-47.5</v>
      </c>
      <c r="M16" s="8">
        <v>75.25</v>
      </c>
      <c r="N16" s="9">
        <v>3.75</v>
      </c>
      <c r="O16">
        <f t="shared" ref="O16:O25" si="5">SUM(C16:N16)</f>
        <v>758.5</v>
      </c>
      <c r="P16" s="4">
        <f t="shared" ref="P16:P25" si="6">O16/R16</f>
        <v>0.164390984</v>
      </c>
      <c r="Q16">
        <v>758.5</v>
      </c>
      <c r="R16">
        <v>4614.0</v>
      </c>
      <c r="S16" s="4">
        <f t="shared" ref="S16:S25" si="7">Q16/R16</f>
        <v>0.164390984</v>
      </c>
    </row>
    <row r="17" ht="12.75" customHeight="1">
      <c r="B17" s="3">
        <v>2015.0</v>
      </c>
      <c r="C17" s="10">
        <v>-460.5</v>
      </c>
      <c r="D17">
        <v>129.75</v>
      </c>
      <c r="E17" s="11">
        <v>-338.25</v>
      </c>
      <c r="F17" s="10">
        <v>-20.0</v>
      </c>
      <c r="G17">
        <v>38.75</v>
      </c>
      <c r="H17" s="11">
        <v>-172.25</v>
      </c>
      <c r="I17" s="10">
        <v>-71.5</v>
      </c>
      <c r="J17">
        <v>624.0</v>
      </c>
      <c r="K17" s="11">
        <v>-22.5</v>
      </c>
      <c r="L17" s="10">
        <v>-454.5</v>
      </c>
      <c r="M17">
        <v>-35.75</v>
      </c>
      <c r="N17" s="11">
        <v>79.25</v>
      </c>
      <c r="O17">
        <f t="shared" si="5"/>
        <v>-703.5</v>
      </c>
      <c r="P17" s="4">
        <f t="shared" si="6"/>
        <v>-0.1517799353</v>
      </c>
      <c r="Q17">
        <v>-703.5</v>
      </c>
      <c r="R17">
        <v>4635.0</v>
      </c>
      <c r="S17" s="4">
        <f t="shared" si="7"/>
        <v>-0.1517799353</v>
      </c>
    </row>
    <row r="18" ht="12.75" customHeight="1">
      <c r="B18" s="3">
        <v>2014.0</v>
      </c>
      <c r="C18" s="10">
        <v>84.25</v>
      </c>
      <c r="D18">
        <v>307.5</v>
      </c>
      <c r="E18" s="11">
        <v>-36.25</v>
      </c>
      <c r="F18" s="10">
        <v>130.0</v>
      </c>
      <c r="G18">
        <v>233.0</v>
      </c>
      <c r="H18" s="11">
        <v>-125.25</v>
      </c>
      <c r="I18" s="10">
        <v>-53.75</v>
      </c>
      <c r="J18">
        <v>10.75</v>
      </c>
      <c r="K18" s="11">
        <v>56.5</v>
      </c>
      <c r="L18" s="10">
        <v>468.25</v>
      </c>
      <c r="M18">
        <v>96.5</v>
      </c>
      <c r="N18" s="11">
        <v>312.75</v>
      </c>
      <c r="O18">
        <f t="shared" si="5"/>
        <v>1484.25</v>
      </c>
      <c r="P18" s="4">
        <f t="shared" si="6"/>
        <v>0.3616593567</v>
      </c>
      <c r="Q18">
        <v>1484.25</v>
      </c>
      <c r="R18">
        <v>4104.0</v>
      </c>
      <c r="S18" s="4">
        <f t="shared" si="7"/>
        <v>0.3616593567</v>
      </c>
    </row>
    <row r="19" ht="12.75" customHeight="1">
      <c r="B19" s="3">
        <v>2013.0</v>
      </c>
      <c r="C19" s="10">
        <v>-2.0</v>
      </c>
      <c r="D19">
        <v>103.0</v>
      </c>
      <c r="E19" s="11">
        <v>126.5</v>
      </c>
      <c r="F19" s="10">
        <v>276.75</v>
      </c>
      <c r="G19">
        <v>141.75</v>
      </c>
      <c r="H19" s="11">
        <v>60.25</v>
      </c>
      <c r="I19" s="10">
        <v>-49.25</v>
      </c>
      <c r="J19">
        <v>64.75</v>
      </c>
      <c r="K19" s="11">
        <v>245.75</v>
      </c>
      <c r="L19" s="10">
        <v>88.25</v>
      </c>
      <c r="M19">
        <v>101.25</v>
      </c>
      <c r="N19" s="11">
        <v>60.5</v>
      </c>
      <c r="O19">
        <f t="shared" si="5"/>
        <v>1217.5</v>
      </c>
      <c r="P19" s="4">
        <f t="shared" si="6"/>
        <v>0.3874920433</v>
      </c>
      <c r="Q19">
        <v>1217.5</v>
      </c>
      <c r="R19">
        <v>3142.0</v>
      </c>
      <c r="S19" s="4">
        <f t="shared" si="7"/>
        <v>0.3874920433</v>
      </c>
    </row>
    <row r="20" ht="12.75" customHeight="1">
      <c r="B20" s="3">
        <v>2012.0</v>
      </c>
      <c r="C20" s="10">
        <v>14.5</v>
      </c>
      <c r="D20">
        <v>101.25</v>
      </c>
      <c r="E20" s="11">
        <v>119.75</v>
      </c>
      <c r="F20" s="10">
        <v>-10.75</v>
      </c>
      <c r="G20">
        <v>67.5</v>
      </c>
      <c r="H20" s="11">
        <v>37.75</v>
      </c>
      <c r="I20" s="10">
        <v>198.25</v>
      </c>
      <c r="J20">
        <v>-18.0</v>
      </c>
      <c r="K20" s="11">
        <v>-87.5</v>
      </c>
      <c r="L20" s="10">
        <v>-133.25</v>
      </c>
      <c r="M20">
        <v>127.5</v>
      </c>
      <c r="N20" s="11">
        <v>59.0</v>
      </c>
      <c r="O20">
        <f t="shared" si="5"/>
        <v>476</v>
      </c>
      <c r="P20" s="4">
        <f t="shared" si="6"/>
        <v>0.1691542289</v>
      </c>
      <c r="Q20">
        <v>476.0</v>
      </c>
      <c r="R20">
        <v>2814.0</v>
      </c>
      <c r="S20" s="4">
        <f t="shared" si="7"/>
        <v>0.1691542289</v>
      </c>
    </row>
    <row r="21" ht="12.75" customHeight="1">
      <c r="B21" s="3">
        <v>2011.0</v>
      </c>
      <c r="C21" s="10">
        <v>-19.75</v>
      </c>
      <c r="D21">
        <v>-109.0</v>
      </c>
      <c r="E21" s="11">
        <v>30.75</v>
      </c>
      <c r="F21" s="10">
        <v>76.5</v>
      </c>
      <c r="G21">
        <v>-39.0</v>
      </c>
      <c r="H21" s="11">
        <v>259.5</v>
      </c>
      <c r="I21" s="10">
        <v>-5.25</v>
      </c>
      <c r="J21">
        <v>57.75</v>
      </c>
      <c r="K21" s="11">
        <v>-16.75</v>
      </c>
      <c r="L21" s="10">
        <v>-111.5</v>
      </c>
      <c r="M21">
        <v>-73.75</v>
      </c>
      <c r="N21" s="11">
        <v>-75.25</v>
      </c>
      <c r="O21">
        <f t="shared" si="5"/>
        <v>-25.75</v>
      </c>
      <c r="P21" s="4">
        <f t="shared" si="6"/>
        <v>-0.009537037037</v>
      </c>
      <c r="Q21">
        <v>-25.75</v>
      </c>
      <c r="R21">
        <v>2700.0</v>
      </c>
      <c r="S21" s="4">
        <f t="shared" si="7"/>
        <v>-0.009537037037</v>
      </c>
    </row>
    <row r="22" ht="12.75" customHeight="1">
      <c r="B22" s="3">
        <v>2010.0</v>
      </c>
      <c r="C22" s="10">
        <v>-51.25</v>
      </c>
      <c r="D22">
        <v>27.25</v>
      </c>
      <c r="E22" s="11">
        <v>-10.25</v>
      </c>
      <c r="F22" s="10">
        <v>82.25</v>
      </c>
      <c r="G22">
        <v>117.0</v>
      </c>
      <c r="H22" s="11">
        <v>270.75</v>
      </c>
      <c r="I22" s="10">
        <v>-31.75</v>
      </c>
      <c r="J22">
        <v>-22.25</v>
      </c>
      <c r="K22" s="11">
        <v>-169.5</v>
      </c>
      <c r="L22" s="10">
        <v>-0.25</v>
      </c>
      <c r="M22">
        <v>164.0</v>
      </c>
      <c r="N22" s="11">
        <v>89.0</v>
      </c>
      <c r="O22">
        <f t="shared" si="5"/>
        <v>465</v>
      </c>
      <c r="P22" s="4">
        <f t="shared" si="6"/>
        <v>0.2165812762</v>
      </c>
      <c r="Q22">
        <v>465.0</v>
      </c>
      <c r="R22">
        <v>2147.0</v>
      </c>
      <c r="S22" s="4">
        <f t="shared" si="7"/>
        <v>0.2165812762</v>
      </c>
    </row>
    <row r="23" ht="12.75" customHeight="1">
      <c r="B23" s="3">
        <v>2009.0</v>
      </c>
      <c r="C23" s="10">
        <v>-59.75</v>
      </c>
      <c r="D23">
        <v>104.25</v>
      </c>
      <c r="E23" s="11">
        <v>27.5</v>
      </c>
      <c r="F23" s="10">
        <v>147.5</v>
      </c>
      <c r="G23">
        <v>30.5</v>
      </c>
      <c r="H23" s="11">
        <v>-2.75</v>
      </c>
      <c r="I23" s="10">
        <v>-0.25</v>
      </c>
      <c r="J23">
        <v>110.5</v>
      </c>
      <c r="K23" s="11">
        <v>-5.0</v>
      </c>
      <c r="L23" s="10">
        <v>91.75</v>
      </c>
      <c r="M23">
        <v>224.25</v>
      </c>
      <c r="N23" s="11">
        <v>120.5</v>
      </c>
      <c r="O23">
        <f t="shared" si="5"/>
        <v>789</v>
      </c>
      <c r="P23" s="4">
        <f t="shared" si="6"/>
        <v>0.5345528455</v>
      </c>
      <c r="Q23">
        <v>789.0</v>
      </c>
      <c r="R23">
        <v>1476.0</v>
      </c>
      <c r="S23" s="4">
        <f t="shared" si="7"/>
        <v>0.5345528455</v>
      </c>
    </row>
    <row r="24" ht="12.75" customHeight="1">
      <c r="B24" s="3">
        <v>2008.0</v>
      </c>
      <c r="C24" s="10">
        <v>-126.0</v>
      </c>
      <c r="D24">
        <v>-62.25</v>
      </c>
      <c r="E24" s="11">
        <v>-77.25</v>
      </c>
      <c r="F24" s="10">
        <v>-192.75</v>
      </c>
      <c r="G24">
        <v>27.75</v>
      </c>
      <c r="H24" s="11">
        <v>67.5</v>
      </c>
      <c r="I24" s="10">
        <v>93.0</v>
      </c>
      <c r="J24">
        <v>-203.5</v>
      </c>
      <c r="K24" s="11">
        <v>-13.25</v>
      </c>
      <c r="L24" s="10">
        <v>325.0</v>
      </c>
      <c r="M24">
        <v>64.75</v>
      </c>
      <c r="N24" s="11">
        <v>129.25</v>
      </c>
      <c r="O24">
        <f t="shared" si="5"/>
        <v>32.25</v>
      </c>
      <c r="P24" s="4">
        <f t="shared" si="6"/>
        <v>0.01349372385</v>
      </c>
      <c r="Q24">
        <v>32.25</v>
      </c>
      <c r="R24">
        <v>2390.0</v>
      </c>
      <c r="S24" s="4">
        <f t="shared" si="7"/>
        <v>0.01349372385</v>
      </c>
    </row>
    <row r="25" ht="12.75" customHeight="1">
      <c r="B25" s="3">
        <v>2007.0</v>
      </c>
      <c r="C25" s="13">
        <v>-106.5</v>
      </c>
      <c r="D25" s="14">
        <v>141.0</v>
      </c>
      <c r="E25" s="15">
        <v>126.0</v>
      </c>
      <c r="F25" s="13">
        <v>-53.0</v>
      </c>
      <c r="G25" s="14">
        <v>73.25</v>
      </c>
      <c r="H25" s="15">
        <v>42.0</v>
      </c>
      <c r="I25" s="13">
        <v>121.75</v>
      </c>
      <c r="J25" s="14">
        <v>-130.25</v>
      </c>
      <c r="K25" s="15">
        <v>-4.25</v>
      </c>
      <c r="L25" s="13">
        <v>111.25</v>
      </c>
      <c r="M25" s="14">
        <v>-95.5</v>
      </c>
      <c r="N25" s="15">
        <v>72.75</v>
      </c>
      <c r="O25">
        <f t="shared" si="5"/>
        <v>298.5</v>
      </c>
      <c r="P25" s="4">
        <f t="shared" si="6"/>
        <v>0.1211444805</v>
      </c>
      <c r="Q25">
        <v>298.5</v>
      </c>
      <c r="R25">
        <v>2464.0</v>
      </c>
      <c r="S25" s="4">
        <f t="shared" si="7"/>
        <v>0.1211444805</v>
      </c>
    </row>
    <row r="26" ht="12.75" customHeight="1">
      <c r="C26">
        <f t="shared" ref="C26:Q26" si="8">SUM(C16:C25)</f>
        <v>-892.5</v>
      </c>
      <c r="D26">
        <f t="shared" si="8"/>
        <v>981</v>
      </c>
      <c r="E26">
        <f t="shared" si="8"/>
        <v>249.5</v>
      </c>
      <c r="F26">
        <f t="shared" si="8"/>
        <v>217.25</v>
      </c>
      <c r="G26">
        <f t="shared" si="8"/>
        <v>914</v>
      </c>
      <c r="H26">
        <f t="shared" si="8"/>
        <v>611.75</v>
      </c>
      <c r="I26">
        <f t="shared" si="8"/>
        <v>76.5</v>
      </c>
      <c r="J26">
        <f t="shared" si="8"/>
        <v>577.75</v>
      </c>
      <c r="K26">
        <f t="shared" si="8"/>
        <v>219</v>
      </c>
      <c r="L26">
        <f t="shared" si="8"/>
        <v>337.5</v>
      </c>
      <c r="M26">
        <f t="shared" si="8"/>
        <v>648.5</v>
      </c>
      <c r="N26">
        <f t="shared" si="8"/>
        <v>851.5</v>
      </c>
      <c r="O26">
        <f t="shared" si="8"/>
        <v>4791.75</v>
      </c>
      <c r="P26" s="4">
        <f t="shared" si="8"/>
        <v>1.807151967</v>
      </c>
      <c r="Q26">
        <f t="shared" si="8"/>
        <v>4791.75</v>
      </c>
      <c r="S26" s="5">
        <f>SUM(S16:S25)</f>
        <v>1.807151967</v>
      </c>
      <c r="T26" s="6">
        <f>S26/10</f>
        <v>0.1807151967</v>
      </c>
    </row>
    <row r="27" ht="12.75" customHeight="1"/>
    <row r="28" ht="12.75" customHeight="1">
      <c r="B28" s="1" t="s">
        <v>11</v>
      </c>
      <c r="Q28" s="1" t="s">
        <v>7</v>
      </c>
      <c r="S28" s="2" t="s">
        <v>8</v>
      </c>
    </row>
    <row r="29" ht="12.75" customHeight="1">
      <c r="B29" s="3">
        <v>2016.0</v>
      </c>
      <c r="C29" s="7">
        <v>-51.5</v>
      </c>
      <c r="D29" s="8">
        <v>85.3</v>
      </c>
      <c r="E29" s="9">
        <v>89.3</v>
      </c>
      <c r="F29" s="7">
        <v>16.4</v>
      </c>
      <c r="G29" s="8">
        <v>64.3</v>
      </c>
      <c r="H29" s="9">
        <v>72.1</v>
      </c>
      <c r="I29" s="7">
        <v>-80.9</v>
      </c>
      <c r="J29" s="8">
        <v>26.2</v>
      </c>
      <c r="K29" s="9">
        <v>25.2</v>
      </c>
      <c r="L29" s="7">
        <v>-0.4</v>
      </c>
      <c r="M29" s="8">
        <v>108.8</v>
      </c>
      <c r="N29" s="9">
        <v>-45.8</v>
      </c>
      <c r="O29">
        <f t="shared" ref="O29:O38" si="9">SUM(C29:N29)</f>
        <v>309</v>
      </c>
      <c r="P29" s="4">
        <f t="shared" ref="P29:P38" si="10">O29/R29</f>
        <v>0.2985507246</v>
      </c>
      <c r="Q29">
        <v>309.0</v>
      </c>
      <c r="R29">
        <v>1035.0</v>
      </c>
      <c r="S29" s="4">
        <f t="shared" ref="S29:S38" si="11">Q29/R29</f>
        <v>0.2985507246</v>
      </c>
    </row>
    <row r="30" ht="12.75" customHeight="1">
      <c r="B30" s="3">
        <v>2015.0</v>
      </c>
      <c r="C30" s="10">
        <v>-117.5</v>
      </c>
      <c r="D30">
        <v>44.5</v>
      </c>
      <c r="E30" s="11">
        <v>-33.6</v>
      </c>
      <c r="F30" s="10">
        <v>0.0</v>
      </c>
      <c r="G30">
        <v>41.3</v>
      </c>
      <c r="H30" s="11">
        <v>-16.5</v>
      </c>
      <c r="I30" s="10">
        <v>19.8</v>
      </c>
      <c r="J30">
        <v>136.7</v>
      </c>
      <c r="K30" s="11">
        <v>-31.1</v>
      </c>
      <c r="L30" s="10">
        <v>-88.4</v>
      </c>
      <c r="M30">
        <v>-13.0</v>
      </c>
      <c r="N30" s="11">
        <v>28.0</v>
      </c>
      <c r="O30">
        <f t="shared" si="9"/>
        <v>-29.8</v>
      </c>
      <c r="P30" s="4">
        <f t="shared" si="10"/>
        <v>-0.02557939914</v>
      </c>
      <c r="Q30">
        <v>-29.8</v>
      </c>
      <c r="R30">
        <v>1165.0</v>
      </c>
      <c r="S30" s="4">
        <f t="shared" si="11"/>
        <v>-0.02557939914</v>
      </c>
    </row>
    <row r="31" ht="12.75" customHeight="1">
      <c r="B31" s="3">
        <v>2014.0</v>
      </c>
      <c r="C31" s="10">
        <v>3.0</v>
      </c>
      <c r="D31">
        <v>114.5</v>
      </c>
      <c r="E31" s="11">
        <v>7.4</v>
      </c>
      <c r="F31" s="10">
        <v>20.5</v>
      </c>
      <c r="G31">
        <v>81.4</v>
      </c>
      <c r="H31" s="11">
        <v>-28.2</v>
      </c>
      <c r="I31" s="10">
        <v>-24.7</v>
      </c>
      <c r="J31">
        <v>-7.8</v>
      </c>
      <c r="K31" s="11">
        <v>86.1</v>
      </c>
      <c r="L31" s="10">
        <v>-2.5</v>
      </c>
      <c r="M31">
        <v>-2.0</v>
      </c>
      <c r="N31" s="11">
        <v>107.3</v>
      </c>
      <c r="O31">
        <f t="shared" si="9"/>
        <v>355</v>
      </c>
      <c r="P31" s="4">
        <f t="shared" si="10"/>
        <v>0.3138815208</v>
      </c>
      <c r="Q31">
        <v>355.0</v>
      </c>
      <c r="R31">
        <v>1131.0</v>
      </c>
      <c r="S31" s="4">
        <f t="shared" si="11"/>
        <v>0.3138815208</v>
      </c>
    </row>
    <row r="32" ht="12.75" customHeight="1">
      <c r="B32" s="3">
        <v>2013.0</v>
      </c>
      <c r="C32" s="10">
        <v>4.9</v>
      </c>
      <c r="D32">
        <v>17.1</v>
      </c>
      <c r="E32" s="11">
        <v>36.9</v>
      </c>
      <c r="F32" s="10">
        <v>74.0</v>
      </c>
      <c r="G32">
        <v>41.5</v>
      </c>
      <c r="H32" s="11">
        <v>8.1</v>
      </c>
      <c r="I32" s="10">
        <v>0.4</v>
      </c>
      <c r="J32">
        <v>29.1</v>
      </c>
      <c r="K32" s="11">
        <v>97.2</v>
      </c>
      <c r="L32" s="10">
        <v>15.8</v>
      </c>
      <c r="M32">
        <v>51.4</v>
      </c>
      <c r="N32" s="11">
        <v>41.8</v>
      </c>
      <c r="O32">
        <f t="shared" si="9"/>
        <v>418.2</v>
      </c>
      <c r="P32" s="4">
        <f t="shared" si="10"/>
        <v>0.4636363636</v>
      </c>
      <c r="Q32">
        <v>418.2</v>
      </c>
      <c r="R32">
        <v>902.0</v>
      </c>
      <c r="S32" s="4">
        <f t="shared" si="11"/>
        <v>0.4636363636</v>
      </c>
    </row>
    <row r="33" ht="12.75" customHeight="1">
      <c r="B33" s="3">
        <v>2012.0</v>
      </c>
      <c r="C33" s="10">
        <v>-28.2</v>
      </c>
      <c r="D33">
        <v>40.5</v>
      </c>
      <c r="E33" s="11">
        <v>14.0</v>
      </c>
      <c r="F33" s="10">
        <v>39.5</v>
      </c>
      <c r="G33">
        <v>27.1</v>
      </c>
      <c r="H33" s="11">
        <v>6.8</v>
      </c>
      <c r="I33" s="10">
        <v>21.5</v>
      </c>
      <c r="J33">
        <v>-21.4</v>
      </c>
      <c r="K33" s="11">
        <v>13.0</v>
      </c>
      <c r="L33" s="10">
        <v>-14.7</v>
      </c>
      <c r="M33">
        <v>48.3</v>
      </c>
      <c r="N33" s="11">
        <v>25.4</v>
      </c>
      <c r="O33">
        <f t="shared" si="9"/>
        <v>171.8</v>
      </c>
      <c r="P33" s="4">
        <f t="shared" si="10"/>
        <v>0.2169191919</v>
      </c>
      <c r="Q33">
        <v>171.8</v>
      </c>
      <c r="R33">
        <v>792.0</v>
      </c>
      <c r="S33" s="4">
        <f t="shared" si="11"/>
        <v>0.2169191919</v>
      </c>
    </row>
    <row r="34" ht="12.75" customHeight="1">
      <c r="B34" s="3">
        <v>2011.0</v>
      </c>
      <c r="C34" s="10">
        <v>-26.4</v>
      </c>
      <c r="D34">
        <v>-33.9</v>
      </c>
      <c r="E34" s="11">
        <v>20.0</v>
      </c>
      <c r="F34" s="10">
        <v>28.3</v>
      </c>
      <c r="G34">
        <v>-35.0</v>
      </c>
      <c r="H34" s="11">
        <v>79.6</v>
      </c>
      <c r="I34" s="10">
        <v>26.6</v>
      </c>
      <c r="J34">
        <v>0.0</v>
      </c>
      <c r="K34" s="11">
        <v>34.1</v>
      </c>
      <c r="L34" s="10">
        <v>17.1</v>
      </c>
      <c r="M34">
        <v>-60.8</v>
      </c>
      <c r="N34" s="11">
        <v>-7.6</v>
      </c>
      <c r="O34">
        <f t="shared" si="9"/>
        <v>42</v>
      </c>
      <c r="P34" s="4">
        <f t="shared" si="10"/>
        <v>0.05377720871</v>
      </c>
      <c r="Q34">
        <v>42.0</v>
      </c>
      <c r="R34">
        <v>781.0</v>
      </c>
      <c r="S34" s="4">
        <f t="shared" si="11"/>
        <v>0.05377720871</v>
      </c>
    </row>
    <row r="35" ht="12.75" customHeight="1">
      <c r="B35" s="3">
        <v>2010.0</v>
      </c>
      <c r="C35" s="10">
        <v>-38.4</v>
      </c>
      <c r="D35">
        <v>5.5</v>
      </c>
      <c r="E35" s="11">
        <v>-7.0</v>
      </c>
      <c r="F35" s="10">
        <v>55.5</v>
      </c>
      <c r="G35">
        <v>55.7</v>
      </c>
      <c r="H35" s="11">
        <v>115.4</v>
      </c>
      <c r="I35" s="10">
        <v>-18.3</v>
      </c>
      <c r="J35">
        <v>-11.7</v>
      </c>
      <c r="K35" s="11">
        <v>-82.0</v>
      </c>
      <c r="L35" s="10">
        <v>-1.1</v>
      </c>
      <c r="M35">
        <v>79.8</v>
      </c>
      <c r="N35" s="11">
        <v>41.2</v>
      </c>
      <c r="O35">
        <f t="shared" si="9"/>
        <v>194.6</v>
      </c>
      <c r="P35" s="4">
        <f t="shared" si="10"/>
        <v>0.323255814</v>
      </c>
      <c r="Q35">
        <v>194.6</v>
      </c>
      <c r="R35">
        <v>602.0</v>
      </c>
      <c r="S35" s="4">
        <f t="shared" si="11"/>
        <v>0.323255814</v>
      </c>
    </row>
    <row r="36" ht="12.75" customHeight="1">
      <c r="B36" s="3">
        <v>2009.0</v>
      </c>
      <c r="C36" s="10">
        <v>-3.2</v>
      </c>
      <c r="D36">
        <v>29.8</v>
      </c>
      <c r="E36" s="11">
        <v>-17.0</v>
      </c>
      <c r="F36" s="10">
        <v>34.3</v>
      </c>
      <c r="G36">
        <v>15.0</v>
      </c>
      <c r="H36" s="11">
        <v>-1.4</v>
      </c>
      <c r="I36" s="10">
        <v>2.3</v>
      </c>
      <c r="J36">
        <v>47.5</v>
      </c>
      <c r="K36" s="11">
        <v>-6.5</v>
      </c>
      <c r="L36" s="10">
        <v>58.8</v>
      </c>
      <c r="M36">
        <v>81.3</v>
      </c>
      <c r="N36" s="11">
        <v>70.4</v>
      </c>
      <c r="O36">
        <f t="shared" si="9"/>
        <v>311.3</v>
      </c>
      <c r="P36" s="4">
        <f t="shared" si="10"/>
        <v>0.7027088036</v>
      </c>
      <c r="Q36">
        <v>311.3</v>
      </c>
      <c r="R36">
        <v>443.0</v>
      </c>
      <c r="S36" s="4">
        <f t="shared" si="11"/>
        <v>0.7027088036</v>
      </c>
    </row>
    <row r="37" ht="12.75" customHeight="1">
      <c r="B37" s="3">
        <v>2008.0</v>
      </c>
      <c r="C37" s="10">
        <v>-55.6</v>
      </c>
      <c r="D37">
        <v>-13.1</v>
      </c>
      <c r="E37" s="11">
        <v>-25.6</v>
      </c>
      <c r="F37" s="10">
        <v>-34.5</v>
      </c>
      <c r="G37">
        <v>-8.6</v>
      </c>
      <c r="H37" s="11">
        <v>32.7</v>
      </c>
      <c r="I37" s="10">
        <v>46.1</v>
      </c>
      <c r="J37">
        <v>-40.1</v>
      </c>
      <c r="K37" s="11">
        <v>4.0</v>
      </c>
      <c r="L37" s="10">
        <v>207.5</v>
      </c>
      <c r="M37">
        <v>30.1</v>
      </c>
      <c r="N37" s="11">
        <v>33.6</v>
      </c>
      <c r="O37">
        <f t="shared" si="9"/>
        <v>176.5</v>
      </c>
      <c r="P37" s="4">
        <f t="shared" si="10"/>
        <v>0.247545582</v>
      </c>
      <c r="Q37">
        <v>176.5</v>
      </c>
      <c r="R37">
        <v>713.0</v>
      </c>
      <c r="S37" s="4">
        <f t="shared" si="11"/>
        <v>0.247545582</v>
      </c>
    </row>
    <row r="38" ht="12.75" customHeight="1">
      <c r="B38" s="3">
        <v>2007.0</v>
      </c>
      <c r="C38" s="13">
        <v>-12.8</v>
      </c>
      <c r="D38" s="14">
        <v>38.8</v>
      </c>
      <c r="E38" s="15">
        <v>62.2</v>
      </c>
      <c r="F38" s="13">
        <v>-27.9</v>
      </c>
      <c r="G38" s="14">
        <v>10.6</v>
      </c>
      <c r="H38" s="15">
        <v>17.1</v>
      </c>
      <c r="I38" s="13">
        <v>-14.1</v>
      </c>
      <c r="J38" s="14">
        <v>-15.2</v>
      </c>
      <c r="K38" s="15">
        <v>15.5</v>
      </c>
      <c r="L38" s="13">
        <v>16.7</v>
      </c>
      <c r="M38" s="14">
        <v>14.6</v>
      </c>
      <c r="N38" s="15">
        <v>53.4</v>
      </c>
      <c r="O38">
        <f t="shared" si="9"/>
        <v>158.9</v>
      </c>
      <c r="P38" s="4">
        <f t="shared" si="10"/>
        <v>0.198625</v>
      </c>
      <c r="Q38">
        <v>158.9</v>
      </c>
      <c r="R38">
        <v>800.0</v>
      </c>
      <c r="S38" s="4">
        <f t="shared" si="11"/>
        <v>0.198625</v>
      </c>
    </row>
    <row r="39" ht="12.75" customHeight="1">
      <c r="C39">
        <f t="shared" ref="C39:Q39" si="12">SUM(C29:C38)</f>
        <v>-325.7</v>
      </c>
      <c r="D39">
        <f t="shared" si="12"/>
        <v>329</v>
      </c>
      <c r="E39">
        <f t="shared" si="12"/>
        <v>146.6</v>
      </c>
      <c r="F39">
        <f t="shared" si="12"/>
        <v>206.1</v>
      </c>
      <c r="G39">
        <f t="shared" si="12"/>
        <v>293.3</v>
      </c>
      <c r="H39">
        <f t="shared" si="12"/>
        <v>285.7</v>
      </c>
      <c r="I39">
        <f t="shared" si="12"/>
        <v>-21.3</v>
      </c>
      <c r="J39">
        <f t="shared" si="12"/>
        <v>143.3</v>
      </c>
      <c r="K39">
        <f t="shared" si="12"/>
        <v>155.5</v>
      </c>
      <c r="L39">
        <f t="shared" si="12"/>
        <v>208.8</v>
      </c>
      <c r="M39">
        <f t="shared" si="12"/>
        <v>338.5</v>
      </c>
      <c r="N39">
        <f t="shared" si="12"/>
        <v>347.7</v>
      </c>
      <c r="O39">
        <f t="shared" si="12"/>
        <v>2107.5</v>
      </c>
      <c r="P39" s="4">
        <f t="shared" si="12"/>
        <v>2.79332081</v>
      </c>
      <c r="Q39">
        <f t="shared" si="12"/>
        <v>2107.5</v>
      </c>
      <c r="S39" s="5">
        <f>SUM(S29:S38)</f>
        <v>2.79332081</v>
      </c>
      <c r="T39" s="6">
        <f>S39/10</f>
        <v>0.279332081</v>
      </c>
    </row>
    <row r="40" ht="12.75" customHeight="1"/>
    <row r="41" ht="12.75" customHeight="1">
      <c r="B41" s="1" t="s">
        <v>13</v>
      </c>
      <c r="Q41" s="1" t="s">
        <v>7</v>
      </c>
      <c r="S41" s="2" t="s">
        <v>8</v>
      </c>
    </row>
    <row r="42" ht="12.75" customHeight="1">
      <c r="B42" s="3">
        <v>2016.0</v>
      </c>
      <c r="C42" s="7">
        <v>-51.75</v>
      </c>
      <c r="D42" s="8">
        <v>113.0</v>
      </c>
      <c r="E42" s="9">
        <v>106.25</v>
      </c>
      <c r="F42" s="7">
        <v>-11.25</v>
      </c>
      <c r="G42" s="8">
        <v>64.0</v>
      </c>
      <c r="H42" s="9">
        <v>101.75</v>
      </c>
      <c r="I42" s="7">
        <v>-104.25</v>
      </c>
      <c r="J42" s="8">
        <v>10.5</v>
      </c>
      <c r="K42" s="9">
        <v>58.25</v>
      </c>
      <c r="L42" s="7">
        <v>4.5</v>
      </c>
      <c r="M42" s="8">
        <v>35.5</v>
      </c>
      <c r="N42" s="9">
        <v>-29.75</v>
      </c>
      <c r="O42">
        <f t="shared" ref="O42:O51" si="13">SUM(C42:N42)</f>
        <v>296.75</v>
      </c>
      <c r="P42" s="4">
        <f t="shared" ref="P42:P51" si="14">O42/R42</f>
        <v>0.1529639175</v>
      </c>
      <c r="Q42">
        <v>296.75</v>
      </c>
      <c r="R42">
        <v>1940.0</v>
      </c>
      <c r="S42" s="4">
        <f t="shared" ref="S42:S51" si="15">Q42/R42</f>
        <v>0.1529639175</v>
      </c>
    </row>
    <row r="43" ht="12.75" customHeight="1">
      <c r="B43" s="3">
        <v>2015.0</v>
      </c>
      <c r="C43" s="10">
        <v>-202.5</v>
      </c>
      <c r="D43">
        <v>74.25</v>
      </c>
      <c r="E43" s="11">
        <v>-115.5</v>
      </c>
      <c r="F43" s="10">
        <v>24.75</v>
      </c>
      <c r="G43">
        <v>43.75</v>
      </c>
      <c r="H43" s="11">
        <v>-42.5</v>
      </c>
      <c r="I43" s="10">
        <v>35.5</v>
      </c>
      <c r="J43">
        <v>236.25</v>
      </c>
      <c r="K43" s="11">
        <v>15.5</v>
      </c>
      <c r="L43" s="10">
        <v>-166.25</v>
      </c>
      <c r="M43">
        <v>-14.25</v>
      </c>
      <c r="N43" s="11">
        <v>53.0</v>
      </c>
      <c r="O43">
        <f t="shared" si="13"/>
        <v>-58</v>
      </c>
      <c r="P43" s="4">
        <f t="shared" si="14"/>
        <v>-0.0290726817</v>
      </c>
      <c r="Q43">
        <v>-58.0</v>
      </c>
      <c r="R43">
        <v>1995.0</v>
      </c>
      <c r="S43" s="4">
        <f t="shared" si="15"/>
        <v>-0.0290726817</v>
      </c>
    </row>
    <row r="44" ht="12.75" customHeight="1">
      <c r="B44" s="3">
        <v>2014.0</v>
      </c>
      <c r="C44" s="10">
        <v>-23.5</v>
      </c>
      <c r="D44">
        <v>144.75</v>
      </c>
      <c r="E44" s="11">
        <v>21.75</v>
      </c>
      <c r="F44" s="10">
        <v>41.5</v>
      </c>
      <c r="G44">
        <v>36.25</v>
      </c>
      <c r="H44" s="11">
        <v>-40.25</v>
      </c>
      <c r="I44" s="10">
        <v>10.75</v>
      </c>
      <c r="J44">
        <v>-5.75</v>
      </c>
      <c r="K44" s="11">
        <v>27.0</v>
      </c>
      <c r="L44" s="10">
        <v>159.75</v>
      </c>
      <c r="M44">
        <v>42.25</v>
      </c>
      <c r="N44" s="11">
        <v>174.25</v>
      </c>
      <c r="O44">
        <f t="shared" si="13"/>
        <v>588.75</v>
      </c>
      <c r="P44" s="4">
        <f t="shared" si="14"/>
        <v>0.3302019069</v>
      </c>
      <c r="Q44">
        <v>588.75</v>
      </c>
      <c r="R44">
        <v>1783.0</v>
      </c>
      <c r="S44" s="4">
        <f t="shared" si="15"/>
        <v>0.3302019069</v>
      </c>
    </row>
    <row r="45" ht="12.75" customHeight="1">
      <c r="B45" s="3">
        <v>2013.0</v>
      </c>
      <c r="C45" s="10">
        <v>16.75</v>
      </c>
      <c r="D45">
        <v>30.25</v>
      </c>
      <c r="E45" s="11">
        <v>74.0</v>
      </c>
      <c r="F45" s="10">
        <v>113.25</v>
      </c>
      <c r="G45">
        <v>64.75</v>
      </c>
      <c r="H45" s="11">
        <v>28.5</v>
      </c>
      <c r="I45" s="10">
        <v>-17.25</v>
      </c>
      <c r="J45">
        <v>42.25</v>
      </c>
      <c r="K45" s="11">
        <v>150.0</v>
      </c>
      <c r="L45" s="10">
        <v>32.25</v>
      </c>
      <c r="M45">
        <v>61.5</v>
      </c>
      <c r="N45" s="11">
        <v>43.0</v>
      </c>
      <c r="O45">
        <f t="shared" si="13"/>
        <v>639.25</v>
      </c>
      <c r="P45" s="4">
        <f t="shared" si="14"/>
        <v>0.4267356475</v>
      </c>
      <c r="Q45">
        <v>639.25</v>
      </c>
      <c r="R45">
        <v>1498.0</v>
      </c>
      <c r="S45" s="4">
        <f t="shared" si="15"/>
        <v>0.4267356475</v>
      </c>
    </row>
    <row r="46" ht="12.75" customHeight="1">
      <c r="B46" s="3">
        <v>2012.0</v>
      </c>
      <c r="C46" s="10">
        <v>-19.25</v>
      </c>
      <c r="D46">
        <v>53.25</v>
      </c>
      <c r="E46" s="11">
        <v>46.0</v>
      </c>
      <c r="F46" s="10">
        <v>44.75</v>
      </c>
      <c r="G46">
        <v>34.25</v>
      </c>
      <c r="H46" s="11">
        <v>32.5</v>
      </c>
      <c r="I46" s="10">
        <v>49.5</v>
      </c>
      <c r="J46">
        <v>-23.25</v>
      </c>
      <c r="K46" s="11">
        <v>0.5</v>
      </c>
      <c r="L46" s="10">
        <v>-53.5</v>
      </c>
      <c r="M46">
        <v>42.25</v>
      </c>
      <c r="N46" s="11">
        <v>14.25</v>
      </c>
      <c r="O46">
        <f t="shared" si="13"/>
        <v>221.25</v>
      </c>
      <c r="P46" s="4">
        <f t="shared" si="14"/>
        <v>0.1686356707</v>
      </c>
      <c r="Q46">
        <v>221.25</v>
      </c>
      <c r="R46">
        <v>1312.0</v>
      </c>
      <c r="S46" s="4">
        <f t="shared" si="15"/>
        <v>0.1686356707</v>
      </c>
    </row>
    <row r="47" ht="12.75" customHeight="1">
      <c r="B47" s="3">
        <v>2011.0</v>
      </c>
      <c r="C47" s="10">
        <v>11.25</v>
      </c>
      <c r="D47">
        <v>-43.25</v>
      </c>
      <c r="E47" s="11">
        <v>26.0</v>
      </c>
      <c r="F47" s="10">
        <v>15.5</v>
      </c>
      <c r="G47">
        <v>-17.25</v>
      </c>
      <c r="H47" s="11">
        <v>125.0</v>
      </c>
      <c r="I47" s="10">
        <v>-1.75</v>
      </c>
      <c r="J47">
        <v>-9.75</v>
      </c>
      <c r="K47" s="11">
        <v>56.5</v>
      </c>
      <c r="L47" s="10">
        <v>-23.0</v>
      </c>
      <c r="M47">
        <v>-56.5</v>
      </c>
      <c r="N47" s="11">
        <v>1.5</v>
      </c>
      <c r="O47">
        <f t="shared" si="13"/>
        <v>84.25</v>
      </c>
      <c r="P47" s="4">
        <f t="shared" si="14"/>
        <v>0.06697138315</v>
      </c>
      <c r="Q47">
        <v>84.25</v>
      </c>
      <c r="R47">
        <v>1258.0</v>
      </c>
      <c r="S47" s="4">
        <f t="shared" si="15"/>
        <v>0.06697138315</v>
      </c>
    </row>
    <row r="48" ht="12.75" customHeight="1">
      <c r="B48" s="3">
        <v>2010.0</v>
      </c>
      <c r="C48" s="10">
        <v>-42.25</v>
      </c>
      <c r="D48">
        <v>-15.75</v>
      </c>
      <c r="E48" s="11">
        <v>-3.0</v>
      </c>
      <c r="F48" s="10">
        <v>44.5</v>
      </c>
      <c r="G48">
        <v>52.25</v>
      </c>
      <c r="H48" s="11">
        <v>163.0</v>
      </c>
      <c r="I48" s="10">
        <v>-29.75</v>
      </c>
      <c r="J48">
        <v>-19.5</v>
      </c>
      <c r="K48" s="11">
        <v>-81.75</v>
      </c>
      <c r="L48" s="10">
        <v>18.25</v>
      </c>
      <c r="M48">
        <v>82.75</v>
      </c>
      <c r="N48" s="11">
        <v>64.0</v>
      </c>
      <c r="O48">
        <f t="shared" si="13"/>
        <v>232.75</v>
      </c>
      <c r="P48" s="4">
        <f t="shared" si="14"/>
        <v>0.2171175373</v>
      </c>
      <c r="Q48">
        <v>232.75</v>
      </c>
      <c r="R48">
        <v>1072.0</v>
      </c>
      <c r="S48" s="4">
        <f t="shared" si="15"/>
        <v>0.2171175373</v>
      </c>
    </row>
    <row r="49" ht="12.75" customHeight="1">
      <c r="B49" s="3">
        <v>2009.0</v>
      </c>
      <c r="C49" s="10">
        <v>-9.75</v>
      </c>
      <c r="D49">
        <v>50.0</v>
      </c>
      <c r="E49" s="11">
        <v>-5.25</v>
      </c>
      <c r="F49" s="10">
        <v>61.75</v>
      </c>
      <c r="G49">
        <v>46.25</v>
      </c>
      <c r="H49" s="11">
        <v>14.5</v>
      </c>
      <c r="I49" s="10">
        <v>-3.75</v>
      </c>
      <c r="J49">
        <v>60.75</v>
      </c>
      <c r="K49" s="11">
        <v>-8.5</v>
      </c>
      <c r="L49" s="10">
        <v>76.25</v>
      </c>
      <c r="M49">
        <v>121.5</v>
      </c>
      <c r="N49" s="11">
        <v>49.5</v>
      </c>
      <c r="O49">
        <f t="shared" si="13"/>
        <v>453.25</v>
      </c>
      <c r="P49" s="4">
        <f t="shared" si="14"/>
        <v>0.5637437811</v>
      </c>
      <c r="Q49">
        <v>453.25</v>
      </c>
      <c r="R49">
        <v>804.0</v>
      </c>
      <c r="S49" s="4">
        <f t="shared" si="15"/>
        <v>0.5637437811</v>
      </c>
    </row>
    <row r="50" ht="12.75" customHeight="1">
      <c r="B50" s="3">
        <v>2008.0</v>
      </c>
      <c r="C50" s="10">
        <v>-81.5</v>
      </c>
      <c r="D50">
        <v>-22.5</v>
      </c>
      <c r="E50" s="11">
        <v>-20.0</v>
      </c>
      <c r="F50" s="10">
        <v>-90.25</v>
      </c>
      <c r="G50">
        <v>29.5</v>
      </c>
      <c r="H50" s="11">
        <v>40.75</v>
      </c>
      <c r="I50" s="10">
        <v>87.5</v>
      </c>
      <c r="J50">
        <v>-37.25</v>
      </c>
      <c r="K50" s="11">
        <v>6.0</v>
      </c>
      <c r="L50" s="10">
        <v>269.75</v>
      </c>
      <c r="M50">
        <v>32.25</v>
      </c>
      <c r="N50" s="11">
        <v>86.5</v>
      </c>
      <c r="O50">
        <f t="shared" si="13"/>
        <v>300.75</v>
      </c>
      <c r="P50" s="4">
        <f t="shared" si="14"/>
        <v>0.2368110236</v>
      </c>
      <c r="Q50">
        <v>300.75</v>
      </c>
      <c r="R50">
        <v>1270.0</v>
      </c>
      <c r="S50" s="4">
        <f t="shared" si="15"/>
        <v>0.2368110236</v>
      </c>
    </row>
    <row r="51" ht="12.75" customHeight="1">
      <c r="B51" s="3">
        <v>2007.0</v>
      </c>
      <c r="C51" s="13">
        <v>7.5</v>
      </c>
      <c r="D51" s="14">
        <v>56.0</v>
      </c>
      <c r="E51" s="15">
        <v>89.0</v>
      </c>
      <c r="F51" s="13">
        <v>-10.75</v>
      </c>
      <c r="G51" s="14">
        <v>56.5</v>
      </c>
      <c r="H51" s="15">
        <v>33.75</v>
      </c>
      <c r="I51" s="13">
        <v>41.75</v>
      </c>
      <c r="J51" s="14">
        <v>-44.0</v>
      </c>
      <c r="K51" s="15">
        <v>50.75</v>
      </c>
      <c r="L51" s="13">
        <v>4.25</v>
      </c>
      <c r="M51" s="14">
        <v>26.0</v>
      </c>
      <c r="N51" s="15">
        <v>34.75</v>
      </c>
      <c r="O51">
        <f t="shared" si="13"/>
        <v>345.5</v>
      </c>
      <c r="P51" s="4">
        <f t="shared" si="14"/>
        <v>0.2460826211</v>
      </c>
      <c r="Q51">
        <v>345.5</v>
      </c>
      <c r="R51">
        <v>1404.0</v>
      </c>
      <c r="S51" s="4">
        <f t="shared" si="15"/>
        <v>0.2460826211</v>
      </c>
    </row>
    <row r="52" ht="12.75" customHeight="1">
      <c r="C52">
        <f t="shared" ref="C52:Q52" si="16">SUM(C42:C51)</f>
        <v>-395</v>
      </c>
      <c r="D52">
        <f t="shared" si="16"/>
        <v>440</v>
      </c>
      <c r="E52">
        <f t="shared" si="16"/>
        <v>219.25</v>
      </c>
      <c r="F52">
        <f t="shared" si="16"/>
        <v>233.75</v>
      </c>
      <c r="G52">
        <f t="shared" si="16"/>
        <v>410.25</v>
      </c>
      <c r="H52">
        <f t="shared" si="16"/>
        <v>457</v>
      </c>
      <c r="I52">
        <f t="shared" si="16"/>
        <v>68.25</v>
      </c>
      <c r="J52">
        <f t="shared" si="16"/>
        <v>210.25</v>
      </c>
      <c r="K52">
        <f t="shared" si="16"/>
        <v>274.25</v>
      </c>
      <c r="L52">
        <f t="shared" si="16"/>
        <v>322.25</v>
      </c>
      <c r="M52">
        <f t="shared" si="16"/>
        <v>373.25</v>
      </c>
      <c r="N52">
        <f t="shared" si="16"/>
        <v>491</v>
      </c>
      <c r="O52">
        <f t="shared" si="16"/>
        <v>3104.5</v>
      </c>
      <c r="P52" s="4">
        <f t="shared" si="16"/>
        <v>2.380190807</v>
      </c>
      <c r="Q52">
        <f t="shared" si="16"/>
        <v>3104.5</v>
      </c>
      <c r="S52" s="5">
        <f>SUM(S42:S51)</f>
        <v>2.380190807</v>
      </c>
      <c r="T52" s="6">
        <f>S52/10</f>
        <v>0.2380190807</v>
      </c>
    </row>
    <row r="53" ht="12.75" customHeight="1">
      <c r="D53" s="4">
        <f>IF(C55&lt;-1,-1,C55)</f>
        <v>-1</v>
      </c>
    </row>
    <row r="54" ht="12.75" customHeight="1">
      <c r="B54" s="1" t="s">
        <v>67</v>
      </c>
      <c r="Q54" s="1" t="s">
        <v>7</v>
      </c>
      <c r="S54" s="2" t="s">
        <v>8</v>
      </c>
    </row>
    <row r="55" ht="12.75" customHeight="1">
      <c r="B55" s="3">
        <v>2016.0</v>
      </c>
      <c r="C55" s="16">
        <f t="shared" ref="C55:N55" si="17">C29*0.025</f>
        <v>-1.2875</v>
      </c>
      <c r="D55" s="16">
        <f t="shared" si="17"/>
        <v>2.1325</v>
      </c>
      <c r="E55" s="16">
        <f t="shared" si="17"/>
        <v>2.2325</v>
      </c>
      <c r="F55" s="16">
        <f t="shared" si="17"/>
        <v>0.41</v>
      </c>
      <c r="G55" s="16">
        <f t="shared" si="17"/>
        <v>1.6075</v>
      </c>
      <c r="H55" s="16">
        <f t="shared" si="17"/>
        <v>1.8025</v>
      </c>
      <c r="I55" s="16">
        <f t="shared" si="17"/>
        <v>-2.0225</v>
      </c>
      <c r="J55" s="16">
        <f t="shared" si="17"/>
        <v>0.655</v>
      </c>
      <c r="K55" s="16">
        <f t="shared" si="17"/>
        <v>0.63</v>
      </c>
      <c r="L55" s="16">
        <f t="shared" si="17"/>
        <v>-0.01</v>
      </c>
      <c r="M55" s="16">
        <f t="shared" si="17"/>
        <v>2.72</v>
      </c>
      <c r="N55" s="16">
        <f t="shared" si="17"/>
        <v>-1.145</v>
      </c>
      <c r="O55" s="4">
        <f t="shared" ref="O55:O64" si="19">SUM(C55:N55)</f>
        <v>7.725</v>
      </c>
      <c r="P55" s="4"/>
      <c r="Q55">
        <v>309.0</v>
      </c>
      <c r="R55">
        <v>1035.0</v>
      </c>
      <c r="S55" s="4">
        <f t="shared" ref="S55:S64" si="20">Q55/R55</f>
        <v>0.2985507246</v>
      </c>
    </row>
    <row r="56" ht="12.75" customHeight="1">
      <c r="B56" s="3">
        <v>2015.0</v>
      </c>
      <c r="C56" s="16">
        <f t="shared" ref="C56:N56" si="18">C30*0.025</f>
        <v>-2.9375</v>
      </c>
      <c r="D56" s="16">
        <f t="shared" si="18"/>
        <v>1.1125</v>
      </c>
      <c r="E56" s="16">
        <f t="shared" si="18"/>
        <v>-0.84</v>
      </c>
      <c r="F56" s="16">
        <f t="shared" si="18"/>
        <v>0</v>
      </c>
      <c r="G56" s="16">
        <f t="shared" si="18"/>
        <v>1.0325</v>
      </c>
      <c r="H56" s="16">
        <f t="shared" si="18"/>
        <v>-0.4125</v>
      </c>
      <c r="I56" s="16">
        <f t="shared" si="18"/>
        <v>0.495</v>
      </c>
      <c r="J56" s="16">
        <f t="shared" si="18"/>
        <v>3.4175</v>
      </c>
      <c r="K56" s="16">
        <f t="shared" si="18"/>
        <v>-0.7775</v>
      </c>
      <c r="L56" s="16">
        <f t="shared" si="18"/>
        <v>-2.21</v>
      </c>
      <c r="M56" s="16">
        <f t="shared" si="18"/>
        <v>-0.325</v>
      </c>
      <c r="N56" s="16">
        <f t="shared" si="18"/>
        <v>0.7</v>
      </c>
      <c r="O56" s="4">
        <f t="shared" si="19"/>
        <v>-0.745</v>
      </c>
      <c r="P56" s="4"/>
      <c r="Q56">
        <v>-29.8</v>
      </c>
      <c r="R56">
        <v>1165.0</v>
      </c>
      <c r="S56" s="4">
        <f t="shared" si="20"/>
        <v>-0.02557939914</v>
      </c>
    </row>
    <row r="57" ht="12.75" customHeight="1">
      <c r="B57" s="3">
        <v>2014.0</v>
      </c>
      <c r="C57" s="16">
        <f t="shared" ref="C57:N57" si="21">C31*0.025</f>
        <v>0.075</v>
      </c>
      <c r="D57" s="16">
        <f t="shared" si="21"/>
        <v>2.8625</v>
      </c>
      <c r="E57" s="16">
        <f t="shared" si="21"/>
        <v>0.185</v>
      </c>
      <c r="F57" s="16">
        <f t="shared" si="21"/>
        <v>0.5125</v>
      </c>
      <c r="G57" s="16">
        <f t="shared" si="21"/>
        <v>2.035</v>
      </c>
      <c r="H57" s="16">
        <f t="shared" si="21"/>
        <v>-0.705</v>
      </c>
      <c r="I57" s="16">
        <f t="shared" si="21"/>
        <v>-0.6175</v>
      </c>
      <c r="J57" s="16">
        <f t="shared" si="21"/>
        <v>-0.195</v>
      </c>
      <c r="K57" s="16">
        <f t="shared" si="21"/>
        <v>2.1525</v>
      </c>
      <c r="L57" s="16">
        <f t="shared" si="21"/>
        <v>-0.0625</v>
      </c>
      <c r="M57" s="16">
        <f t="shared" si="21"/>
        <v>-0.05</v>
      </c>
      <c r="N57" s="16">
        <f t="shared" si="21"/>
        <v>2.6825</v>
      </c>
      <c r="O57" s="4">
        <f t="shared" si="19"/>
        <v>8.875</v>
      </c>
      <c r="P57" s="4"/>
      <c r="Q57">
        <v>355.0</v>
      </c>
      <c r="R57">
        <v>1131.0</v>
      </c>
      <c r="S57" s="4">
        <f t="shared" si="20"/>
        <v>0.3138815208</v>
      </c>
    </row>
    <row r="58" ht="12.75" customHeight="1">
      <c r="B58" s="3">
        <v>2013.0</v>
      </c>
      <c r="C58" s="16">
        <f t="shared" ref="C58:N58" si="22">C32*0.025</f>
        <v>0.1225</v>
      </c>
      <c r="D58" s="16">
        <f t="shared" si="22"/>
        <v>0.4275</v>
      </c>
      <c r="E58" s="16">
        <f t="shared" si="22"/>
        <v>0.9225</v>
      </c>
      <c r="F58" s="16">
        <f t="shared" si="22"/>
        <v>1.85</v>
      </c>
      <c r="G58" s="16">
        <f t="shared" si="22"/>
        <v>1.0375</v>
      </c>
      <c r="H58" s="16">
        <f t="shared" si="22"/>
        <v>0.2025</v>
      </c>
      <c r="I58" s="16">
        <f t="shared" si="22"/>
        <v>0.01</v>
      </c>
      <c r="J58" s="16">
        <f t="shared" si="22"/>
        <v>0.7275</v>
      </c>
      <c r="K58" s="16">
        <f t="shared" si="22"/>
        <v>2.43</v>
      </c>
      <c r="L58" s="16">
        <f t="shared" si="22"/>
        <v>0.395</v>
      </c>
      <c r="M58" s="16">
        <f t="shared" si="22"/>
        <v>1.285</v>
      </c>
      <c r="N58" s="16">
        <f t="shared" si="22"/>
        <v>1.045</v>
      </c>
      <c r="O58" s="4">
        <f t="shared" si="19"/>
        <v>10.455</v>
      </c>
      <c r="P58" s="4"/>
      <c r="Q58">
        <v>418.2</v>
      </c>
      <c r="R58">
        <v>902.0</v>
      </c>
      <c r="S58" s="4">
        <f t="shared" si="20"/>
        <v>0.4636363636</v>
      </c>
    </row>
    <row r="59" ht="12.75" customHeight="1">
      <c r="B59" s="3">
        <v>2012.0</v>
      </c>
      <c r="C59" s="16">
        <f t="shared" ref="C59:N59" si="23">C33*0.025</f>
        <v>-0.705</v>
      </c>
      <c r="D59" s="16">
        <f t="shared" si="23"/>
        <v>1.0125</v>
      </c>
      <c r="E59" s="16">
        <f t="shared" si="23"/>
        <v>0.35</v>
      </c>
      <c r="F59" s="16">
        <f t="shared" si="23"/>
        <v>0.9875</v>
      </c>
      <c r="G59" s="16">
        <f t="shared" si="23"/>
        <v>0.6775</v>
      </c>
      <c r="H59" s="16">
        <f t="shared" si="23"/>
        <v>0.17</v>
      </c>
      <c r="I59" s="16">
        <f t="shared" si="23"/>
        <v>0.5375</v>
      </c>
      <c r="J59" s="16">
        <f t="shared" si="23"/>
        <v>-0.535</v>
      </c>
      <c r="K59" s="16">
        <f t="shared" si="23"/>
        <v>0.325</v>
      </c>
      <c r="L59" s="16">
        <f t="shared" si="23"/>
        <v>-0.3675</v>
      </c>
      <c r="M59" s="16">
        <f t="shared" si="23"/>
        <v>1.2075</v>
      </c>
      <c r="N59" s="16">
        <f t="shared" si="23"/>
        <v>0.635</v>
      </c>
      <c r="O59" s="4">
        <f t="shared" si="19"/>
        <v>4.295</v>
      </c>
      <c r="P59" s="4"/>
      <c r="Q59">
        <v>171.8</v>
      </c>
      <c r="R59">
        <v>792.0</v>
      </c>
      <c r="S59" s="4">
        <f t="shared" si="20"/>
        <v>0.2169191919</v>
      </c>
    </row>
    <row r="60" ht="12.75" customHeight="1">
      <c r="B60" s="3">
        <v>2011.0</v>
      </c>
      <c r="C60" s="16">
        <f t="shared" ref="C60:N60" si="24">C34*0.025</f>
        <v>-0.66</v>
      </c>
      <c r="D60" s="16">
        <f t="shared" si="24"/>
        <v>-0.8475</v>
      </c>
      <c r="E60" s="16">
        <f t="shared" si="24"/>
        <v>0.5</v>
      </c>
      <c r="F60" s="16">
        <f t="shared" si="24"/>
        <v>0.7075</v>
      </c>
      <c r="G60" s="16">
        <f t="shared" si="24"/>
        <v>-0.875</v>
      </c>
      <c r="H60" s="16">
        <f t="shared" si="24"/>
        <v>1.99</v>
      </c>
      <c r="I60" s="16">
        <f t="shared" si="24"/>
        <v>0.665</v>
      </c>
      <c r="J60" s="16">
        <f t="shared" si="24"/>
        <v>0</v>
      </c>
      <c r="K60" s="16">
        <f t="shared" si="24"/>
        <v>0.8525</v>
      </c>
      <c r="L60" s="16">
        <f t="shared" si="24"/>
        <v>0.4275</v>
      </c>
      <c r="M60" s="16">
        <f t="shared" si="24"/>
        <v>-1.52</v>
      </c>
      <c r="N60" s="16">
        <f t="shared" si="24"/>
        <v>-0.19</v>
      </c>
      <c r="O60" s="4">
        <f t="shared" si="19"/>
        <v>1.05</v>
      </c>
      <c r="P60" s="4"/>
      <c r="Q60">
        <v>42.0</v>
      </c>
      <c r="R60">
        <v>781.0</v>
      </c>
      <c r="S60" s="4">
        <f t="shared" si="20"/>
        <v>0.05377720871</v>
      </c>
    </row>
    <row r="61" ht="12.75" customHeight="1">
      <c r="B61" s="3">
        <v>2010.0</v>
      </c>
      <c r="C61" s="16">
        <f t="shared" ref="C61:N61" si="25">C35*0.025</f>
        <v>-0.96</v>
      </c>
      <c r="D61" s="16">
        <f t="shared" si="25"/>
        <v>0.1375</v>
      </c>
      <c r="E61" s="16">
        <f t="shared" si="25"/>
        <v>-0.175</v>
      </c>
      <c r="F61" s="16">
        <f t="shared" si="25"/>
        <v>1.3875</v>
      </c>
      <c r="G61" s="16">
        <f t="shared" si="25"/>
        <v>1.3925</v>
      </c>
      <c r="H61" s="16">
        <f t="shared" si="25"/>
        <v>2.885</v>
      </c>
      <c r="I61" s="16">
        <f t="shared" si="25"/>
        <v>-0.4575</v>
      </c>
      <c r="J61" s="16">
        <f t="shared" si="25"/>
        <v>-0.2925</v>
      </c>
      <c r="K61" s="16">
        <f t="shared" si="25"/>
        <v>-2.05</v>
      </c>
      <c r="L61" s="16">
        <f t="shared" si="25"/>
        <v>-0.0275</v>
      </c>
      <c r="M61" s="16">
        <f t="shared" si="25"/>
        <v>1.995</v>
      </c>
      <c r="N61" s="16">
        <f t="shared" si="25"/>
        <v>1.03</v>
      </c>
      <c r="O61" s="4">
        <f t="shared" si="19"/>
        <v>4.865</v>
      </c>
      <c r="P61" s="4"/>
      <c r="Q61">
        <v>194.6</v>
      </c>
      <c r="R61">
        <v>602.0</v>
      </c>
      <c r="S61" s="4">
        <f t="shared" si="20"/>
        <v>0.323255814</v>
      </c>
    </row>
    <row r="62" ht="12.75" customHeight="1">
      <c r="B62" s="3">
        <v>2009.0</v>
      </c>
      <c r="C62" s="16">
        <f t="shared" ref="C62:N62" si="26">C36*0.025</f>
        <v>-0.08</v>
      </c>
      <c r="D62" s="16">
        <f t="shared" si="26"/>
        <v>0.745</v>
      </c>
      <c r="E62" s="16">
        <f t="shared" si="26"/>
        <v>-0.425</v>
      </c>
      <c r="F62" s="16">
        <f t="shared" si="26"/>
        <v>0.8575</v>
      </c>
      <c r="G62" s="16">
        <f t="shared" si="26"/>
        <v>0.375</v>
      </c>
      <c r="H62" s="16">
        <f t="shared" si="26"/>
        <v>-0.035</v>
      </c>
      <c r="I62" s="16">
        <f t="shared" si="26"/>
        <v>0.0575</v>
      </c>
      <c r="J62" s="16">
        <f t="shared" si="26"/>
        <v>1.1875</v>
      </c>
      <c r="K62" s="16">
        <f t="shared" si="26"/>
        <v>-0.1625</v>
      </c>
      <c r="L62" s="16">
        <f t="shared" si="26"/>
        <v>1.47</v>
      </c>
      <c r="M62" s="16">
        <f t="shared" si="26"/>
        <v>2.0325</v>
      </c>
      <c r="N62" s="16">
        <f t="shared" si="26"/>
        <v>1.76</v>
      </c>
      <c r="O62" s="4">
        <f t="shared" si="19"/>
        <v>7.7825</v>
      </c>
      <c r="P62" s="4"/>
      <c r="Q62">
        <v>311.3</v>
      </c>
      <c r="R62">
        <v>443.0</v>
      </c>
      <c r="S62" s="4">
        <f t="shared" si="20"/>
        <v>0.7027088036</v>
      </c>
    </row>
    <row r="63" ht="12.75" customHeight="1">
      <c r="B63" s="3">
        <v>2008.0</v>
      </c>
      <c r="C63" s="16">
        <f t="shared" ref="C63:N63" si="27">C37*0.025</f>
        <v>-1.39</v>
      </c>
      <c r="D63" s="16">
        <f t="shared" si="27"/>
        <v>-0.3275</v>
      </c>
      <c r="E63" s="16">
        <f t="shared" si="27"/>
        <v>-0.64</v>
      </c>
      <c r="F63" s="16">
        <f t="shared" si="27"/>
        <v>-0.8625</v>
      </c>
      <c r="G63" s="16">
        <f t="shared" si="27"/>
        <v>-0.215</v>
      </c>
      <c r="H63" s="16">
        <f t="shared" si="27"/>
        <v>0.8175</v>
      </c>
      <c r="I63" s="16">
        <f t="shared" si="27"/>
        <v>1.1525</v>
      </c>
      <c r="J63" s="16">
        <f t="shared" si="27"/>
        <v>-1.0025</v>
      </c>
      <c r="K63" s="16">
        <f t="shared" si="27"/>
        <v>0.1</v>
      </c>
      <c r="L63" s="16">
        <f t="shared" si="27"/>
        <v>5.1875</v>
      </c>
      <c r="M63" s="16">
        <f t="shared" si="27"/>
        <v>0.7525</v>
      </c>
      <c r="N63" s="16">
        <f t="shared" si="27"/>
        <v>0.84</v>
      </c>
      <c r="O63" s="4">
        <f t="shared" si="19"/>
        <v>4.4125</v>
      </c>
      <c r="P63" s="4"/>
      <c r="Q63">
        <v>176.5</v>
      </c>
      <c r="R63">
        <v>713.0</v>
      </c>
      <c r="S63" s="4">
        <f t="shared" si="20"/>
        <v>0.247545582</v>
      </c>
    </row>
    <row r="64" ht="12.75" customHeight="1">
      <c r="B64" s="3">
        <v>2007.0</v>
      </c>
      <c r="C64" s="16">
        <f t="shared" ref="C64:N64" si="28">C38*0.025</f>
        <v>-0.32</v>
      </c>
      <c r="D64" s="16">
        <f t="shared" si="28"/>
        <v>0.97</v>
      </c>
      <c r="E64" s="16">
        <f t="shared" si="28"/>
        <v>1.555</v>
      </c>
      <c r="F64" s="16">
        <f t="shared" si="28"/>
        <v>-0.6975</v>
      </c>
      <c r="G64" s="16">
        <f t="shared" si="28"/>
        <v>0.265</v>
      </c>
      <c r="H64" s="16">
        <f t="shared" si="28"/>
        <v>0.4275</v>
      </c>
      <c r="I64" s="16">
        <f t="shared" si="28"/>
        <v>-0.3525</v>
      </c>
      <c r="J64" s="16">
        <f t="shared" si="28"/>
        <v>-0.38</v>
      </c>
      <c r="K64" s="16">
        <f t="shared" si="28"/>
        <v>0.3875</v>
      </c>
      <c r="L64" s="16">
        <f t="shared" si="28"/>
        <v>0.4175</v>
      </c>
      <c r="M64" s="16">
        <f t="shared" si="28"/>
        <v>0.365</v>
      </c>
      <c r="N64" s="16">
        <f t="shared" si="28"/>
        <v>1.335</v>
      </c>
      <c r="O64" s="4">
        <f t="shared" si="19"/>
        <v>3.9725</v>
      </c>
      <c r="P64" s="4"/>
      <c r="Q64">
        <v>158.9</v>
      </c>
      <c r="R64">
        <v>800.0</v>
      </c>
      <c r="S64" s="4">
        <f t="shared" si="20"/>
        <v>0.198625</v>
      </c>
    </row>
    <row r="65" ht="12.75" customHeight="1">
      <c r="C65" s="5">
        <f t="shared" ref="C65:O65" si="29">SUM(C55:C64)</f>
        <v>-8.1425</v>
      </c>
      <c r="D65" s="5">
        <f t="shared" si="29"/>
        <v>8.225</v>
      </c>
      <c r="E65" s="5">
        <f t="shared" si="29"/>
        <v>3.665</v>
      </c>
      <c r="F65" s="5">
        <f t="shared" si="29"/>
        <v>5.1525</v>
      </c>
      <c r="G65" s="5">
        <f t="shared" si="29"/>
        <v>7.3325</v>
      </c>
      <c r="H65" s="5">
        <f t="shared" si="29"/>
        <v>7.1425</v>
      </c>
      <c r="I65" s="5">
        <f t="shared" si="29"/>
        <v>-0.5325</v>
      </c>
      <c r="J65" s="5">
        <f t="shared" si="29"/>
        <v>3.5825</v>
      </c>
      <c r="K65" s="5">
        <f t="shared" si="29"/>
        <v>3.8875</v>
      </c>
      <c r="L65" s="5">
        <f t="shared" si="29"/>
        <v>5.22</v>
      </c>
      <c r="M65" s="5">
        <f t="shared" si="29"/>
        <v>8.4625</v>
      </c>
      <c r="N65" s="5">
        <f t="shared" si="29"/>
        <v>8.6925</v>
      </c>
      <c r="O65" s="4">
        <f t="shared" si="29"/>
        <v>52.6875</v>
      </c>
      <c r="P65" s="4"/>
      <c r="Q65">
        <f>SUM(Q55:Q64)</f>
        <v>2107.5</v>
      </c>
      <c r="S65" s="5">
        <f>SUM(S55:S64)</f>
        <v>2.79332081</v>
      </c>
      <c r="T65" s="6">
        <f>S65/10</f>
        <v>0.279332081</v>
      </c>
    </row>
    <row r="66" ht="12.75" customHeight="1"/>
    <row r="67" ht="12.75" customHeight="1">
      <c r="B67" s="1" t="s">
        <v>68</v>
      </c>
      <c r="Q67" s="1" t="s">
        <v>7</v>
      </c>
      <c r="S67" s="2" t="s">
        <v>8</v>
      </c>
    </row>
    <row r="68" ht="12.75" customHeight="1">
      <c r="B68" s="3">
        <v>2016.0</v>
      </c>
      <c r="C68" s="16">
        <f t="shared" ref="C68:N68" si="30">IF(C55&lt;-1,-1,C55)</f>
        <v>-1</v>
      </c>
      <c r="D68" s="16">
        <f t="shared" si="30"/>
        <v>2.1325</v>
      </c>
      <c r="E68" s="16">
        <f t="shared" si="30"/>
        <v>2.2325</v>
      </c>
      <c r="F68" s="16">
        <f t="shared" si="30"/>
        <v>0.41</v>
      </c>
      <c r="G68" s="16">
        <f t="shared" si="30"/>
        <v>1.6075</v>
      </c>
      <c r="H68" s="16">
        <f t="shared" si="30"/>
        <v>1.8025</v>
      </c>
      <c r="I68" s="16">
        <f t="shared" si="30"/>
        <v>-1</v>
      </c>
      <c r="J68" s="16">
        <f t="shared" si="30"/>
        <v>0.655</v>
      </c>
      <c r="K68" s="16">
        <f t="shared" si="30"/>
        <v>0.63</v>
      </c>
      <c r="L68" s="16">
        <f t="shared" si="30"/>
        <v>-0.01</v>
      </c>
      <c r="M68" s="16">
        <f t="shared" si="30"/>
        <v>2.72</v>
      </c>
      <c r="N68" s="16">
        <f t="shared" si="30"/>
        <v>-1</v>
      </c>
      <c r="O68" s="4">
        <f t="shared" ref="O68:O77" si="32">SUM(C68:N68)</f>
        <v>9.18</v>
      </c>
      <c r="P68">
        <f t="shared" ref="P68:P77" si="33">(10*O68)</f>
        <v>91.8</v>
      </c>
      <c r="Q68">
        <v>309.0</v>
      </c>
      <c r="R68">
        <v>1035.0</v>
      </c>
      <c r="S68" s="4">
        <f t="shared" ref="S68:S77" si="34">Q68/R68</f>
        <v>0.2985507246</v>
      </c>
    </row>
    <row r="69" ht="12.75" customHeight="1">
      <c r="B69" s="3">
        <v>2015.0</v>
      </c>
      <c r="C69" s="16">
        <f t="shared" ref="C69:N69" si="31">IF(C56&lt;-1,-1,C56)</f>
        <v>-1</v>
      </c>
      <c r="D69" s="16">
        <f t="shared" si="31"/>
        <v>1.1125</v>
      </c>
      <c r="E69" s="16">
        <f t="shared" si="31"/>
        <v>-0.84</v>
      </c>
      <c r="F69" s="16">
        <f t="shared" si="31"/>
        <v>0</v>
      </c>
      <c r="G69" s="16">
        <f t="shared" si="31"/>
        <v>1.0325</v>
      </c>
      <c r="H69" s="16">
        <f t="shared" si="31"/>
        <v>-0.4125</v>
      </c>
      <c r="I69" s="16">
        <f t="shared" si="31"/>
        <v>0.495</v>
      </c>
      <c r="J69" s="16">
        <f t="shared" si="31"/>
        <v>3.4175</v>
      </c>
      <c r="K69" s="16">
        <f t="shared" si="31"/>
        <v>-0.7775</v>
      </c>
      <c r="L69" s="16">
        <f t="shared" si="31"/>
        <v>-1</v>
      </c>
      <c r="M69" s="16">
        <f t="shared" si="31"/>
        <v>-0.325</v>
      </c>
      <c r="N69" s="16">
        <f t="shared" si="31"/>
        <v>0.7</v>
      </c>
      <c r="O69" s="4">
        <f t="shared" si="32"/>
        <v>2.4025</v>
      </c>
      <c r="P69">
        <f t="shared" si="33"/>
        <v>24.025</v>
      </c>
      <c r="Q69">
        <v>-29.8</v>
      </c>
      <c r="R69">
        <v>1165.0</v>
      </c>
      <c r="S69" s="4">
        <f t="shared" si="34"/>
        <v>-0.02557939914</v>
      </c>
    </row>
    <row r="70" ht="12.75" customHeight="1">
      <c r="B70" s="3">
        <v>2014.0</v>
      </c>
      <c r="C70" s="16">
        <f t="shared" ref="C70:N70" si="35">IF(C57&lt;-1,-1,C57)</f>
        <v>0.075</v>
      </c>
      <c r="D70" s="16">
        <f t="shared" si="35"/>
        <v>2.8625</v>
      </c>
      <c r="E70" s="16">
        <f t="shared" si="35"/>
        <v>0.185</v>
      </c>
      <c r="F70" s="16">
        <f t="shared" si="35"/>
        <v>0.5125</v>
      </c>
      <c r="G70" s="16">
        <f t="shared" si="35"/>
        <v>2.035</v>
      </c>
      <c r="H70" s="16">
        <f t="shared" si="35"/>
        <v>-0.705</v>
      </c>
      <c r="I70" s="16">
        <f t="shared" si="35"/>
        <v>-0.6175</v>
      </c>
      <c r="J70" s="16">
        <f t="shared" si="35"/>
        <v>-0.195</v>
      </c>
      <c r="K70" s="16">
        <f t="shared" si="35"/>
        <v>2.1525</v>
      </c>
      <c r="L70" s="16">
        <f t="shared" si="35"/>
        <v>-0.0625</v>
      </c>
      <c r="M70" s="16">
        <f t="shared" si="35"/>
        <v>-0.05</v>
      </c>
      <c r="N70" s="16">
        <f t="shared" si="35"/>
        <v>2.6825</v>
      </c>
      <c r="O70" s="4">
        <f t="shared" si="32"/>
        <v>8.875</v>
      </c>
      <c r="P70">
        <f t="shared" si="33"/>
        <v>88.75</v>
      </c>
      <c r="Q70">
        <v>355.0</v>
      </c>
      <c r="R70">
        <v>1131.0</v>
      </c>
      <c r="S70" s="4">
        <f t="shared" si="34"/>
        <v>0.3138815208</v>
      </c>
    </row>
    <row r="71" ht="12.75" customHeight="1">
      <c r="B71" s="3">
        <v>2013.0</v>
      </c>
      <c r="C71" s="16">
        <f t="shared" ref="C71:N71" si="36">IF(C58&lt;-1,-1,C58)</f>
        <v>0.1225</v>
      </c>
      <c r="D71" s="16">
        <f t="shared" si="36"/>
        <v>0.4275</v>
      </c>
      <c r="E71" s="16">
        <f t="shared" si="36"/>
        <v>0.9225</v>
      </c>
      <c r="F71" s="16">
        <f t="shared" si="36"/>
        <v>1.85</v>
      </c>
      <c r="G71" s="16">
        <f t="shared" si="36"/>
        <v>1.0375</v>
      </c>
      <c r="H71" s="16">
        <f t="shared" si="36"/>
        <v>0.2025</v>
      </c>
      <c r="I71" s="16">
        <f t="shared" si="36"/>
        <v>0.01</v>
      </c>
      <c r="J71" s="16">
        <f t="shared" si="36"/>
        <v>0.7275</v>
      </c>
      <c r="K71" s="16">
        <f t="shared" si="36"/>
        <v>2.43</v>
      </c>
      <c r="L71" s="16">
        <f t="shared" si="36"/>
        <v>0.395</v>
      </c>
      <c r="M71" s="16">
        <f t="shared" si="36"/>
        <v>1.285</v>
      </c>
      <c r="N71" s="16">
        <f t="shared" si="36"/>
        <v>1.045</v>
      </c>
      <c r="O71" s="4">
        <f t="shared" si="32"/>
        <v>10.455</v>
      </c>
      <c r="P71">
        <f t="shared" si="33"/>
        <v>104.55</v>
      </c>
      <c r="Q71">
        <v>418.2</v>
      </c>
      <c r="R71">
        <v>902.0</v>
      </c>
      <c r="S71" s="4">
        <f t="shared" si="34"/>
        <v>0.4636363636</v>
      </c>
    </row>
    <row r="72" ht="12.75" customHeight="1">
      <c r="B72" s="3">
        <v>2012.0</v>
      </c>
      <c r="C72" s="16">
        <f t="shared" ref="C72:N72" si="37">IF(C59&lt;-1,-1,C59)</f>
        <v>-0.705</v>
      </c>
      <c r="D72" s="16">
        <f t="shared" si="37"/>
        <v>1.0125</v>
      </c>
      <c r="E72" s="16">
        <f t="shared" si="37"/>
        <v>0.35</v>
      </c>
      <c r="F72" s="16">
        <f t="shared" si="37"/>
        <v>0.9875</v>
      </c>
      <c r="G72" s="16">
        <f t="shared" si="37"/>
        <v>0.6775</v>
      </c>
      <c r="H72" s="16">
        <f t="shared" si="37"/>
        <v>0.17</v>
      </c>
      <c r="I72" s="16">
        <f t="shared" si="37"/>
        <v>0.5375</v>
      </c>
      <c r="J72" s="16">
        <f t="shared" si="37"/>
        <v>-0.535</v>
      </c>
      <c r="K72" s="16">
        <f t="shared" si="37"/>
        <v>0.325</v>
      </c>
      <c r="L72" s="16">
        <f t="shared" si="37"/>
        <v>-0.3675</v>
      </c>
      <c r="M72" s="16">
        <f t="shared" si="37"/>
        <v>1.2075</v>
      </c>
      <c r="N72" s="16">
        <f t="shared" si="37"/>
        <v>0.635</v>
      </c>
      <c r="O72" s="4">
        <f t="shared" si="32"/>
        <v>4.295</v>
      </c>
      <c r="P72">
        <f t="shared" si="33"/>
        <v>42.95</v>
      </c>
      <c r="Q72">
        <v>171.8</v>
      </c>
      <c r="R72">
        <v>792.0</v>
      </c>
      <c r="S72" s="4">
        <f t="shared" si="34"/>
        <v>0.2169191919</v>
      </c>
    </row>
    <row r="73" ht="12.75" customHeight="1">
      <c r="B73" s="3">
        <v>2011.0</v>
      </c>
      <c r="C73" s="16">
        <f t="shared" ref="C73:N73" si="38">IF(C60&lt;-1,-1,C60)</f>
        <v>-0.66</v>
      </c>
      <c r="D73" s="16">
        <f t="shared" si="38"/>
        <v>-0.8475</v>
      </c>
      <c r="E73" s="16">
        <f t="shared" si="38"/>
        <v>0.5</v>
      </c>
      <c r="F73" s="16">
        <f t="shared" si="38"/>
        <v>0.7075</v>
      </c>
      <c r="G73" s="16">
        <f t="shared" si="38"/>
        <v>-0.875</v>
      </c>
      <c r="H73" s="16">
        <f t="shared" si="38"/>
        <v>1.99</v>
      </c>
      <c r="I73" s="16">
        <f t="shared" si="38"/>
        <v>0.665</v>
      </c>
      <c r="J73" s="16">
        <f t="shared" si="38"/>
        <v>0</v>
      </c>
      <c r="K73" s="16">
        <f t="shared" si="38"/>
        <v>0.8525</v>
      </c>
      <c r="L73" s="16">
        <f t="shared" si="38"/>
        <v>0.4275</v>
      </c>
      <c r="M73" s="16">
        <f t="shared" si="38"/>
        <v>-1</v>
      </c>
      <c r="N73" s="16">
        <f t="shared" si="38"/>
        <v>-0.19</v>
      </c>
      <c r="O73" s="4">
        <f t="shared" si="32"/>
        <v>1.57</v>
      </c>
      <c r="P73">
        <f t="shared" si="33"/>
        <v>15.7</v>
      </c>
      <c r="Q73">
        <v>42.0</v>
      </c>
      <c r="R73">
        <v>781.0</v>
      </c>
      <c r="S73" s="4">
        <f t="shared" si="34"/>
        <v>0.05377720871</v>
      </c>
    </row>
    <row r="74" ht="12.75" customHeight="1">
      <c r="B74" s="3">
        <v>2010.0</v>
      </c>
      <c r="C74" s="16">
        <f t="shared" ref="C74:N74" si="39">IF(C61&lt;-1,-1,C61)</f>
        <v>-0.96</v>
      </c>
      <c r="D74" s="16">
        <f t="shared" si="39"/>
        <v>0.1375</v>
      </c>
      <c r="E74" s="16">
        <f t="shared" si="39"/>
        <v>-0.175</v>
      </c>
      <c r="F74" s="16">
        <f t="shared" si="39"/>
        <v>1.3875</v>
      </c>
      <c r="G74" s="16">
        <f t="shared" si="39"/>
        <v>1.3925</v>
      </c>
      <c r="H74" s="16">
        <f t="shared" si="39"/>
        <v>2.885</v>
      </c>
      <c r="I74" s="16">
        <f t="shared" si="39"/>
        <v>-0.4575</v>
      </c>
      <c r="J74" s="16">
        <f t="shared" si="39"/>
        <v>-0.2925</v>
      </c>
      <c r="K74" s="16">
        <f t="shared" si="39"/>
        <v>-1</v>
      </c>
      <c r="L74" s="16">
        <f t="shared" si="39"/>
        <v>-0.0275</v>
      </c>
      <c r="M74" s="16">
        <f t="shared" si="39"/>
        <v>1.995</v>
      </c>
      <c r="N74" s="16">
        <f t="shared" si="39"/>
        <v>1.03</v>
      </c>
      <c r="O74" s="4">
        <f t="shared" si="32"/>
        <v>5.915</v>
      </c>
      <c r="P74">
        <f t="shared" si="33"/>
        <v>59.15</v>
      </c>
      <c r="Q74">
        <v>194.6</v>
      </c>
      <c r="R74">
        <v>602.0</v>
      </c>
      <c r="S74" s="4">
        <f t="shared" si="34"/>
        <v>0.323255814</v>
      </c>
    </row>
    <row r="75" ht="12.75" customHeight="1">
      <c r="B75" s="3">
        <v>2009.0</v>
      </c>
      <c r="C75" s="16">
        <f t="shared" ref="C75:N75" si="40">IF(C62&lt;-1,-1,C62)</f>
        <v>-0.08</v>
      </c>
      <c r="D75" s="16">
        <f t="shared" si="40"/>
        <v>0.745</v>
      </c>
      <c r="E75" s="16">
        <f t="shared" si="40"/>
        <v>-0.425</v>
      </c>
      <c r="F75" s="16">
        <f t="shared" si="40"/>
        <v>0.8575</v>
      </c>
      <c r="G75" s="16">
        <f t="shared" si="40"/>
        <v>0.375</v>
      </c>
      <c r="H75" s="16">
        <f t="shared" si="40"/>
        <v>-0.035</v>
      </c>
      <c r="I75" s="16">
        <f t="shared" si="40"/>
        <v>0.0575</v>
      </c>
      <c r="J75" s="16">
        <f t="shared" si="40"/>
        <v>1.1875</v>
      </c>
      <c r="K75" s="16">
        <f t="shared" si="40"/>
        <v>-0.1625</v>
      </c>
      <c r="L75" s="16">
        <f t="shared" si="40"/>
        <v>1.47</v>
      </c>
      <c r="M75" s="16">
        <f t="shared" si="40"/>
        <v>2.0325</v>
      </c>
      <c r="N75" s="16">
        <f t="shared" si="40"/>
        <v>1.76</v>
      </c>
      <c r="O75" s="4">
        <f t="shared" si="32"/>
        <v>7.7825</v>
      </c>
      <c r="P75">
        <f t="shared" si="33"/>
        <v>77.825</v>
      </c>
      <c r="Q75">
        <v>311.3</v>
      </c>
      <c r="R75">
        <v>443.0</v>
      </c>
      <c r="S75" s="4">
        <f t="shared" si="34"/>
        <v>0.7027088036</v>
      </c>
    </row>
    <row r="76" ht="12.75" customHeight="1">
      <c r="B76" s="3">
        <v>2008.0</v>
      </c>
      <c r="C76" s="16">
        <f t="shared" ref="C76:N76" si="41">IF(C63&lt;-1,-1,C63)</f>
        <v>-1</v>
      </c>
      <c r="D76" s="16">
        <f t="shared" si="41"/>
        <v>-0.3275</v>
      </c>
      <c r="E76" s="16">
        <f t="shared" si="41"/>
        <v>-0.64</v>
      </c>
      <c r="F76" s="16">
        <f t="shared" si="41"/>
        <v>-0.8625</v>
      </c>
      <c r="G76" s="16">
        <f t="shared" si="41"/>
        <v>-0.215</v>
      </c>
      <c r="H76" s="16">
        <f t="shared" si="41"/>
        <v>0.8175</v>
      </c>
      <c r="I76" s="16">
        <f t="shared" si="41"/>
        <v>1.1525</v>
      </c>
      <c r="J76" s="16">
        <f t="shared" si="41"/>
        <v>-1</v>
      </c>
      <c r="K76" s="16">
        <f t="shared" si="41"/>
        <v>0.1</v>
      </c>
      <c r="L76" s="16">
        <f t="shared" si="41"/>
        <v>5.1875</v>
      </c>
      <c r="M76" s="16">
        <f t="shared" si="41"/>
        <v>0.7525</v>
      </c>
      <c r="N76" s="16">
        <f t="shared" si="41"/>
        <v>0.84</v>
      </c>
      <c r="O76" s="4">
        <f t="shared" si="32"/>
        <v>4.805</v>
      </c>
      <c r="P76">
        <f t="shared" si="33"/>
        <v>48.05</v>
      </c>
      <c r="Q76">
        <v>176.5</v>
      </c>
      <c r="R76">
        <v>713.0</v>
      </c>
      <c r="S76" s="4">
        <f t="shared" si="34"/>
        <v>0.247545582</v>
      </c>
    </row>
    <row r="77" ht="12.75" customHeight="1">
      <c r="B77" s="3">
        <v>2007.0</v>
      </c>
      <c r="C77" s="16">
        <f t="shared" ref="C77:N77" si="42">IF(C64&lt;-1,-1,C64)</f>
        <v>-0.32</v>
      </c>
      <c r="D77" s="16">
        <f t="shared" si="42"/>
        <v>0.97</v>
      </c>
      <c r="E77" s="16">
        <f t="shared" si="42"/>
        <v>1.555</v>
      </c>
      <c r="F77" s="16">
        <f t="shared" si="42"/>
        <v>-0.6975</v>
      </c>
      <c r="G77" s="16">
        <f t="shared" si="42"/>
        <v>0.265</v>
      </c>
      <c r="H77" s="16">
        <f t="shared" si="42"/>
        <v>0.4275</v>
      </c>
      <c r="I77" s="16">
        <f t="shared" si="42"/>
        <v>-0.3525</v>
      </c>
      <c r="J77" s="16">
        <f t="shared" si="42"/>
        <v>-0.38</v>
      </c>
      <c r="K77" s="16">
        <f t="shared" si="42"/>
        <v>0.3875</v>
      </c>
      <c r="L77" s="16">
        <f t="shared" si="42"/>
        <v>0.4175</v>
      </c>
      <c r="M77" s="16">
        <f t="shared" si="42"/>
        <v>0.365</v>
      </c>
      <c r="N77" s="16">
        <f t="shared" si="42"/>
        <v>1.335</v>
      </c>
      <c r="O77" s="4">
        <f t="shared" si="32"/>
        <v>3.9725</v>
      </c>
      <c r="P77">
        <f t="shared" si="33"/>
        <v>39.725</v>
      </c>
      <c r="Q77">
        <v>158.9</v>
      </c>
      <c r="R77">
        <v>800.0</v>
      </c>
      <c r="S77" s="4">
        <f t="shared" si="34"/>
        <v>0.198625</v>
      </c>
    </row>
    <row r="78" ht="12.75" customHeight="1">
      <c r="C78" s="5">
        <f t="shared" ref="C78:Q78" si="43">SUM(C68:C77)</f>
        <v>-5.5275</v>
      </c>
      <c r="D78" s="5">
        <f t="shared" si="43"/>
        <v>8.225</v>
      </c>
      <c r="E78" s="5">
        <f t="shared" si="43"/>
        <v>3.665</v>
      </c>
      <c r="F78" s="5">
        <f t="shared" si="43"/>
        <v>5.1525</v>
      </c>
      <c r="G78" s="5">
        <f t="shared" si="43"/>
        <v>7.3325</v>
      </c>
      <c r="H78" s="5">
        <f t="shared" si="43"/>
        <v>7.1425</v>
      </c>
      <c r="I78" s="5">
        <f t="shared" si="43"/>
        <v>0.49</v>
      </c>
      <c r="J78" s="5">
        <f t="shared" si="43"/>
        <v>3.585</v>
      </c>
      <c r="K78" s="5">
        <f t="shared" si="43"/>
        <v>4.9375</v>
      </c>
      <c r="L78" s="5">
        <f t="shared" si="43"/>
        <v>6.43</v>
      </c>
      <c r="M78" s="5">
        <f t="shared" si="43"/>
        <v>8.9825</v>
      </c>
      <c r="N78" s="5">
        <f t="shared" si="43"/>
        <v>8.8375</v>
      </c>
      <c r="O78" s="4">
        <f t="shared" si="43"/>
        <v>59.2525</v>
      </c>
      <c r="P78" s="18">
        <f t="shared" si="43"/>
        <v>592.525</v>
      </c>
      <c r="Q78">
        <f t="shared" si="43"/>
        <v>2107.5</v>
      </c>
      <c r="S78" s="5">
        <f>SUM(S68:S77)</f>
        <v>2.79332081</v>
      </c>
      <c r="T78" s="6">
        <f>O78/10</f>
        <v>5.92525</v>
      </c>
    </row>
    <row r="79" ht="12.75" customHeight="1">
      <c r="A79" s="1" t="s">
        <v>69</v>
      </c>
    </row>
    <row r="80" ht="12.75" customHeight="1">
      <c r="A80" s="24">
        <f>A81*10</f>
        <v>10000</v>
      </c>
    </row>
    <row r="81" ht="12.75" customHeight="1">
      <c r="A81" s="24">
        <v>1000.0</v>
      </c>
      <c r="B81" s="1" t="s">
        <v>70</v>
      </c>
      <c r="Q81" s="1" t="s">
        <v>7</v>
      </c>
      <c r="S81" s="2" t="s">
        <v>8</v>
      </c>
    </row>
    <row r="82" ht="12.75" customHeight="1">
      <c r="A82" s="3">
        <v>2016.0</v>
      </c>
      <c r="B82" s="20">
        <v>0.0</v>
      </c>
      <c r="C82" s="21">
        <f t="shared" ref="C82:N82" si="44">B82+($A$81*C68)</f>
        <v>-1000</v>
      </c>
      <c r="D82" s="21">
        <f t="shared" si="44"/>
        <v>1132.5</v>
      </c>
      <c r="E82" s="21">
        <f t="shared" si="44"/>
        <v>3365</v>
      </c>
      <c r="F82" s="21">
        <f t="shared" si="44"/>
        <v>3775</v>
      </c>
      <c r="G82" s="21">
        <f t="shared" si="44"/>
        <v>5382.5</v>
      </c>
      <c r="H82" s="21">
        <f t="shared" si="44"/>
        <v>7185</v>
      </c>
      <c r="I82" s="21">
        <f t="shared" si="44"/>
        <v>6185</v>
      </c>
      <c r="J82" s="21">
        <f t="shared" si="44"/>
        <v>6840</v>
      </c>
      <c r="K82" s="21">
        <f t="shared" si="44"/>
        <v>7470</v>
      </c>
      <c r="L82" s="21">
        <f t="shared" si="44"/>
        <v>7460</v>
      </c>
      <c r="M82" s="21">
        <f t="shared" si="44"/>
        <v>10180</v>
      </c>
      <c r="N82" s="21">
        <f t="shared" si="44"/>
        <v>9180</v>
      </c>
      <c r="Q82">
        <v>309.0</v>
      </c>
      <c r="R82">
        <v>1035.0</v>
      </c>
      <c r="S82" s="4">
        <f t="shared" ref="S82:S91" si="46">Q82/R82</f>
        <v>0.2985507246</v>
      </c>
    </row>
    <row r="83" ht="12.75" customHeight="1">
      <c r="A83" s="3">
        <v>2015.0</v>
      </c>
      <c r="B83" s="20">
        <v>0.0</v>
      </c>
      <c r="C83" s="21">
        <f t="shared" ref="C83:N83" si="45">B83+($A$81*C69)</f>
        <v>-1000</v>
      </c>
      <c r="D83" s="21">
        <f t="shared" si="45"/>
        <v>112.5</v>
      </c>
      <c r="E83" s="21">
        <f t="shared" si="45"/>
        <v>-727.5</v>
      </c>
      <c r="F83" s="21">
        <f t="shared" si="45"/>
        <v>-727.5</v>
      </c>
      <c r="G83" s="21">
        <f t="shared" si="45"/>
        <v>305</v>
      </c>
      <c r="H83" s="21">
        <f t="shared" si="45"/>
        <v>-107.5</v>
      </c>
      <c r="I83" s="21">
        <f t="shared" si="45"/>
        <v>387.5</v>
      </c>
      <c r="J83" s="21">
        <f t="shared" si="45"/>
        <v>3805</v>
      </c>
      <c r="K83" s="21">
        <f t="shared" si="45"/>
        <v>3027.5</v>
      </c>
      <c r="L83" s="21">
        <f t="shared" si="45"/>
        <v>2027.5</v>
      </c>
      <c r="M83" s="21">
        <f t="shared" si="45"/>
        <v>1702.5</v>
      </c>
      <c r="N83" s="21">
        <f t="shared" si="45"/>
        <v>2402.5</v>
      </c>
      <c r="Q83">
        <v>-29.8</v>
      </c>
      <c r="R83">
        <v>1165.0</v>
      </c>
      <c r="S83" s="4">
        <f t="shared" si="46"/>
        <v>-0.02557939914</v>
      </c>
    </row>
    <row r="84" ht="12.75" customHeight="1">
      <c r="A84" s="3">
        <v>2014.0</v>
      </c>
      <c r="B84" s="20">
        <v>0.0</v>
      </c>
      <c r="C84" s="21">
        <f t="shared" ref="C84:N84" si="47">B84+($A$81*C70)</f>
        <v>75</v>
      </c>
      <c r="D84" s="21">
        <f t="shared" si="47"/>
        <v>2937.5</v>
      </c>
      <c r="E84" s="21">
        <f t="shared" si="47"/>
        <v>3122.5</v>
      </c>
      <c r="F84" s="21">
        <f t="shared" si="47"/>
        <v>3635</v>
      </c>
      <c r="G84" s="21">
        <f t="shared" si="47"/>
        <v>5670</v>
      </c>
      <c r="H84" s="21">
        <f t="shared" si="47"/>
        <v>4965</v>
      </c>
      <c r="I84" s="21">
        <f t="shared" si="47"/>
        <v>4347.5</v>
      </c>
      <c r="J84" s="21">
        <f t="shared" si="47"/>
        <v>4152.5</v>
      </c>
      <c r="K84" s="21">
        <f t="shared" si="47"/>
        <v>6305</v>
      </c>
      <c r="L84" s="21">
        <f t="shared" si="47"/>
        <v>6242.5</v>
      </c>
      <c r="M84" s="21">
        <f t="shared" si="47"/>
        <v>6192.5</v>
      </c>
      <c r="N84" s="21">
        <f t="shared" si="47"/>
        <v>8875</v>
      </c>
      <c r="Q84">
        <v>355.0</v>
      </c>
      <c r="R84">
        <v>1131.0</v>
      </c>
      <c r="S84" s="4">
        <f t="shared" si="46"/>
        <v>0.3138815208</v>
      </c>
    </row>
    <row r="85" ht="12.75" customHeight="1">
      <c r="A85" s="3">
        <v>2013.0</v>
      </c>
      <c r="B85" s="20">
        <v>0.0</v>
      </c>
      <c r="C85" s="21">
        <f t="shared" ref="C85:N85" si="48">B85+($A$81*C71)</f>
        <v>122.5</v>
      </c>
      <c r="D85" s="21">
        <f t="shared" si="48"/>
        <v>550</v>
      </c>
      <c r="E85" s="21">
        <f t="shared" si="48"/>
        <v>1472.5</v>
      </c>
      <c r="F85" s="21">
        <f t="shared" si="48"/>
        <v>3322.5</v>
      </c>
      <c r="G85" s="21">
        <f t="shared" si="48"/>
        <v>4360</v>
      </c>
      <c r="H85" s="21">
        <f t="shared" si="48"/>
        <v>4562.5</v>
      </c>
      <c r="I85" s="21">
        <f t="shared" si="48"/>
        <v>4572.5</v>
      </c>
      <c r="J85" s="21">
        <f t="shared" si="48"/>
        <v>5300</v>
      </c>
      <c r="K85" s="21">
        <f t="shared" si="48"/>
        <v>7730</v>
      </c>
      <c r="L85" s="21">
        <f t="shared" si="48"/>
        <v>8125</v>
      </c>
      <c r="M85" s="21">
        <f t="shared" si="48"/>
        <v>9410</v>
      </c>
      <c r="N85" s="21">
        <f t="shared" si="48"/>
        <v>10455</v>
      </c>
      <c r="Q85">
        <v>418.2</v>
      </c>
      <c r="R85">
        <v>902.0</v>
      </c>
      <c r="S85" s="4">
        <f t="shared" si="46"/>
        <v>0.4636363636</v>
      </c>
    </row>
    <row r="86" ht="12.75" customHeight="1">
      <c r="A86" s="3">
        <v>2012.0</v>
      </c>
      <c r="B86" s="20">
        <v>0.0</v>
      </c>
      <c r="C86" s="21">
        <f t="shared" ref="C86:N86" si="49">B86+($A$81*C72)</f>
        <v>-705</v>
      </c>
      <c r="D86" s="21">
        <f t="shared" si="49"/>
        <v>307.5</v>
      </c>
      <c r="E86" s="21">
        <f t="shared" si="49"/>
        <v>657.5</v>
      </c>
      <c r="F86" s="21">
        <f t="shared" si="49"/>
        <v>1645</v>
      </c>
      <c r="G86" s="21">
        <f t="shared" si="49"/>
        <v>2322.5</v>
      </c>
      <c r="H86" s="21">
        <f t="shared" si="49"/>
        <v>2492.5</v>
      </c>
      <c r="I86" s="21">
        <f t="shared" si="49"/>
        <v>3030</v>
      </c>
      <c r="J86" s="21">
        <f t="shared" si="49"/>
        <v>2495</v>
      </c>
      <c r="K86" s="21">
        <f t="shared" si="49"/>
        <v>2820</v>
      </c>
      <c r="L86" s="21">
        <f t="shared" si="49"/>
        <v>2452.5</v>
      </c>
      <c r="M86" s="21">
        <f t="shared" si="49"/>
        <v>3660</v>
      </c>
      <c r="N86" s="21">
        <f t="shared" si="49"/>
        <v>4295</v>
      </c>
      <c r="Q86">
        <v>171.8</v>
      </c>
      <c r="R86">
        <v>792.0</v>
      </c>
      <c r="S86" s="4">
        <f t="shared" si="46"/>
        <v>0.2169191919</v>
      </c>
    </row>
    <row r="87" ht="12.75" customHeight="1">
      <c r="A87" s="3">
        <v>2011.0</v>
      </c>
      <c r="B87" s="20">
        <v>0.0</v>
      </c>
      <c r="C87" s="21">
        <f t="shared" ref="C87:N87" si="50">B87+($A$81*C73)</f>
        <v>-660</v>
      </c>
      <c r="D87" s="21">
        <f t="shared" si="50"/>
        <v>-1507.5</v>
      </c>
      <c r="E87" s="21">
        <f t="shared" si="50"/>
        <v>-1007.5</v>
      </c>
      <c r="F87" s="21">
        <f t="shared" si="50"/>
        <v>-300</v>
      </c>
      <c r="G87" s="21">
        <f t="shared" si="50"/>
        <v>-1175</v>
      </c>
      <c r="H87" s="21">
        <f t="shared" si="50"/>
        <v>815</v>
      </c>
      <c r="I87" s="21">
        <f t="shared" si="50"/>
        <v>1480</v>
      </c>
      <c r="J87" s="21">
        <f t="shared" si="50"/>
        <v>1480</v>
      </c>
      <c r="K87" s="21">
        <f t="shared" si="50"/>
        <v>2332.5</v>
      </c>
      <c r="L87" s="21">
        <f t="shared" si="50"/>
        <v>2760</v>
      </c>
      <c r="M87" s="21">
        <f t="shared" si="50"/>
        <v>1760</v>
      </c>
      <c r="N87" s="21">
        <f t="shared" si="50"/>
        <v>1570</v>
      </c>
      <c r="Q87">
        <v>42.0</v>
      </c>
      <c r="R87">
        <v>781.0</v>
      </c>
      <c r="S87" s="4">
        <f t="shared" si="46"/>
        <v>0.05377720871</v>
      </c>
    </row>
    <row r="88" ht="12.75" customHeight="1">
      <c r="A88" s="3">
        <v>2010.0</v>
      </c>
      <c r="B88" s="20">
        <v>0.0</v>
      </c>
      <c r="C88" s="21">
        <f t="shared" ref="C88:N88" si="51">B88+($A$81*C74)</f>
        <v>-960</v>
      </c>
      <c r="D88" s="21">
        <f t="shared" si="51"/>
        <v>-822.5</v>
      </c>
      <c r="E88" s="21">
        <f t="shared" si="51"/>
        <v>-997.5</v>
      </c>
      <c r="F88" s="21">
        <f t="shared" si="51"/>
        <v>390</v>
      </c>
      <c r="G88" s="21">
        <f t="shared" si="51"/>
        <v>1782.5</v>
      </c>
      <c r="H88" s="21">
        <f t="shared" si="51"/>
        <v>4667.5</v>
      </c>
      <c r="I88" s="21">
        <f t="shared" si="51"/>
        <v>4210</v>
      </c>
      <c r="J88" s="21">
        <f t="shared" si="51"/>
        <v>3917.5</v>
      </c>
      <c r="K88" s="21">
        <f t="shared" si="51"/>
        <v>2917.5</v>
      </c>
      <c r="L88" s="21">
        <f t="shared" si="51"/>
        <v>2890</v>
      </c>
      <c r="M88" s="21">
        <f t="shared" si="51"/>
        <v>4885</v>
      </c>
      <c r="N88" s="21">
        <f t="shared" si="51"/>
        <v>5915</v>
      </c>
      <c r="Q88">
        <v>194.6</v>
      </c>
      <c r="R88">
        <v>602.0</v>
      </c>
      <c r="S88" s="4">
        <f t="shared" si="46"/>
        <v>0.323255814</v>
      </c>
    </row>
    <row r="89" ht="12.75" customHeight="1">
      <c r="A89" s="3">
        <v>2009.0</v>
      </c>
      <c r="B89" s="20">
        <v>0.0</v>
      </c>
      <c r="C89" s="21">
        <f t="shared" ref="C89:N89" si="52">B89+($A$81*C75)</f>
        <v>-80</v>
      </c>
      <c r="D89" s="21">
        <f t="shared" si="52"/>
        <v>665</v>
      </c>
      <c r="E89" s="21">
        <f t="shared" si="52"/>
        <v>240</v>
      </c>
      <c r="F89" s="21">
        <f t="shared" si="52"/>
        <v>1097.5</v>
      </c>
      <c r="G89" s="21">
        <f t="shared" si="52"/>
        <v>1472.5</v>
      </c>
      <c r="H89" s="21">
        <f t="shared" si="52"/>
        <v>1437.5</v>
      </c>
      <c r="I89" s="21">
        <f t="shared" si="52"/>
        <v>1495</v>
      </c>
      <c r="J89" s="21">
        <f t="shared" si="52"/>
        <v>2682.5</v>
      </c>
      <c r="K89" s="21">
        <f t="shared" si="52"/>
        <v>2520</v>
      </c>
      <c r="L89" s="21">
        <f t="shared" si="52"/>
        <v>3990</v>
      </c>
      <c r="M89" s="21">
        <f t="shared" si="52"/>
        <v>6022.5</v>
      </c>
      <c r="N89" s="21">
        <f t="shared" si="52"/>
        <v>7782.5</v>
      </c>
      <c r="Q89">
        <v>311.3</v>
      </c>
      <c r="R89">
        <v>443.0</v>
      </c>
      <c r="S89" s="4">
        <f t="shared" si="46"/>
        <v>0.7027088036</v>
      </c>
    </row>
    <row r="90" ht="12.75" customHeight="1">
      <c r="A90" s="3">
        <v>2008.0</v>
      </c>
      <c r="B90" s="20">
        <v>0.0</v>
      </c>
      <c r="C90" s="21">
        <f t="shared" ref="C90:N90" si="53">B90+($A$81*C76)</f>
        <v>-1000</v>
      </c>
      <c r="D90" s="21">
        <f t="shared" si="53"/>
        <v>-1327.5</v>
      </c>
      <c r="E90" s="21">
        <f t="shared" si="53"/>
        <v>-1967.5</v>
      </c>
      <c r="F90" s="21">
        <f t="shared" si="53"/>
        <v>-2830</v>
      </c>
      <c r="G90" s="21">
        <f t="shared" si="53"/>
        <v>-3045</v>
      </c>
      <c r="H90" s="21">
        <f t="shared" si="53"/>
        <v>-2227.5</v>
      </c>
      <c r="I90" s="21">
        <f t="shared" si="53"/>
        <v>-1075</v>
      </c>
      <c r="J90" s="21">
        <f t="shared" si="53"/>
        <v>-2075</v>
      </c>
      <c r="K90" s="21">
        <f t="shared" si="53"/>
        <v>-1975</v>
      </c>
      <c r="L90" s="21">
        <f t="shared" si="53"/>
        <v>3212.5</v>
      </c>
      <c r="M90" s="21">
        <f t="shared" si="53"/>
        <v>3965</v>
      </c>
      <c r="N90" s="21">
        <f t="shared" si="53"/>
        <v>4805</v>
      </c>
      <c r="Q90">
        <v>176.5</v>
      </c>
      <c r="R90">
        <v>713.0</v>
      </c>
      <c r="S90" s="4">
        <f t="shared" si="46"/>
        <v>0.247545582</v>
      </c>
    </row>
    <row r="91" ht="12.75" customHeight="1">
      <c r="A91" s="3">
        <v>2007.0</v>
      </c>
      <c r="B91" s="20">
        <v>0.0</v>
      </c>
      <c r="C91" s="21">
        <f t="shared" ref="C91:D91" si="54">B91+($A$81*C77)</f>
        <v>-320</v>
      </c>
      <c r="D91" s="21">
        <f t="shared" si="54"/>
        <v>650</v>
      </c>
      <c r="E91" s="21">
        <f t="shared" ref="E91:N91" si="55">D91+(($A$81*E77))</f>
        <v>2205</v>
      </c>
      <c r="F91" s="21">
        <f t="shared" si="55"/>
        <v>1507.5</v>
      </c>
      <c r="G91" s="21">
        <f t="shared" si="55"/>
        <v>1772.5</v>
      </c>
      <c r="H91" s="21">
        <f t="shared" si="55"/>
        <v>2200</v>
      </c>
      <c r="I91" s="21">
        <f t="shared" si="55"/>
        <v>1847.5</v>
      </c>
      <c r="J91" s="21">
        <f t="shared" si="55"/>
        <v>1467.5</v>
      </c>
      <c r="K91" s="21">
        <f t="shared" si="55"/>
        <v>1855</v>
      </c>
      <c r="L91" s="21">
        <f t="shared" si="55"/>
        <v>2272.5</v>
      </c>
      <c r="M91" s="21">
        <f t="shared" si="55"/>
        <v>2637.5</v>
      </c>
      <c r="N91" s="21">
        <f t="shared" si="55"/>
        <v>3972.5</v>
      </c>
      <c r="Q91">
        <v>158.9</v>
      </c>
      <c r="R91">
        <v>800.0</v>
      </c>
      <c r="S91" s="4">
        <f t="shared" si="46"/>
        <v>0.198625</v>
      </c>
    </row>
    <row r="92" ht="12.75" customHeight="1">
      <c r="C92" s="22">
        <f t="shared" ref="C92:N92" si="56">SUM(C82:C91)</f>
        <v>-5527.5</v>
      </c>
      <c r="D92" s="22">
        <f t="shared" si="56"/>
        <v>2697.5</v>
      </c>
      <c r="E92" s="22">
        <f t="shared" si="56"/>
        <v>6362.5</v>
      </c>
      <c r="F92" s="22">
        <f t="shared" si="56"/>
        <v>11515</v>
      </c>
      <c r="G92" s="22">
        <f t="shared" si="56"/>
        <v>18847.5</v>
      </c>
      <c r="H92" s="22">
        <f t="shared" si="56"/>
        <v>25990</v>
      </c>
      <c r="I92" s="22">
        <f t="shared" si="56"/>
        <v>26480</v>
      </c>
      <c r="J92" s="22">
        <f t="shared" si="56"/>
        <v>30065</v>
      </c>
      <c r="K92" s="22">
        <f t="shared" si="56"/>
        <v>35002.5</v>
      </c>
      <c r="L92" s="22">
        <f t="shared" si="56"/>
        <v>41432.5</v>
      </c>
      <c r="M92" s="22">
        <f t="shared" si="56"/>
        <v>50415</v>
      </c>
      <c r="N92" s="19">
        <f t="shared" si="56"/>
        <v>59252.5</v>
      </c>
      <c r="Q92">
        <f>SUM(Q82:Q91)</f>
        <v>2107.5</v>
      </c>
      <c r="S92" s="5">
        <f>SUM(S82:S91)</f>
        <v>2.79332081</v>
      </c>
      <c r="T92" s="6">
        <f>O92/10</f>
        <v>0</v>
      </c>
    </row>
    <row r="93" ht="12.75" customHeight="1">
      <c r="C93" s="25">
        <f>$A$81/1000</f>
        <v>1</v>
      </c>
      <c r="D93">
        <v>15.0</v>
      </c>
      <c r="E93">
        <v>5.0</v>
      </c>
      <c r="F93">
        <v>10.0</v>
      </c>
      <c r="G93">
        <v>12.0</v>
      </c>
      <c r="H93">
        <v>3.0</v>
      </c>
      <c r="I93">
        <v>0.0</v>
      </c>
      <c r="J93">
        <v>0.0</v>
      </c>
      <c r="K93">
        <v>0.0</v>
      </c>
      <c r="L93">
        <v>0.0</v>
      </c>
      <c r="M93">
        <v>0.0</v>
      </c>
    </row>
    <row r="94" ht="12.75" customHeight="1">
      <c r="C94">
        <v>0.0</v>
      </c>
      <c r="D94">
        <v>10.0</v>
      </c>
      <c r="E94">
        <v>5.0</v>
      </c>
      <c r="F94">
        <v>3.0</v>
      </c>
      <c r="G94">
        <v>12.0</v>
      </c>
      <c r="H94">
        <v>27.0</v>
      </c>
      <c r="I94">
        <v>44.0</v>
      </c>
      <c r="J94">
        <v>29.0</v>
      </c>
      <c r="K94">
        <v>30.0</v>
      </c>
      <c r="L94">
        <v>100.0</v>
      </c>
    </row>
    <row r="95" ht="12.75" customHeight="1"/>
    <row r="96" ht="12.75" customHeight="1">
      <c r="A96" s="19"/>
      <c r="B96" s="1" t="s">
        <v>71</v>
      </c>
      <c r="I96" s="22">
        <f t="shared" ref="I96:N96" si="57">I97/10</f>
        <v>135787.6513</v>
      </c>
      <c r="J96" s="22">
        <f t="shared" si="57"/>
        <v>144681.7424</v>
      </c>
      <c r="K96" s="22">
        <f t="shared" si="57"/>
        <v>153796.6922</v>
      </c>
      <c r="L96" s="22">
        <f t="shared" si="57"/>
        <v>153642.8955</v>
      </c>
      <c r="M96" s="22">
        <f t="shared" si="57"/>
        <v>195433.7631</v>
      </c>
      <c r="N96" s="22">
        <f t="shared" si="57"/>
        <v>175890.3868</v>
      </c>
      <c r="Q96" s="1" t="s">
        <v>7</v>
      </c>
      <c r="S96" s="2" t="s">
        <v>8</v>
      </c>
    </row>
    <row r="97" ht="12.75" customHeight="1">
      <c r="A97" s="3">
        <v>2016.0</v>
      </c>
      <c r="B97" s="23">
        <f t="shared" ref="B97:B105" si="59">N98</f>
        <v>792038.5173</v>
      </c>
      <c r="C97" s="21">
        <f t="shared" ref="C97:N97" si="58">B97+(MAX($A$81,(B97/10))*C68)</f>
        <v>712834.6655</v>
      </c>
      <c r="D97" s="21">
        <f t="shared" si="58"/>
        <v>864846.658</v>
      </c>
      <c r="E97" s="21">
        <f t="shared" si="58"/>
        <v>1057923.674</v>
      </c>
      <c r="F97" s="21">
        <f t="shared" si="58"/>
        <v>1101298.545</v>
      </c>
      <c r="G97" s="21">
        <f t="shared" si="58"/>
        <v>1278332.286</v>
      </c>
      <c r="H97" s="21">
        <f t="shared" si="58"/>
        <v>1508751.681</v>
      </c>
      <c r="I97" s="21">
        <f t="shared" si="58"/>
        <v>1357876.513</v>
      </c>
      <c r="J97" s="21">
        <f t="shared" si="58"/>
        <v>1446817.424</v>
      </c>
      <c r="K97" s="21">
        <f t="shared" si="58"/>
        <v>1537966.922</v>
      </c>
      <c r="L97" s="21">
        <f t="shared" si="58"/>
        <v>1536428.955</v>
      </c>
      <c r="M97" s="21">
        <f t="shared" si="58"/>
        <v>1954337.631</v>
      </c>
      <c r="N97" s="26">
        <f t="shared" si="58"/>
        <v>1758903.868</v>
      </c>
      <c r="O97" s="22">
        <f t="shared" ref="O97:O106" si="61">N97-B97</f>
        <v>966865.3504</v>
      </c>
      <c r="Q97">
        <v>309.0</v>
      </c>
      <c r="R97">
        <v>1035.0</v>
      </c>
      <c r="S97" s="4">
        <f t="shared" ref="S97:S106" si="62">Q97/R97</f>
        <v>0.2985507246</v>
      </c>
    </row>
    <row r="98" ht="12.75" customHeight="1">
      <c r="A98" s="3">
        <v>2015.0</v>
      </c>
      <c r="B98" s="23">
        <f t="shared" si="59"/>
        <v>675518.5203</v>
      </c>
      <c r="C98" s="21">
        <f t="shared" ref="C98:N98" si="60">B98+(MAX($A$81,(B98/10))*C69)</f>
        <v>607966.6683</v>
      </c>
      <c r="D98" s="21">
        <f t="shared" si="60"/>
        <v>675602.9601</v>
      </c>
      <c r="E98" s="21">
        <f t="shared" si="60"/>
        <v>618852.3115</v>
      </c>
      <c r="F98" s="21">
        <f t="shared" si="60"/>
        <v>618852.3115</v>
      </c>
      <c r="G98" s="21">
        <f t="shared" si="60"/>
        <v>682748.8126</v>
      </c>
      <c r="H98" s="21">
        <f t="shared" si="60"/>
        <v>654585.4241</v>
      </c>
      <c r="I98" s="21">
        <f t="shared" si="60"/>
        <v>686987.4026</v>
      </c>
      <c r="J98" s="21">
        <f t="shared" si="60"/>
        <v>921765.3474</v>
      </c>
      <c r="K98" s="21">
        <f t="shared" si="60"/>
        <v>850098.0917</v>
      </c>
      <c r="L98" s="21">
        <f t="shared" si="60"/>
        <v>765088.2825</v>
      </c>
      <c r="M98" s="21">
        <f t="shared" si="60"/>
        <v>740222.9133</v>
      </c>
      <c r="N98" s="26">
        <f t="shared" si="60"/>
        <v>792038.5173</v>
      </c>
      <c r="O98" s="22">
        <f t="shared" si="61"/>
        <v>116519.997</v>
      </c>
      <c r="Q98">
        <v>-29.8</v>
      </c>
      <c r="R98">
        <v>1165.0</v>
      </c>
      <c r="S98" s="4">
        <f t="shared" si="62"/>
        <v>-0.02557939914</v>
      </c>
    </row>
    <row r="99" ht="12.75" customHeight="1">
      <c r="A99" s="3">
        <v>2014.0</v>
      </c>
      <c r="B99" s="23">
        <f t="shared" si="59"/>
        <v>310432.6503</v>
      </c>
      <c r="C99" s="21">
        <f t="shared" ref="C99:N99" si="63">B99+(MAX($A$81,(B99/10))*C70)</f>
        <v>312760.8952</v>
      </c>
      <c r="D99" s="21">
        <f t="shared" si="63"/>
        <v>402288.7014</v>
      </c>
      <c r="E99" s="21">
        <f t="shared" si="63"/>
        <v>409731.0424</v>
      </c>
      <c r="F99" s="21">
        <f t="shared" si="63"/>
        <v>430729.7583</v>
      </c>
      <c r="G99" s="21">
        <f t="shared" si="63"/>
        <v>518383.2641</v>
      </c>
      <c r="H99" s="21">
        <f t="shared" si="63"/>
        <v>481837.244</v>
      </c>
      <c r="I99" s="21">
        <f t="shared" si="63"/>
        <v>452083.7942</v>
      </c>
      <c r="J99" s="21">
        <f t="shared" si="63"/>
        <v>443268.1602</v>
      </c>
      <c r="K99" s="21">
        <f t="shared" si="63"/>
        <v>538681.6317</v>
      </c>
      <c r="L99" s="21">
        <f t="shared" si="63"/>
        <v>535314.8715</v>
      </c>
      <c r="M99" s="21">
        <f t="shared" si="63"/>
        <v>532638.2971</v>
      </c>
      <c r="N99" s="26">
        <f t="shared" si="63"/>
        <v>675518.5203</v>
      </c>
      <c r="O99" s="22">
        <f t="shared" si="61"/>
        <v>365085.87</v>
      </c>
      <c r="Q99">
        <v>355.0</v>
      </c>
      <c r="R99">
        <v>1131.0</v>
      </c>
      <c r="S99" s="4">
        <f t="shared" si="62"/>
        <v>0.3138815208</v>
      </c>
    </row>
    <row r="100" ht="12.75" customHeight="1">
      <c r="A100" s="3">
        <v>2013.0</v>
      </c>
      <c r="B100" s="23">
        <f t="shared" si="59"/>
        <v>116677.2483</v>
      </c>
      <c r="C100" s="21">
        <f t="shared" ref="C100:N100" si="64">B100+(MAX($A$81,(B100/10))*C71)</f>
        <v>118106.5446</v>
      </c>
      <c r="D100" s="21">
        <f t="shared" si="64"/>
        <v>123155.5994</v>
      </c>
      <c r="E100" s="21">
        <f t="shared" si="64"/>
        <v>134516.7034</v>
      </c>
      <c r="F100" s="21">
        <f t="shared" si="64"/>
        <v>159402.2936</v>
      </c>
      <c r="G100" s="21">
        <f t="shared" si="64"/>
        <v>175940.2815</v>
      </c>
      <c r="H100" s="21">
        <f t="shared" si="64"/>
        <v>179503.0722</v>
      </c>
      <c r="I100" s="21">
        <f t="shared" si="64"/>
        <v>179682.5753</v>
      </c>
      <c r="J100" s="21">
        <f t="shared" si="64"/>
        <v>192754.4827</v>
      </c>
      <c r="K100" s="21">
        <f t="shared" si="64"/>
        <v>239593.822</v>
      </c>
      <c r="L100" s="21">
        <f t="shared" si="64"/>
        <v>249057.7779</v>
      </c>
      <c r="M100" s="21">
        <f t="shared" si="64"/>
        <v>281061.7024</v>
      </c>
      <c r="N100" s="26">
        <f t="shared" si="64"/>
        <v>310432.6503</v>
      </c>
      <c r="O100" s="22">
        <f t="shared" si="61"/>
        <v>193755.402</v>
      </c>
      <c r="Q100">
        <v>418.2</v>
      </c>
      <c r="R100">
        <v>902.0</v>
      </c>
      <c r="S100" s="4">
        <f t="shared" si="62"/>
        <v>0.4636363636</v>
      </c>
    </row>
    <row r="101" ht="12.75" customHeight="1">
      <c r="A101" s="3">
        <v>2012.0</v>
      </c>
      <c r="B101" s="23">
        <f t="shared" si="59"/>
        <v>78070.60882</v>
      </c>
      <c r="C101" s="21">
        <f t="shared" ref="C101:N101" si="65">B101+(MAX($A$81,(B101/10))*C72)</f>
        <v>72566.6309</v>
      </c>
      <c r="D101" s="21">
        <f t="shared" si="65"/>
        <v>79914.00228</v>
      </c>
      <c r="E101" s="21">
        <f t="shared" si="65"/>
        <v>82710.99236</v>
      </c>
      <c r="F101" s="21">
        <f t="shared" si="65"/>
        <v>90878.70286</v>
      </c>
      <c r="G101" s="21">
        <f t="shared" si="65"/>
        <v>97035.73497</v>
      </c>
      <c r="H101" s="21">
        <f t="shared" si="65"/>
        <v>98685.34247</v>
      </c>
      <c r="I101" s="21">
        <f t="shared" si="65"/>
        <v>103989.6796</v>
      </c>
      <c r="J101" s="21">
        <f t="shared" si="65"/>
        <v>98426.23177</v>
      </c>
      <c r="K101" s="21">
        <f t="shared" si="65"/>
        <v>101625.0843</v>
      </c>
      <c r="L101" s="21">
        <f t="shared" si="65"/>
        <v>97890.36245</v>
      </c>
      <c r="M101" s="21">
        <f t="shared" si="65"/>
        <v>109710.6237</v>
      </c>
      <c r="N101" s="26">
        <f t="shared" si="65"/>
        <v>116677.2483</v>
      </c>
      <c r="O101" s="22">
        <f t="shared" si="61"/>
        <v>38606.6395</v>
      </c>
      <c r="Q101">
        <v>171.8</v>
      </c>
      <c r="R101">
        <v>792.0</v>
      </c>
      <c r="S101" s="4">
        <f t="shared" si="62"/>
        <v>0.2169191919</v>
      </c>
    </row>
    <row r="102" ht="12.75" customHeight="1">
      <c r="A102" s="3">
        <v>2011.0</v>
      </c>
      <c r="B102" s="23">
        <f t="shared" si="59"/>
        <v>69676.95201</v>
      </c>
      <c r="C102" s="21">
        <f t="shared" ref="C102:N102" si="66">B102+(MAX($A$81,(B102/10))*C73)</f>
        <v>65078.27318</v>
      </c>
      <c r="D102" s="21">
        <f t="shared" si="66"/>
        <v>59562.88953</v>
      </c>
      <c r="E102" s="21">
        <f t="shared" si="66"/>
        <v>62541.034</v>
      </c>
      <c r="F102" s="21">
        <f t="shared" si="66"/>
        <v>66965.81216</v>
      </c>
      <c r="G102" s="21">
        <f t="shared" si="66"/>
        <v>61106.30359</v>
      </c>
      <c r="H102" s="21">
        <f t="shared" si="66"/>
        <v>73266.45801</v>
      </c>
      <c r="I102" s="21">
        <f t="shared" si="66"/>
        <v>78138.67747</v>
      </c>
      <c r="J102" s="21">
        <f t="shared" si="66"/>
        <v>78138.67747</v>
      </c>
      <c r="K102" s="21">
        <f t="shared" si="66"/>
        <v>84799.99972</v>
      </c>
      <c r="L102" s="21">
        <f t="shared" si="66"/>
        <v>88425.19971</v>
      </c>
      <c r="M102" s="21">
        <f t="shared" si="66"/>
        <v>79582.67974</v>
      </c>
      <c r="N102" s="26">
        <f t="shared" si="66"/>
        <v>78070.60882</v>
      </c>
      <c r="O102" s="22">
        <f t="shared" si="61"/>
        <v>8393.656813</v>
      </c>
      <c r="Q102">
        <v>42.0</v>
      </c>
      <c r="R102">
        <v>781.0</v>
      </c>
      <c r="S102" s="4">
        <f t="shared" si="62"/>
        <v>0.05377720871</v>
      </c>
    </row>
    <row r="103" ht="12.75" customHeight="1">
      <c r="A103" s="3">
        <v>2010.0</v>
      </c>
      <c r="B103" s="23">
        <f t="shared" si="59"/>
        <v>42085.60265</v>
      </c>
      <c r="C103" s="21">
        <f t="shared" ref="C103:N103" si="67">B103+(MAX($A$81,(B103/10))*C74)</f>
        <v>38045.3848</v>
      </c>
      <c r="D103" s="21">
        <f t="shared" si="67"/>
        <v>38568.50884</v>
      </c>
      <c r="E103" s="21">
        <f t="shared" si="67"/>
        <v>37893.55993</v>
      </c>
      <c r="F103" s="21">
        <f t="shared" si="67"/>
        <v>43151.29137</v>
      </c>
      <c r="G103" s="21">
        <f t="shared" si="67"/>
        <v>49160.1087</v>
      </c>
      <c r="H103" s="21">
        <f t="shared" si="67"/>
        <v>63342.80006</v>
      </c>
      <c r="I103" s="21">
        <f t="shared" si="67"/>
        <v>60444.86696</v>
      </c>
      <c r="J103" s="21">
        <f t="shared" si="67"/>
        <v>58676.8546</v>
      </c>
      <c r="K103" s="21">
        <f t="shared" si="67"/>
        <v>52809.16914</v>
      </c>
      <c r="L103" s="21">
        <f t="shared" si="67"/>
        <v>52663.94392</v>
      </c>
      <c r="M103" s="21">
        <f t="shared" si="67"/>
        <v>63170.40073</v>
      </c>
      <c r="N103" s="26">
        <f t="shared" si="67"/>
        <v>69676.95201</v>
      </c>
      <c r="O103" s="22">
        <f t="shared" si="61"/>
        <v>27591.34936</v>
      </c>
      <c r="Q103">
        <v>194.6</v>
      </c>
      <c r="R103">
        <v>602.0</v>
      </c>
      <c r="S103" s="4">
        <f t="shared" si="62"/>
        <v>0.323255814</v>
      </c>
    </row>
    <row r="104" ht="12.75" customHeight="1">
      <c r="A104" s="3">
        <v>2009.0</v>
      </c>
      <c r="B104" s="23">
        <f t="shared" si="59"/>
        <v>20447.81864</v>
      </c>
      <c r="C104" s="21">
        <f t="shared" ref="C104:N104" si="68">B104+(MAX($A$81,(B104/10))*C75)</f>
        <v>20284.23609</v>
      </c>
      <c r="D104" s="21">
        <f t="shared" si="68"/>
        <v>21795.41168</v>
      </c>
      <c r="E104" s="21">
        <f t="shared" si="68"/>
        <v>20869.10668</v>
      </c>
      <c r="F104" s="21">
        <f t="shared" si="68"/>
        <v>22658.63258</v>
      </c>
      <c r="G104" s="21">
        <f t="shared" si="68"/>
        <v>23508.3313</v>
      </c>
      <c r="H104" s="21">
        <f t="shared" si="68"/>
        <v>23426.05214</v>
      </c>
      <c r="I104" s="21">
        <f t="shared" si="68"/>
        <v>23560.75194</v>
      </c>
      <c r="J104" s="21">
        <f t="shared" si="68"/>
        <v>26358.59123</v>
      </c>
      <c r="K104" s="21">
        <f t="shared" si="68"/>
        <v>25930.26413</v>
      </c>
      <c r="L104" s="21">
        <f t="shared" si="68"/>
        <v>29742.01295</v>
      </c>
      <c r="M104" s="21">
        <f t="shared" si="68"/>
        <v>35787.07709</v>
      </c>
      <c r="N104" s="26">
        <f t="shared" si="68"/>
        <v>42085.60265</v>
      </c>
      <c r="O104" s="22">
        <f t="shared" si="61"/>
        <v>21637.78401</v>
      </c>
      <c r="Q104">
        <v>311.3</v>
      </c>
      <c r="R104">
        <v>443.0</v>
      </c>
      <c r="S104" s="4">
        <f t="shared" si="62"/>
        <v>0.7027088036</v>
      </c>
    </row>
    <row r="105" ht="12.75" customHeight="1">
      <c r="A105" s="3">
        <v>2008.0</v>
      </c>
      <c r="B105" s="23">
        <f t="shared" si="59"/>
        <v>14458.17991</v>
      </c>
      <c r="C105" s="21">
        <f t="shared" ref="C105:N105" si="69">B105+(MAX($A$81,(B105/10))*C76)</f>
        <v>13012.36192</v>
      </c>
      <c r="D105" s="21">
        <f t="shared" si="69"/>
        <v>12586.20707</v>
      </c>
      <c r="E105" s="21">
        <f t="shared" si="69"/>
        <v>11780.68981</v>
      </c>
      <c r="F105" s="21">
        <f t="shared" si="69"/>
        <v>10764.60532</v>
      </c>
      <c r="G105" s="21">
        <f t="shared" si="69"/>
        <v>10533.1663</v>
      </c>
      <c r="H105" s="21">
        <f t="shared" si="69"/>
        <v>11394.25265</v>
      </c>
      <c r="I105" s="21">
        <f t="shared" si="69"/>
        <v>12707.44027</v>
      </c>
      <c r="J105" s="21">
        <f t="shared" si="69"/>
        <v>11436.69624</v>
      </c>
      <c r="K105" s="21">
        <f t="shared" si="69"/>
        <v>11551.0632</v>
      </c>
      <c r="L105" s="21">
        <f t="shared" si="69"/>
        <v>17543.17724</v>
      </c>
      <c r="M105" s="21">
        <f t="shared" si="69"/>
        <v>18863.30133</v>
      </c>
      <c r="N105" s="26">
        <f t="shared" si="69"/>
        <v>20447.81864</v>
      </c>
      <c r="O105" s="22">
        <f t="shared" si="61"/>
        <v>5989.638727</v>
      </c>
      <c r="Q105">
        <v>176.5</v>
      </c>
      <c r="R105">
        <v>713.0</v>
      </c>
      <c r="S105" s="4">
        <f t="shared" si="62"/>
        <v>0.247545582</v>
      </c>
    </row>
    <row r="106" ht="12.75" customHeight="1">
      <c r="A106" s="3">
        <v>2007.0</v>
      </c>
      <c r="B106" s="20">
        <f>A80</f>
        <v>10000</v>
      </c>
      <c r="C106" s="21">
        <f t="shared" ref="C106:N106" si="70">B106+(MAX($A$81,(B106/10))*C77)</f>
        <v>9680</v>
      </c>
      <c r="D106" s="21">
        <f t="shared" si="70"/>
        <v>10650</v>
      </c>
      <c r="E106" s="21">
        <f t="shared" si="70"/>
        <v>12306.075</v>
      </c>
      <c r="F106" s="21">
        <f t="shared" si="70"/>
        <v>11447.72627</v>
      </c>
      <c r="G106" s="21">
        <f t="shared" si="70"/>
        <v>11751.09101</v>
      </c>
      <c r="H106" s="21">
        <f t="shared" si="70"/>
        <v>12253.45016</v>
      </c>
      <c r="I106" s="21">
        <f t="shared" si="70"/>
        <v>11821.51604</v>
      </c>
      <c r="J106" s="21">
        <f t="shared" si="70"/>
        <v>11372.29843</v>
      </c>
      <c r="K106" s="21">
        <f t="shared" si="70"/>
        <v>11812.97499</v>
      </c>
      <c r="L106" s="21">
        <f t="shared" si="70"/>
        <v>12306.1667</v>
      </c>
      <c r="M106" s="21">
        <f t="shared" si="70"/>
        <v>12755.34178</v>
      </c>
      <c r="N106" s="26">
        <f t="shared" si="70"/>
        <v>14458.17991</v>
      </c>
      <c r="O106" s="22">
        <f t="shared" si="61"/>
        <v>4458.179911</v>
      </c>
      <c r="Q106">
        <v>158.9</v>
      </c>
      <c r="R106">
        <v>800.0</v>
      </c>
      <c r="S106" s="4">
        <f t="shared" si="62"/>
        <v>0.198625</v>
      </c>
    </row>
    <row r="107" ht="12.75" customHeight="1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>
        <f>SUM(O97:O106)</f>
        <v>1748903.868</v>
      </c>
      <c r="P107" s="18"/>
      <c r="Q107">
        <f>SUM(Q97:Q106)</f>
        <v>2107.5</v>
      </c>
      <c r="S107" s="5">
        <f>SUM(S97:S106)</f>
        <v>2.79332081</v>
      </c>
      <c r="T107" s="6">
        <f>O107/10</f>
        <v>174890.3868</v>
      </c>
    </row>
    <row r="108" ht="12.75" customHeight="1"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</row>
    <row r="109" ht="12.75" customHeight="1"/>
    <row r="110" ht="12.75" customHeight="1">
      <c r="A110" t="s">
        <v>69</v>
      </c>
      <c r="B110" s="28">
        <f>A80</f>
        <v>10000</v>
      </c>
      <c r="C110" s="28">
        <f t="shared" ref="C110:N110" si="71">C106</f>
        <v>9680</v>
      </c>
      <c r="D110" s="28">
        <f t="shared" si="71"/>
        <v>10650</v>
      </c>
      <c r="E110" s="28">
        <f t="shared" si="71"/>
        <v>12306.075</v>
      </c>
      <c r="F110" s="28">
        <f t="shared" si="71"/>
        <v>11447.72627</v>
      </c>
      <c r="G110" s="28">
        <f t="shared" si="71"/>
        <v>11751.09101</v>
      </c>
      <c r="H110" s="28">
        <f t="shared" si="71"/>
        <v>12253.45016</v>
      </c>
      <c r="I110" s="28">
        <f t="shared" si="71"/>
        <v>11821.51604</v>
      </c>
      <c r="J110" s="28">
        <f t="shared" si="71"/>
        <v>11372.29843</v>
      </c>
      <c r="K110" s="28">
        <f t="shared" si="71"/>
        <v>11812.97499</v>
      </c>
      <c r="L110" s="28">
        <f t="shared" si="71"/>
        <v>12306.1667</v>
      </c>
      <c r="M110" s="28">
        <f t="shared" si="71"/>
        <v>12755.34178</v>
      </c>
      <c r="N110" s="28">
        <f t="shared" si="71"/>
        <v>14458.17991</v>
      </c>
    </row>
    <row r="111" ht="12.75" customHeight="1">
      <c r="A111" t="s">
        <v>72</v>
      </c>
      <c r="B111" s="28">
        <f t="shared" ref="B111:N111" si="72">B110/10</f>
        <v>1000</v>
      </c>
      <c r="C111" s="28">
        <f t="shared" si="72"/>
        <v>968</v>
      </c>
      <c r="D111" s="28">
        <f t="shared" si="72"/>
        <v>1065</v>
      </c>
      <c r="E111" s="28">
        <f t="shared" si="72"/>
        <v>1230.6075</v>
      </c>
      <c r="F111" s="28">
        <f t="shared" si="72"/>
        <v>1144.772627</v>
      </c>
      <c r="G111" s="28">
        <f t="shared" si="72"/>
        <v>1175.109101</v>
      </c>
      <c r="H111" s="28">
        <f t="shared" si="72"/>
        <v>1225.345016</v>
      </c>
      <c r="I111" s="28">
        <f t="shared" si="72"/>
        <v>1182.151604</v>
      </c>
      <c r="J111" s="28">
        <f t="shared" si="72"/>
        <v>1137.229843</v>
      </c>
      <c r="K111" s="28">
        <f t="shared" si="72"/>
        <v>1181.297499</v>
      </c>
      <c r="L111" s="28">
        <f t="shared" si="72"/>
        <v>1230.61667</v>
      </c>
      <c r="M111" s="28">
        <f t="shared" si="72"/>
        <v>1275.534178</v>
      </c>
      <c r="N111" s="28">
        <f t="shared" si="72"/>
        <v>1445.817991</v>
      </c>
    </row>
    <row r="112" ht="12.75" customHeight="1"/>
    <row r="113" ht="12.75" customHeight="1">
      <c r="A113" s="1" t="s">
        <v>73</v>
      </c>
    </row>
    <row r="114" ht="12.75" customHeight="1">
      <c r="B114" s="1" t="s">
        <v>74</v>
      </c>
      <c r="C114" s="29" t="s">
        <v>75</v>
      </c>
      <c r="D114" s="1" t="s">
        <v>76</v>
      </c>
      <c r="G114" s="1"/>
    </row>
    <row r="115" ht="12.75" customHeight="1">
      <c r="B115" s="1"/>
      <c r="C115" s="1"/>
      <c r="D115" s="1"/>
    </row>
    <row r="116" ht="12.75" customHeight="1">
      <c r="A116" s="22" t="s">
        <v>61</v>
      </c>
      <c r="B116" s="22">
        <v>9180.0</v>
      </c>
      <c r="C116" s="22">
        <v>966865.350405885</v>
      </c>
      <c r="D116" s="22">
        <v>425635.526494625</v>
      </c>
    </row>
    <row r="117" ht="12.75" customHeight="1">
      <c r="A117" s="22" t="s">
        <v>60</v>
      </c>
      <c r="B117" s="22">
        <v>2402.5</v>
      </c>
      <c r="C117" s="22">
        <v>116519.996955597</v>
      </c>
      <c r="D117" s="22">
        <v>89815.0982810442</v>
      </c>
    </row>
    <row r="118" ht="12.75" customHeight="1">
      <c r="A118" s="22" t="s">
        <v>59</v>
      </c>
      <c r="B118" s="22">
        <v>8875.0</v>
      </c>
      <c r="C118" s="22">
        <v>365085.870025241</v>
      </c>
      <c r="D118" s="22">
        <v>175779.147768374</v>
      </c>
    </row>
    <row r="119" ht="12.75" customHeight="1">
      <c r="A119" s="22" t="s">
        <v>58</v>
      </c>
      <c r="B119" s="22">
        <v>10455.0</v>
      </c>
      <c r="C119" s="22">
        <v>193755.401955856</v>
      </c>
      <c r="D119" s="22">
        <v>101233.33541747</v>
      </c>
    </row>
    <row r="120" ht="12.75" customHeight="1">
      <c r="A120" s="22" t="s">
        <v>57</v>
      </c>
      <c r="B120" s="22">
        <v>4295.0</v>
      </c>
      <c r="C120" s="22">
        <v>38606.6394989796</v>
      </c>
      <c r="D120" s="22">
        <v>29092.3308202248</v>
      </c>
    </row>
    <row r="121" ht="12.75" customHeight="1">
      <c r="A121" s="22" t="s">
        <v>56</v>
      </c>
      <c r="B121" s="22">
        <v>1570.0</v>
      </c>
      <c r="C121" s="22">
        <v>8393.65681268042</v>
      </c>
      <c r="D121" s="22">
        <v>9191.39949625915</v>
      </c>
    </row>
    <row r="122" ht="12.75" customHeight="1">
      <c r="A122" s="22" t="s">
        <v>55</v>
      </c>
      <c r="B122" s="22">
        <v>5915.0</v>
      </c>
      <c r="C122" s="22">
        <v>27591.3493582471</v>
      </c>
      <c r="D122" s="22">
        <v>21758.557311983</v>
      </c>
    </row>
    <row r="123" ht="12.75" customHeight="1">
      <c r="A123" s="22" t="s">
        <v>54</v>
      </c>
      <c r="B123" s="22">
        <v>7782.5</v>
      </c>
      <c r="C123" s="22">
        <v>21637.7840146323</v>
      </c>
      <c r="D123" s="22">
        <v>16099.1022740625</v>
      </c>
    </row>
    <row r="124" ht="12.75" customHeight="1">
      <c r="A124" s="22" t="s">
        <v>53</v>
      </c>
      <c r="B124" s="22">
        <v>4805.0</v>
      </c>
      <c r="C124" s="22">
        <v>5989.63872676103</v>
      </c>
      <c r="D124" s="22">
        <v>6713.78625</v>
      </c>
    </row>
    <row r="125" ht="12.75" customHeight="1">
      <c r="A125" s="22" t="s">
        <v>52</v>
      </c>
      <c r="B125" s="22">
        <v>3972.5</v>
      </c>
      <c r="C125" s="22">
        <v>4458.17991086516</v>
      </c>
      <c r="D125" s="22">
        <v>3972.5</v>
      </c>
    </row>
    <row r="126" ht="12.75" customHeight="1">
      <c r="A126" s="1" t="s">
        <v>77</v>
      </c>
      <c r="B126" s="19">
        <f t="shared" ref="B126:D126" si="73">SUM(B116:B125)</f>
        <v>59252.5</v>
      </c>
      <c r="C126" s="19">
        <f t="shared" si="73"/>
        <v>1748903.868</v>
      </c>
      <c r="D126" s="19">
        <f t="shared" si="73"/>
        <v>879290.7841</v>
      </c>
    </row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81:E81"/>
    <mergeCell ref="A113:C113"/>
  </mergeCells>
  <conditionalFormatting sqref="C3:O3 C4:N12">
    <cfRule type="cellIs" dxfId="0" priority="1" operator="lessThan">
      <formula>0</formula>
    </cfRule>
  </conditionalFormatting>
  <conditionalFormatting sqref="C3:O3 C4:N12">
    <cfRule type="cellIs" dxfId="0" priority="2" operator="greaterThanOrEqual">
      <formula>0</formula>
    </cfRule>
  </conditionalFormatting>
  <conditionalFormatting sqref="C16:N25">
    <cfRule type="cellIs" dxfId="0" priority="3" operator="lessThan">
      <formula>0</formula>
    </cfRule>
  </conditionalFormatting>
  <conditionalFormatting sqref="C16:N25">
    <cfRule type="cellIs" dxfId="0" priority="4" operator="greaterThanOrEqual">
      <formula>0</formula>
    </cfRule>
  </conditionalFormatting>
  <conditionalFormatting sqref="C29:N38">
    <cfRule type="cellIs" dxfId="0" priority="5" operator="lessThan">
      <formula>0</formula>
    </cfRule>
  </conditionalFormatting>
  <conditionalFormatting sqref="C29:N38">
    <cfRule type="cellIs" dxfId="0" priority="6" operator="greaterThanOrEqual">
      <formula>0</formula>
    </cfRule>
  </conditionalFormatting>
  <conditionalFormatting sqref="P42 C42:N51">
    <cfRule type="cellIs" dxfId="0" priority="7" operator="lessThan">
      <formula>0</formula>
    </cfRule>
  </conditionalFormatting>
  <conditionalFormatting sqref="P42 C42:N51">
    <cfRule type="cellIs" dxfId="0" priority="8" operator="greaterThanOrEqual">
      <formula>0</formula>
    </cfRule>
  </conditionalFormatting>
  <conditionalFormatting sqref="O4">
    <cfRule type="cellIs" dxfId="0" priority="9" operator="lessThan">
      <formula>0</formula>
    </cfRule>
  </conditionalFormatting>
  <conditionalFormatting sqref="O4">
    <cfRule type="cellIs" dxfId="0" priority="10" operator="greaterThanOrEqual">
      <formula>0</formula>
    </cfRule>
  </conditionalFormatting>
  <conditionalFormatting sqref="O5">
    <cfRule type="cellIs" dxfId="0" priority="11" operator="lessThan">
      <formula>0</formula>
    </cfRule>
  </conditionalFormatting>
  <conditionalFormatting sqref="O5">
    <cfRule type="cellIs" dxfId="0" priority="12" operator="greaterThanOrEqual">
      <formula>0</formula>
    </cfRule>
  </conditionalFormatting>
  <conditionalFormatting sqref="O6">
    <cfRule type="cellIs" dxfId="0" priority="13" operator="lessThan">
      <formula>0</formula>
    </cfRule>
  </conditionalFormatting>
  <conditionalFormatting sqref="O6">
    <cfRule type="cellIs" dxfId="0" priority="14" operator="greaterThanOrEqual">
      <formula>0</formula>
    </cfRule>
  </conditionalFormatting>
  <conditionalFormatting sqref="O7">
    <cfRule type="cellIs" dxfId="0" priority="15" operator="lessThan">
      <formula>0</formula>
    </cfRule>
  </conditionalFormatting>
  <conditionalFormatting sqref="O7">
    <cfRule type="cellIs" dxfId="0" priority="16" operator="greaterThanOrEqual">
      <formula>0</formula>
    </cfRule>
  </conditionalFormatting>
  <conditionalFormatting sqref="O8">
    <cfRule type="cellIs" dxfId="0" priority="17" operator="lessThan">
      <formula>0</formula>
    </cfRule>
  </conditionalFormatting>
  <conditionalFormatting sqref="O8">
    <cfRule type="cellIs" dxfId="0" priority="18" operator="greaterThanOrEqual">
      <formula>0</formula>
    </cfRule>
  </conditionalFormatting>
  <conditionalFormatting sqref="O9">
    <cfRule type="cellIs" dxfId="0" priority="19" operator="lessThan">
      <formula>0</formula>
    </cfRule>
  </conditionalFormatting>
  <conditionalFormatting sqref="O9">
    <cfRule type="cellIs" dxfId="0" priority="20" operator="greaterThanOrEqual">
      <formula>0</formula>
    </cfRule>
  </conditionalFormatting>
  <conditionalFormatting sqref="O10">
    <cfRule type="cellIs" dxfId="0" priority="21" operator="lessThan">
      <formula>0</formula>
    </cfRule>
  </conditionalFormatting>
  <conditionalFormatting sqref="O10">
    <cfRule type="cellIs" dxfId="0" priority="22" operator="greaterThanOrEqual">
      <formula>0</formula>
    </cfRule>
  </conditionalFormatting>
  <conditionalFormatting sqref="O11">
    <cfRule type="cellIs" dxfId="0" priority="23" operator="lessThan">
      <formula>0</formula>
    </cfRule>
  </conditionalFormatting>
  <conditionalFormatting sqref="O11">
    <cfRule type="cellIs" dxfId="0" priority="24" operator="greaterThanOrEqual">
      <formula>0</formula>
    </cfRule>
  </conditionalFormatting>
  <conditionalFormatting sqref="O12">
    <cfRule type="cellIs" dxfId="0" priority="25" operator="lessThan">
      <formula>0</formula>
    </cfRule>
  </conditionalFormatting>
  <conditionalFormatting sqref="O12">
    <cfRule type="cellIs" dxfId="0" priority="26" operator="greaterThanOrEqual">
      <formula>0</formula>
    </cfRule>
  </conditionalFormatting>
  <conditionalFormatting sqref="O16">
    <cfRule type="cellIs" dxfId="0" priority="27" operator="lessThan">
      <formula>0</formula>
    </cfRule>
  </conditionalFormatting>
  <conditionalFormatting sqref="O16">
    <cfRule type="cellIs" dxfId="0" priority="28" operator="greaterThanOrEqual">
      <formula>0</formula>
    </cfRule>
  </conditionalFormatting>
  <conditionalFormatting sqref="O17">
    <cfRule type="cellIs" dxfId="0" priority="29" operator="lessThan">
      <formula>0</formula>
    </cfRule>
  </conditionalFormatting>
  <conditionalFormatting sqref="O17">
    <cfRule type="cellIs" dxfId="0" priority="30" operator="greaterThanOrEqual">
      <formula>0</formula>
    </cfRule>
  </conditionalFormatting>
  <conditionalFormatting sqref="O18">
    <cfRule type="cellIs" dxfId="0" priority="31" operator="lessThan">
      <formula>0</formula>
    </cfRule>
  </conditionalFormatting>
  <conditionalFormatting sqref="O18">
    <cfRule type="cellIs" dxfId="0" priority="32" operator="greaterThanOrEqual">
      <formula>0</formula>
    </cfRule>
  </conditionalFormatting>
  <conditionalFormatting sqref="O19">
    <cfRule type="cellIs" dxfId="0" priority="33" operator="lessThan">
      <formula>0</formula>
    </cfRule>
  </conditionalFormatting>
  <conditionalFormatting sqref="O19">
    <cfRule type="cellIs" dxfId="0" priority="34" operator="greaterThanOrEqual">
      <formula>0</formula>
    </cfRule>
  </conditionalFormatting>
  <conditionalFormatting sqref="O20">
    <cfRule type="cellIs" dxfId="0" priority="35" operator="lessThan">
      <formula>0</formula>
    </cfRule>
  </conditionalFormatting>
  <conditionalFormatting sqref="O20">
    <cfRule type="cellIs" dxfId="0" priority="36" operator="greaterThanOrEqual">
      <formula>0</formula>
    </cfRule>
  </conditionalFormatting>
  <conditionalFormatting sqref="O21">
    <cfRule type="cellIs" dxfId="0" priority="37" operator="lessThan">
      <formula>0</formula>
    </cfRule>
  </conditionalFormatting>
  <conditionalFormatting sqref="O21">
    <cfRule type="cellIs" dxfId="0" priority="38" operator="greaterThanOrEqual">
      <formula>0</formula>
    </cfRule>
  </conditionalFormatting>
  <conditionalFormatting sqref="O22">
    <cfRule type="cellIs" dxfId="0" priority="39" operator="lessThan">
      <formula>0</formula>
    </cfRule>
  </conditionalFormatting>
  <conditionalFormatting sqref="O22">
    <cfRule type="cellIs" dxfId="0" priority="40" operator="greaterThanOrEqual">
      <formula>0</formula>
    </cfRule>
  </conditionalFormatting>
  <conditionalFormatting sqref="O23">
    <cfRule type="cellIs" dxfId="0" priority="41" operator="lessThan">
      <formula>0</formula>
    </cfRule>
  </conditionalFormatting>
  <conditionalFormatting sqref="O23">
    <cfRule type="cellIs" dxfId="0" priority="42" operator="greaterThanOrEqual">
      <formula>0</formula>
    </cfRule>
  </conditionalFormatting>
  <conditionalFormatting sqref="O24">
    <cfRule type="cellIs" dxfId="0" priority="43" operator="lessThan">
      <formula>0</formula>
    </cfRule>
  </conditionalFormatting>
  <conditionalFormatting sqref="O24">
    <cfRule type="cellIs" dxfId="0" priority="44" operator="greaterThanOrEqual">
      <formula>0</formula>
    </cfRule>
  </conditionalFormatting>
  <conditionalFormatting sqref="O25">
    <cfRule type="cellIs" dxfId="0" priority="45" operator="lessThan">
      <formula>0</formula>
    </cfRule>
  </conditionalFormatting>
  <conditionalFormatting sqref="O25">
    <cfRule type="cellIs" dxfId="0" priority="46" operator="greaterThanOrEqual">
      <formula>0</formula>
    </cfRule>
  </conditionalFormatting>
  <conditionalFormatting sqref="O29">
    <cfRule type="cellIs" dxfId="0" priority="47" operator="lessThan">
      <formula>0</formula>
    </cfRule>
  </conditionalFormatting>
  <conditionalFormatting sqref="O29">
    <cfRule type="cellIs" dxfId="0" priority="48" operator="greaterThanOrEqual">
      <formula>0</formula>
    </cfRule>
  </conditionalFormatting>
  <conditionalFormatting sqref="O30">
    <cfRule type="cellIs" dxfId="0" priority="49" operator="lessThan">
      <formula>0</formula>
    </cfRule>
  </conditionalFormatting>
  <conditionalFormatting sqref="O30">
    <cfRule type="cellIs" dxfId="0" priority="50" operator="greaterThanOrEqual">
      <formula>0</formula>
    </cfRule>
  </conditionalFormatting>
  <conditionalFormatting sqref="O31">
    <cfRule type="cellIs" dxfId="0" priority="51" operator="lessThan">
      <formula>0</formula>
    </cfRule>
  </conditionalFormatting>
  <conditionalFormatting sqref="O31">
    <cfRule type="cellIs" dxfId="0" priority="52" operator="greaterThanOrEqual">
      <formula>0</formula>
    </cfRule>
  </conditionalFormatting>
  <conditionalFormatting sqref="O32">
    <cfRule type="cellIs" dxfId="0" priority="53" operator="lessThan">
      <formula>0</formula>
    </cfRule>
  </conditionalFormatting>
  <conditionalFormatting sqref="O32">
    <cfRule type="cellIs" dxfId="0" priority="54" operator="greaterThanOrEqual">
      <formula>0</formula>
    </cfRule>
  </conditionalFormatting>
  <conditionalFormatting sqref="O33">
    <cfRule type="cellIs" dxfId="0" priority="55" operator="lessThan">
      <formula>0</formula>
    </cfRule>
  </conditionalFormatting>
  <conditionalFormatting sqref="O33">
    <cfRule type="cellIs" dxfId="0" priority="56" operator="greaterThanOrEqual">
      <formula>0</formula>
    </cfRule>
  </conditionalFormatting>
  <conditionalFormatting sqref="O34">
    <cfRule type="cellIs" dxfId="0" priority="57" operator="lessThan">
      <formula>0</formula>
    </cfRule>
  </conditionalFormatting>
  <conditionalFormatting sqref="O34">
    <cfRule type="cellIs" dxfId="0" priority="58" operator="greaterThanOrEqual">
      <formula>0</formula>
    </cfRule>
  </conditionalFormatting>
  <conditionalFormatting sqref="O35">
    <cfRule type="cellIs" dxfId="0" priority="59" operator="lessThan">
      <formula>0</formula>
    </cfRule>
  </conditionalFormatting>
  <conditionalFormatting sqref="O35">
    <cfRule type="cellIs" dxfId="0" priority="60" operator="greaterThanOrEqual">
      <formula>0</formula>
    </cfRule>
  </conditionalFormatting>
  <conditionalFormatting sqref="O36">
    <cfRule type="cellIs" dxfId="0" priority="61" operator="lessThan">
      <formula>0</formula>
    </cfRule>
  </conditionalFormatting>
  <conditionalFormatting sqref="O36">
    <cfRule type="cellIs" dxfId="0" priority="62" operator="greaterThanOrEqual">
      <formula>0</formula>
    </cfRule>
  </conditionalFormatting>
  <conditionalFormatting sqref="O37">
    <cfRule type="cellIs" dxfId="0" priority="63" operator="lessThan">
      <formula>0</formula>
    </cfRule>
  </conditionalFormatting>
  <conditionalFormatting sqref="O37">
    <cfRule type="cellIs" dxfId="0" priority="64" operator="greaterThanOrEqual">
      <formula>0</formula>
    </cfRule>
  </conditionalFormatting>
  <conditionalFormatting sqref="O38">
    <cfRule type="cellIs" dxfId="0" priority="65" operator="lessThan">
      <formula>0</formula>
    </cfRule>
  </conditionalFormatting>
  <conditionalFormatting sqref="O38">
    <cfRule type="cellIs" dxfId="0" priority="66" operator="greaterThanOrEqual">
      <formula>0</formula>
    </cfRule>
  </conditionalFormatting>
  <conditionalFormatting sqref="O42">
    <cfRule type="cellIs" dxfId="0" priority="67" operator="lessThan">
      <formula>0</formula>
    </cfRule>
  </conditionalFormatting>
  <conditionalFormatting sqref="O42">
    <cfRule type="cellIs" dxfId="0" priority="68" operator="greaterThanOrEqual">
      <formula>0</formula>
    </cfRule>
  </conditionalFormatting>
  <conditionalFormatting sqref="O43">
    <cfRule type="cellIs" dxfId="0" priority="69" operator="lessThan">
      <formula>0</formula>
    </cfRule>
  </conditionalFormatting>
  <conditionalFormatting sqref="O43">
    <cfRule type="cellIs" dxfId="0" priority="70" operator="greaterThanOrEqual">
      <formula>0</formula>
    </cfRule>
  </conditionalFormatting>
  <conditionalFormatting sqref="O44">
    <cfRule type="cellIs" dxfId="0" priority="71" operator="lessThan">
      <formula>0</formula>
    </cfRule>
  </conditionalFormatting>
  <conditionalFormatting sqref="O44">
    <cfRule type="cellIs" dxfId="0" priority="72" operator="greaterThanOrEqual">
      <formula>0</formula>
    </cfRule>
  </conditionalFormatting>
  <conditionalFormatting sqref="O45">
    <cfRule type="cellIs" dxfId="0" priority="73" operator="lessThan">
      <formula>0</formula>
    </cfRule>
  </conditionalFormatting>
  <conditionalFormatting sqref="O45">
    <cfRule type="cellIs" dxfId="0" priority="74" operator="greaterThanOrEqual">
      <formula>0</formula>
    </cfRule>
  </conditionalFormatting>
  <conditionalFormatting sqref="O46">
    <cfRule type="cellIs" dxfId="0" priority="75" operator="lessThan">
      <formula>0</formula>
    </cfRule>
  </conditionalFormatting>
  <conditionalFormatting sqref="O46">
    <cfRule type="cellIs" dxfId="0" priority="76" operator="greaterThanOrEqual">
      <formula>0</formula>
    </cfRule>
  </conditionalFormatting>
  <conditionalFormatting sqref="O47">
    <cfRule type="cellIs" dxfId="0" priority="77" operator="lessThan">
      <formula>0</formula>
    </cfRule>
  </conditionalFormatting>
  <conditionalFormatting sqref="O47">
    <cfRule type="cellIs" dxfId="0" priority="78" operator="greaterThanOrEqual">
      <formula>0</formula>
    </cfRule>
  </conditionalFormatting>
  <conditionalFormatting sqref="O48">
    <cfRule type="cellIs" dxfId="0" priority="79" operator="lessThan">
      <formula>0</formula>
    </cfRule>
  </conditionalFormatting>
  <conditionalFormatting sqref="O48">
    <cfRule type="cellIs" dxfId="0" priority="80" operator="greaterThanOrEqual">
      <formula>0</formula>
    </cfRule>
  </conditionalFormatting>
  <conditionalFormatting sqref="O49">
    <cfRule type="cellIs" dxfId="0" priority="81" operator="lessThan">
      <formula>0</formula>
    </cfRule>
  </conditionalFormatting>
  <conditionalFormatting sqref="O49">
    <cfRule type="cellIs" dxfId="0" priority="82" operator="greaterThanOrEqual">
      <formula>0</formula>
    </cfRule>
  </conditionalFormatting>
  <conditionalFormatting sqref="O50">
    <cfRule type="cellIs" dxfId="0" priority="83" operator="lessThan">
      <formula>0</formula>
    </cfRule>
  </conditionalFormatting>
  <conditionalFormatting sqref="O50">
    <cfRule type="cellIs" dxfId="0" priority="84" operator="greaterThanOrEqual">
      <formula>0</formula>
    </cfRule>
  </conditionalFormatting>
  <conditionalFormatting sqref="O51">
    <cfRule type="cellIs" dxfId="0" priority="85" operator="lessThan">
      <formula>0</formula>
    </cfRule>
  </conditionalFormatting>
  <conditionalFormatting sqref="O51">
    <cfRule type="cellIs" dxfId="0" priority="86" operator="greaterThanOrEqual">
      <formula>0</formula>
    </cfRule>
  </conditionalFormatting>
  <conditionalFormatting sqref="P43">
    <cfRule type="cellIs" dxfId="0" priority="87" operator="lessThan">
      <formula>0</formula>
    </cfRule>
  </conditionalFormatting>
  <conditionalFormatting sqref="P43">
    <cfRule type="cellIs" dxfId="0" priority="88" operator="greaterThanOrEqual">
      <formula>0</formula>
    </cfRule>
  </conditionalFormatting>
  <conditionalFormatting sqref="P44">
    <cfRule type="cellIs" dxfId="0" priority="89" operator="lessThan">
      <formula>0</formula>
    </cfRule>
  </conditionalFormatting>
  <conditionalFormatting sqref="P44">
    <cfRule type="cellIs" dxfId="0" priority="90" operator="greaterThanOrEqual">
      <formula>0</formula>
    </cfRule>
  </conditionalFormatting>
  <conditionalFormatting sqref="P45">
    <cfRule type="cellIs" dxfId="0" priority="91" operator="lessThan">
      <formula>0</formula>
    </cfRule>
  </conditionalFormatting>
  <conditionalFormatting sqref="P45">
    <cfRule type="cellIs" dxfId="0" priority="92" operator="greaterThanOrEqual">
      <formula>0</formula>
    </cfRule>
  </conditionalFormatting>
  <conditionalFormatting sqref="P46">
    <cfRule type="cellIs" dxfId="0" priority="93" operator="lessThan">
      <formula>0</formula>
    </cfRule>
  </conditionalFormatting>
  <conditionalFormatting sqref="P46">
    <cfRule type="cellIs" dxfId="0" priority="94" operator="greaterThanOrEqual">
      <formula>0</formula>
    </cfRule>
  </conditionalFormatting>
  <conditionalFormatting sqref="P47">
    <cfRule type="cellIs" dxfId="0" priority="95" operator="lessThan">
      <formula>0</formula>
    </cfRule>
  </conditionalFormatting>
  <conditionalFormatting sqref="P47">
    <cfRule type="cellIs" dxfId="0" priority="96" operator="greaterThanOrEqual">
      <formula>0</formula>
    </cfRule>
  </conditionalFormatting>
  <conditionalFormatting sqref="P48">
    <cfRule type="cellIs" dxfId="0" priority="97" operator="lessThan">
      <formula>0</formula>
    </cfRule>
  </conditionalFormatting>
  <conditionalFormatting sqref="P48">
    <cfRule type="cellIs" dxfId="0" priority="98" operator="greaterThanOrEqual">
      <formula>0</formula>
    </cfRule>
  </conditionalFormatting>
  <conditionalFormatting sqref="P49">
    <cfRule type="cellIs" dxfId="0" priority="99" operator="lessThan">
      <formula>0</formula>
    </cfRule>
  </conditionalFormatting>
  <conditionalFormatting sqref="P49">
    <cfRule type="cellIs" dxfId="0" priority="100" operator="greaterThanOrEqual">
      <formula>0</formula>
    </cfRule>
  </conditionalFormatting>
  <conditionalFormatting sqref="P50">
    <cfRule type="cellIs" dxfId="0" priority="101" operator="lessThan">
      <formula>0</formula>
    </cfRule>
  </conditionalFormatting>
  <conditionalFormatting sqref="P50">
    <cfRule type="cellIs" dxfId="0" priority="102" operator="greaterThanOrEqual">
      <formula>0</formula>
    </cfRule>
  </conditionalFormatting>
  <conditionalFormatting sqref="P51">
    <cfRule type="cellIs" dxfId="0" priority="103" operator="lessThan">
      <formula>0</formula>
    </cfRule>
  </conditionalFormatting>
  <conditionalFormatting sqref="P51">
    <cfRule type="cellIs" dxfId="0" priority="104" operator="greaterThanOrEqual">
      <formula>0</formula>
    </cfRule>
  </conditionalFormatting>
  <conditionalFormatting sqref="P29">
    <cfRule type="cellIs" dxfId="0" priority="105" operator="lessThan">
      <formula>0</formula>
    </cfRule>
  </conditionalFormatting>
  <conditionalFormatting sqref="P29">
    <cfRule type="cellIs" dxfId="0" priority="106" operator="greaterThanOrEqual">
      <formula>0</formula>
    </cfRule>
  </conditionalFormatting>
  <conditionalFormatting sqref="P30">
    <cfRule type="cellIs" dxfId="0" priority="107" operator="lessThan">
      <formula>0</formula>
    </cfRule>
  </conditionalFormatting>
  <conditionalFormatting sqref="P30">
    <cfRule type="cellIs" dxfId="0" priority="108" operator="greaterThanOrEqual">
      <formula>0</formula>
    </cfRule>
  </conditionalFormatting>
  <conditionalFormatting sqref="P31">
    <cfRule type="cellIs" dxfId="0" priority="109" operator="lessThan">
      <formula>0</formula>
    </cfRule>
  </conditionalFormatting>
  <conditionalFormatting sqref="P31">
    <cfRule type="cellIs" dxfId="0" priority="110" operator="greaterThanOrEqual">
      <formula>0</formula>
    </cfRule>
  </conditionalFormatting>
  <conditionalFormatting sqref="P32">
    <cfRule type="cellIs" dxfId="0" priority="111" operator="lessThan">
      <formula>0</formula>
    </cfRule>
  </conditionalFormatting>
  <conditionalFormatting sqref="P32">
    <cfRule type="cellIs" dxfId="0" priority="112" operator="greaterThanOrEqual">
      <formula>0</formula>
    </cfRule>
  </conditionalFormatting>
  <conditionalFormatting sqref="P33">
    <cfRule type="cellIs" dxfId="0" priority="113" operator="lessThan">
      <formula>0</formula>
    </cfRule>
  </conditionalFormatting>
  <conditionalFormatting sqref="P33">
    <cfRule type="cellIs" dxfId="0" priority="114" operator="greaterThanOrEqual">
      <formula>0</formula>
    </cfRule>
  </conditionalFormatting>
  <conditionalFormatting sqref="P34">
    <cfRule type="cellIs" dxfId="0" priority="115" operator="lessThan">
      <formula>0</formula>
    </cfRule>
  </conditionalFormatting>
  <conditionalFormatting sqref="P34">
    <cfRule type="cellIs" dxfId="0" priority="116" operator="greaterThanOrEqual">
      <formula>0</formula>
    </cfRule>
  </conditionalFormatting>
  <conditionalFormatting sqref="P35">
    <cfRule type="cellIs" dxfId="0" priority="117" operator="lessThan">
      <formula>0</formula>
    </cfRule>
  </conditionalFormatting>
  <conditionalFormatting sqref="P35">
    <cfRule type="cellIs" dxfId="0" priority="118" operator="greaterThanOrEqual">
      <formula>0</formula>
    </cfRule>
  </conditionalFormatting>
  <conditionalFormatting sqref="P36">
    <cfRule type="cellIs" dxfId="0" priority="119" operator="lessThan">
      <formula>0</formula>
    </cfRule>
  </conditionalFormatting>
  <conditionalFormatting sqref="P36">
    <cfRule type="cellIs" dxfId="0" priority="120" operator="greaterThanOrEqual">
      <formula>0</formula>
    </cfRule>
  </conditionalFormatting>
  <conditionalFormatting sqref="P37">
    <cfRule type="cellIs" dxfId="0" priority="121" operator="lessThan">
      <formula>0</formula>
    </cfRule>
  </conditionalFormatting>
  <conditionalFormatting sqref="P37">
    <cfRule type="cellIs" dxfId="0" priority="122" operator="greaterThanOrEqual">
      <formula>0</formula>
    </cfRule>
  </conditionalFormatting>
  <conditionalFormatting sqref="P38">
    <cfRule type="cellIs" dxfId="0" priority="123" operator="lessThan">
      <formula>0</formula>
    </cfRule>
  </conditionalFormatting>
  <conditionalFormatting sqref="P38">
    <cfRule type="cellIs" dxfId="0" priority="124" operator="greaterThanOrEqual">
      <formula>0</formula>
    </cfRule>
  </conditionalFormatting>
  <conditionalFormatting sqref="P16">
    <cfRule type="cellIs" dxfId="0" priority="125" operator="lessThan">
      <formula>0</formula>
    </cfRule>
  </conditionalFormatting>
  <conditionalFormatting sqref="P16">
    <cfRule type="cellIs" dxfId="0" priority="126" operator="greaterThanOrEqual">
      <formula>0</formula>
    </cfRule>
  </conditionalFormatting>
  <conditionalFormatting sqref="P17">
    <cfRule type="cellIs" dxfId="0" priority="127" operator="lessThan">
      <formula>0</formula>
    </cfRule>
  </conditionalFormatting>
  <conditionalFormatting sqref="P17">
    <cfRule type="cellIs" dxfId="0" priority="128" operator="greaterThanOrEqual">
      <formula>0</formula>
    </cfRule>
  </conditionalFormatting>
  <conditionalFormatting sqref="P18">
    <cfRule type="cellIs" dxfId="0" priority="129" operator="lessThan">
      <formula>0</formula>
    </cfRule>
  </conditionalFormatting>
  <conditionalFormatting sqref="P18">
    <cfRule type="cellIs" dxfId="0" priority="130" operator="greaterThanOrEqual">
      <formula>0</formula>
    </cfRule>
  </conditionalFormatting>
  <conditionalFormatting sqref="P19">
    <cfRule type="cellIs" dxfId="0" priority="131" operator="lessThan">
      <formula>0</formula>
    </cfRule>
  </conditionalFormatting>
  <conditionalFormatting sqref="P19">
    <cfRule type="cellIs" dxfId="0" priority="132" operator="greaterThanOrEqual">
      <formula>0</formula>
    </cfRule>
  </conditionalFormatting>
  <conditionalFormatting sqref="P20">
    <cfRule type="cellIs" dxfId="0" priority="133" operator="lessThan">
      <formula>0</formula>
    </cfRule>
  </conditionalFormatting>
  <conditionalFormatting sqref="P20">
    <cfRule type="cellIs" dxfId="0" priority="134" operator="greaterThanOrEqual">
      <formula>0</formula>
    </cfRule>
  </conditionalFormatting>
  <conditionalFormatting sqref="P21">
    <cfRule type="cellIs" dxfId="0" priority="135" operator="lessThan">
      <formula>0</formula>
    </cfRule>
  </conditionalFormatting>
  <conditionalFormatting sqref="P21">
    <cfRule type="cellIs" dxfId="0" priority="136" operator="greaterThanOrEqual">
      <formula>0</formula>
    </cfRule>
  </conditionalFormatting>
  <conditionalFormatting sqref="P22">
    <cfRule type="cellIs" dxfId="0" priority="137" operator="lessThan">
      <formula>0</formula>
    </cfRule>
  </conditionalFormatting>
  <conditionalFormatting sqref="P22">
    <cfRule type="cellIs" dxfId="0" priority="138" operator="greaterThanOrEqual">
      <formula>0</formula>
    </cfRule>
  </conditionalFormatting>
  <conditionalFormatting sqref="P23">
    <cfRule type="cellIs" dxfId="0" priority="139" operator="lessThan">
      <formula>0</formula>
    </cfRule>
  </conditionalFormatting>
  <conditionalFormatting sqref="P23">
    <cfRule type="cellIs" dxfId="0" priority="140" operator="greaterThanOrEqual">
      <formula>0</formula>
    </cfRule>
  </conditionalFormatting>
  <conditionalFormatting sqref="P24">
    <cfRule type="cellIs" dxfId="0" priority="141" operator="lessThan">
      <formula>0</formula>
    </cfRule>
  </conditionalFormatting>
  <conditionalFormatting sqref="P24">
    <cfRule type="cellIs" dxfId="0" priority="142" operator="greaterThanOrEqual">
      <formula>0</formula>
    </cfRule>
  </conditionalFormatting>
  <conditionalFormatting sqref="P25">
    <cfRule type="cellIs" dxfId="0" priority="143" operator="lessThan">
      <formula>0</formula>
    </cfRule>
  </conditionalFormatting>
  <conditionalFormatting sqref="P25">
    <cfRule type="cellIs" dxfId="0" priority="144" operator="greaterThanOrEqual">
      <formula>0</formula>
    </cfRule>
  </conditionalFormatting>
  <conditionalFormatting sqref="P3">
    <cfRule type="cellIs" dxfId="0" priority="145" operator="lessThan">
      <formula>0</formula>
    </cfRule>
  </conditionalFormatting>
  <conditionalFormatting sqref="P3">
    <cfRule type="cellIs" dxfId="0" priority="146" operator="greaterThanOrEqual">
      <formula>0</formula>
    </cfRule>
  </conditionalFormatting>
  <conditionalFormatting sqref="P4">
    <cfRule type="cellIs" dxfId="0" priority="147" operator="lessThan">
      <formula>0</formula>
    </cfRule>
  </conditionalFormatting>
  <conditionalFormatting sqref="P4">
    <cfRule type="cellIs" dxfId="0" priority="148" operator="greaterThanOrEqual">
      <formula>0</formula>
    </cfRule>
  </conditionalFormatting>
  <conditionalFormatting sqref="P5">
    <cfRule type="cellIs" dxfId="0" priority="149" operator="lessThan">
      <formula>0</formula>
    </cfRule>
  </conditionalFormatting>
  <conditionalFormatting sqref="P5">
    <cfRule type="cellIs" dxfId="0" priority="150" operator="greaterThanOrEqual">
      <formula>0</formula>
    </cfRule>
  </conditionalFormatting>
  <conditionalFormatting sqref="P6">
    <cfRule type="cellIs" dxfId="0" priority="151" operator="lessThan">
      <formula>0</formula>
    </cfRule>
  </conditionalFormatting>
  <conditionalFormatting sqref="P6">
    <cfRule type="cellIs" dxfId="0" priority="152" operator="greaterThanOrEqual">
      <formula>0</formula>
    </cfRule>
  </conditionalFormatting>
  <conditionalFormatting sqref="P7">
    <cfRule type="cellIs" dxfId="0" priority="153" operator="lessThan">
      <formula>0</formula>
    </cfRule>
  </conditionalFormatting>
  <conditionalFormatting sqref="P7">
    <cfRule type="cellIs" dxfId="0" priority="154" operator="greaterThanOrEqual">
      <formula>0</formula>
    </cfRule>
  </conditionalFormatting>
  <conditionalFormatting sqref="P8">
    <cfRule type="cellIs" dxfId="0" priority="155" operator="lessThan">
      <formula>0</formula>
    </cfRule>
  </conditionalFormatting>
  <conditionalFormatting sqref="P8">
    <cfRule type="cellIs" dxfId="0" priority="156" operator="greaterThanOrEqual">
      <formula>0</formula>
    </cfRule>
  </conditionalFormatting>
  <conditionalFormatting sqref="P9">
    <cfRule type="cellIs" dxfId="0" priority="157" operator="lessThan">
      <formula>0</formula>
    </cfRule>
  </conditionalFormatting>
  <conditionalFormatting sqref="P9">
    <cfRule type="cellIs" dxfId="0" priority="158" operator="greaterThanOrEqual">
      <formula>0</formula>
    </cfRule>
  </conditionalFormatting>
  <conditionalFormatting sqref="P10">
    <cfRule type="cellIs" dxfId="0" priority="159" operator="lessThan">
      <formula>0</formula>
    </cfRule>
  </conditionalFormatting>
  <conditionalFormatting sqref="P10">
    <cfRule type="cellIs" dxfId="0" priority="160" operator="greaterThanOrEqual">
      <formula>0</formula>
    </cfRule>
  </conditionalFormatting>
  <conditionalFormatting sqref="P11">
    <cfRule type="cellIs" dxfId="0" priority="161" operator="lessThan">
      <formula>0</formula>
    </cfRule>
  </conditionalFormatting>
  <conditionalFormatting sqref="P11">
    <cfRule type="cellIs" dxfId="0" priority="162" operator="greaterThanOrEqual">
      <formula>0</formula>
    </cfRule>
  </conditionalFormatting>
  <conditionalFormatting sqref="P12">
    <cfRule type="cellIs" dxfId="0" priority="163" operator="lessThan">
      <formula>0</formula>
    </cfRule>
  </conditionalFormatting>
  <conditionalFormatting sqref="P12">
    <cfRule type="cellIs" dxfId="0" priority="164" operator="greaterThanOrEqual">
      <formula>0</formula>
    </cfRule>
  </conditionalFormatting>
  <conditionalFormatting sqref="C55">
    <cfRule type="cellIs" dxfId="0" priority="165" operator="lessThan">
      <formula>0</formula>
    </cfRule>
  </conditionalFormatting>
  <conditionalFormatting sqref="C55">
    <cfRule type="cellIs" dxfId="0" priority="166" operator="greaterThanOrEqual">
      <formula>0</formula>
    </cfRule>
  </conditionalFormatting>
  <conditionalFormatting sqref="O55">
    <cfRule type="cellIs" dxfId="0" priority="167" operator="lessThan">
      <formula>0</formula>
    </cfRule>
  </conditionalFormatting>
  <conditionalFormatting sqref="O55">
    <cfRule type="cellIs" dxfId="0" priority="168" operator="greaterThanOrEqual">
      <formula>0</formula>
    </cfRule>
  </conditionalFormatting>
  <conditionalFormatting sqref="O56">
    <cfRule type="cellIs" dxfId="0" priority="169" operator="lessThan">
      <formula>0</formula>
    </cfRule>
  </conditionalFormatting>
  <conditionalFormatting sqref="O56">
    <cfRule type="cellIs" dxfId="0" priority="170" operator="greaterThanOrEqual">
      <formula>0</formula>
    </cfRule>
  </conditionalFormatting>
  <conditionalFormatting sqref="O57">
    <cfRule type="cellIs" dxfId="0" priority="171" operator="lessThan">
      <formula>0</formula>
    </cfRule>
  </conditionalFormatting>
  <conditionalFormatting sqref="O57">
    <cfRule type="cellIs" dxfId="0" priority="172" operator="greaterThanOrEqual">
      <formula>0</formula>
    </cfRule>
  </conditionalFormatting>
  <conditionalFormatting sqref="O58">
    <cfRule type="cellIs" dxfId="0" priority="173" operator="lessThan">
      <formula>0</formula>
    </cfRule>
  </conditionalFormatting>
  <conditionalFormatting sqref="O58">
    <cfRule type="cellIs" dxfId="0" priority="174" operator="greaterThanOrEqual">
      <formula>0</formula>
    </cfRule>
  </conditionalFormatting>
  <conditionalFormatting sqref="O59">
    <cfRule type="cellIs" dxfId="0" priority="175" operator="lessThan">
      <formula>0</formula>
    </cfRule>
  </conditionalFormatting>
  <conditionalFormatting sqref="O59">
    <cfRule type="cellIs" dxfId="0" priority="176" operator="greaterThanOrEqual">
      <formula>0</formula>
    </cfRule>
  </conditionalFormatting>
  <conditionalFormatting sqref="O60">
    <cfRule type="cellIs" dxfId="0" priority="177" operator="lessThan">
      <formula>0</formula>
    </cfRule>
  </conditionalFormatting>
  <conditionalFormatting sqref="O60">
    <cfRule type="cellIs" dxfId="0" priority="178" operator="greaterThanOrEqual">
      <formula>0</formula>
    </cfRule>
  </conditionalFormatting>
  <conditionalFormatting sqref="O61">
    <cfRule type="cellIs" dxfId="0" priority="179" operator="lessThan">
      <formula>0</formula>
    </cfRule>
  </conditionalFormatting>
  <conditionalFormatting sqref="O61">
    <cfRule type="cellIs" dxfId="0" priority="180" operator="greaterThanOrEqual">
      <formula>0</formula>
    </cfRule>
  </conditionalFormatting>
  <conditionalFormatting sqref="O62">
    <cfRule type="cellIs" dxfId="0" priority="181" operator="lessThan">
      <formula>0</formula>
    </cfRule>
  </conditionalFormatting>
  <conditionalFormatting sqref="O62">
    <cfRule type="cellIs" dxfId="0" priority="182" operator="greaterThanOrEqual">
      <formula>0</formula>
    </cfRule>
  </conditionalFormatting>
  <conditionalFormatting sqref="O63">
    <cfRule type="cellIs" dxfId="0" priority="183" operator="lessThan">
      <formula>0</formula>
    </cfRule>
  </conditionalFormatting>
  <conditionalFormatting sqref="O63">
    <cfRule type="cellIs" dxfId="0" priority="184" operator="greaterThanOrEqual">
      <formula>0</formula>
    </cfRule>
  </conditionalFormatting>
  <conditionalFormatting sqref="O64">
    <cfRule type="cellIs" dxfId="0" priority="185" operator="lessThan">
      <formula>0</formula>
    </cfRule>
  </conditionalFormatting>
  <conditionalFormatting sqref="O64">
    <cfRule type="cellIs" dxfId="0" priority="186" operator="greaterThanOrEqual">
      <formula>0</formula>
    </cfRule>
  </conditionalFormatting>
  <conditionalFormatting sqref="P55">
    <cfRule type="cellIs" dxfId="0" priority="187" operator="lessThan">
      <formula>0</formula>
    </cfRule>
  </conditionalFormatting>
  <conditionalFormatting sqref="P55">
    <cfRule type="cellIs" dxfId="0" priority="188" operator="greaterThanOrEqual">
      <formula>0</formula>
    </cfRule>
  </conditionalFormatting>
  <conditionalFormatting sqref="P56">
    <cfRule type="cellIs" dxfId="0" priority="189" operator="lessThan">
      <formula>0</formula>
    </cfRule>
  </conditionalFormatting>
  <conditionalFormatting sqref="P56">
    <cfRule type="cellIs" dxfId="0" priority="190" operator="greaterThanOrEqual">
      <formula>0</formula>
    </cfRule>
  </conditionalFormatting>
  <conditionalFormatting sqref="P57">
    <cfRule type="cellIs" dxfId="0" priority="191" operator="lessThan">
      <formula>0</formula>
    </cfRule>
  </conditionalFormatting>
  <conditionalFormatting sqref="P57">
    <cfRule type="cellIs" dxfId="0" priority="192" operator="greaterThanOrEqual">
      <formula>0</formula>
    </cfRule>
  </conditionalFormatting>
  <conditionalFormatting sqref="P58">
    <cfRule type="cellIs" dxfId="0" priority="193" operator="lessThan">
      <formula>0</formula>
    </cfRule>
  </conditionalFormatting>
  <conditionalFormatting sqref="P58">
    <cfRule type="cellIs" dxfId="0" priority="194" operator="greaterThanOrEqual">
      <formula>0</formula>
    </cfRule>
  </conditionalFormatting>
  <conditionalFormatting sqref="P59">
    <cfRule type="cellIs" dxfId="0" priority="195" operator="lessThan">
      <formula>0</formula>
    </cfRule>
  </conditionalFormatting>
  <conditionalFormatting sqref="P59">
    <cfRule type="cellIs" dxfId="0" priority="196" operator="greaterThanOrEqual">
      <formula>0</formula>
    </cfRule>
  </conditionalFormatting>
  <conditionalFormatting sqref="P60">
    <cfRule type="cellIs" dxfId="0" priority="197" operator="lessThan">
      <formula>0</formula>
    </cfRule>
  </conditionalFormatting>
  <conditionalFormatting sqref="P60">
    <cfRule type="cellIs" dxfId="0" priority="198" operator="greaterThanOrEqual">
      <formula>0</formula>
    </cfRule>
  </conditionalFormatting>
  <conditionalFormatting sqref="P61">
    <cfRule type="cellIs" dxfId="0" priority="199" operator="lessThan">
      <formula>0</formula>
    </cfRule>
  </conditionalFormatting>
  <conditionalFormatting sqref="P61">
    <cfRule type="cellIs" dxfId="0" priority="200" operator="greaterThanOrEqual">
      <formula>0</formula>
    </cfRule>
  </conditionalFormatting>
  <conditionalFormatting sqref="P62">
    <cfRule type="cellIs" dxfId="0" priority="201" operator="lessThan">
      <formula>0</formula>
    </cfRule>
  </conditionalFormatting>
  <conditionalFormatting sqref="P62">
    <cfRule type="cellIs" dxfId="0" priority="202" operator="greaterThanOrEqual">
      <formula>0</formula>
    </cfRule>
  </conditionalFormatting>
  <conditionalFormatting sqref="P63">
    <cfRule type="cellIs" dxfId="0" priority="203" operator="lessThan">
      <formula>0</formula>
    </cfRule>
  </conditionalFormatting>
  <conditionalFormatting sqref="P63">
    <cfRule type="cellIs" dxfId="0" priority="204" operator="greaterThanOrEqual">
      <formula>0</formula>
    </cfRule>
  </conditionalFormatting>
  <conditionalFormatting sqref="P64">
    <cfRule type="cellIs" dxfId="0" priority="205" operator="lessThan">
      <formula>0</formula>
    </cfRule>
  </conditionalFormatting>
  <conditionalFormatting sqref="P64">
    <cfRule type="cellIs" dxfId="0" priority="206" operator="greaterThanOrEqual">
      <formula>0</formula>
    </cfRule>
  </conditionalFormatting>
  <conditionalFormatting sqref="D55">
    <cfRule type="cellIs" dxfId="0" priority="207" operator="lessThan">
      <formula>0</formula>
    </cfRule>
  </conditionalFormatting>
  <conditionalFormatting sqref="D55">
    <cfRule type="cellIs" dxfId="0" priority="208" operator="greaterThanOrEqual">
      <formula>0</formula>
    </cfRule>
  </conditionalFormatting>
  <conditionalFormatting sqref="E55">
    <cfRule type="cellIs" dxfId="0" priority="209" operator="lessThan">
      <formula>0</formula>
    </cfRule>
  </conditionalFormatting>
  <conditionalFormatting sqref="E55">
    <cfRule type="cellIs" dxfId="0" priority="210" operator="greaterThanOrEqual">
      <formula>0</formula>
    </cfRule>
  </conditionalFormatting>
  <conditionalFormatting sqref="F55">
    <cfRule type="cellIs" dxfId="0" priority="211" operator="lessThan">
      <formula>0</formula>
    </cfRule>
  </conditionalFormatting>
  <conditionalFormatting sqref="F55">
    <cfRule type="cellIs" dxfId="0" priority="212" operator="greaterThanOrEqual">
      <formula>0</formula>
    </cfRule>
  </conditionalFormatting>
  <conditionalFormatting sqref="G55">
    <cfRule type="cellIs" dxfId="0" priority="213" operator="lessThan">
      <formula>0</formula>
    </cfRule>
  </conditionalFormatting>
  <conditionalFormatting sqref="G55">
    <cfRule type="cellIs" dxfId="0" priority="214" operator="greaterThanOrEqual">
      <formula>0</formula>
    </cfRule>
  </conditionalFormatting>
  <conditionalFormatting sqref="H55">
    <cfRule type="cellIs" dxfId="0" priority="215" operator="lessThan">
      <formula>0</formula>
    </cfRule>
  </conditionalFormatting>
  <conditionalFormatting sqref="H55">
    <cfRule type="cellIs" dxfId="0" priority="216" operator="greaterThanOrEqual">
      <formula>0</formula>
    </cfRule>
  </conditionalFormatting>
  <conditionalFormatting sqref="I55">
    <cfRule type="cellIs" dxfId="0" priority="217" operator="lessThan">
      <formula>0</formula>
    </cfRule>
  </conditionalFormatting>
  <conditionalFormatting sqref="I55">
    <cfRule type="cellIs" dxfId="0" priority="218" operator="greaterThanOrEqual">
      <formula>0</formula>
    </cfRule>
  </conditionalFormatting>
  <conditionalFormatting sqref="J55">
    <cfRule type="cellIs" dxfId="0" priority="219" operator="lessThan">
      <formula>0</formula>
    </cfRule>
  </conditionalFormatting>
  <conditionalFormatting sqref="J55">
    <cfRule type="cellIs" dxfId="0" priority="220" operator="greaterThanOrEqual">
      <formula>0</formula>
    </cfRule>
  </conditionalFormatting>
  <conditionalFormatting sqref="K55">
    <cfRule type="cellIs" dxfId="0" priority="221" operator="lessThan">
      <formula>0</formula>
    </cfRule>
  </conditionalFormatting>
  <conditionalFormatting sqref="K55">
    <cfRule type="cellIs" dxfId="0" priority="222" operator="greaterThanOrEqual">
      <formula>0</formula>
    </cfRule>
  </conditionalFormatting>
  <conditionalFormatting sqref="L55">
    <cfRule type="cellIs" dxfId="0" priority="223" operator="lessThan">
      <formula>0</formula>
    </cfRule>
  </conditionalFormatting>
  <conditionalFormatting sqref="L55">
    <cfRule type="cellIs" dxfId="0" priority="224" operator="greaterThanOrEqual">
      <formula>0</formula>
    </cfRule>
  </conditionalFormatting>
  <conditionalFormatting sqref="M55">
    <cfRule type="cellIs" dxfId="0" priority="225" operator="lessThan">
      <formula>0</formula>
    </cfRule>
  </conditionalFormatting>
  <conditionalFormatting sqref="M55">
    <cfRule type="cellIs" dxfId="0" priority="226" operator="greaterThanOrEqual">
      <formula>0</formula>
    </cfRule>
  </conditionalFormatting>
  <conditionalFormatting sqref="N55">
    <cfRule type="cellIs" dxfId="0" priority="227" operator="lessThan">
      <formula>0</formula>
    </cfRule>
  </conditionalFormatting>
  <conditionalFormatting sqref="N55">
    <cfRule type="cellIs" dxfId="0" priority="228" operator="greaterThanOrEqual">
      <formula>0</formula>
    </cfRule>
  </conditionalFormatting>
  <conditionalFormatting sqref="C56">
    <cfRule type="cellIs" dxfId="0" priority="229" operator="lessThan">
      <formula>0</formula>
    </cfRule>
  </conditionalFormatting>
  <conditionalFormatting sqref="C56">
    <cfRule type="cellIs" dxfId="0" priority="230" operator="greaterThanOrEqual">
      <formula>0</formula>
    </cfRule>
  </conditionalFormatting>
  <conditionalFormatting sqref="D56">
    <cfRule type="cellIs" dxfId="0" priority="231" operator="lessThan">
      <formula>0</formula>
    </cfRule>
  </conditionalFormatting>
  <conditionalFormatting sqref="D56">
    <cfRule type="cellIs" dxfId="0" priority="232" operator="greaterThanOrEqual">
      <formula>0</formula>
    </cfRule>
  </conditionalFormatting>
  <conditionalFormatting sqref="E56">
    <cfRule type="cellIs" dxfId="0" priority="233" operator="lessThan">
      <formula>0</formula>
    </cfRule>
  </conditionalFormatting>
  <conditionalFormatting sqref="E56">
    <cfRule type="cellIs" dxfId="0" priority="234" operator="greaterThanOrEqual">
      <formula>0</formula>
    </cfRule>
  </conditionalFormatting>
  <conditionalFormatting sqref="F56">
    <cfRule type="cellIs" dxfId="0" priority="235" operator="lessThan">
      <formula>0</formula>
    </cfRule>
  </conditionalFormatting>
  <conditionalFormatting sqref="F56">
    <cfRule type="cellIs" dxfId="0" priority="236" operator="greaterThanOrEqual">
      <formula>0</formula>
    </cfRule>
  </conditionalFormatting>
  <conditionalFormatting sqref="G56">
    <cfRule type="cellIs" dxfId="0" priority="237" operator="lessThan">
      <formula>0</formula>
    </cfRule>
  </conditionalFormatting>
  <conditionalFormatting sqref="G56">
    <cfRule type="cellIs" dxfId="0" priority="238" operator="greaterThanOrEqual">
      <formula>0</formula>
    </cfRule>
  </conditionalFormatting>
  <conditionalFormatting sqref="H56">
    <cfRule type="cellIs" dxfId="0" priority="239" operator="lessThan">
      <formula>0</formula>
    </cfRule>
  </conditionalFormatting>
  <conditionalFormatting sqref="H56">
    <cfRule type="cellIs" dxfId="0" priority="240" operator="greaterThanOrEqual">
      <formula>0</formula>
    </cfRule>
  </conditionalFormatting>
  <conditionalFormatting sqref="I56">
    <cfRule type="cellIs" dxfId="0" priority="241" operator="lessThan">
      <formula>0</formula>
    </cfRule>
  </conditionalFormatting>
  <conditionalFormatting sqref="I56">
    <cfRule type="cellIs" dxfId="0" priority="242" operator="greaterThanOrEqual">
      <formula>0</formula>
    </cfRule>
  </conditionalFormatting>
  <conditionalFormatting sqref="J56">
    <cfRule type="cellIs" dxfId="0" priority="243" operator="lessThan">
      <formula>0</formula>
    </cfRule>
  </conditionalFormatting>
  <conditionalFormatting sqref="J56">
    <cfRule type="cellIs" dxfId="0" priority="244" operator="greaterThanOrEqual">
      <formula>0</formula>
    </cfRule>
  </conditionalFormatting>
  <conditionalFormatting sqref="K56">
    <cfRule type="cellIs" dxfId="0" priority="245" operator="lessThan">
      <formula>0</formula>
    </cfRule>
  </conditionalFormatting>
  <conditionalFormatting sqref="K56">
    <cfRule type="cellIs" dxfId="0" priority="246" operator="greaterThanOrEqual">
      <formula>0</formula>
    </cfRule>
  </conditionalFormatting>
  <conditionalFormatting sqref="L56">
    <cfRule type="cellIs" dxfId="0" priority="247" operator="lessThan">
      <formula>0</formula>
    </cfRule>
  </conditionalFormatting>
  <conditionalFormatting sqref="L56">
    <cfRule type="cellIs" dxfId="0" priority="248" operator="greaterThanOrEqual">
      <formula>0</formula>
    </cfRule>
  </conditionalFormatting>
  <conditionalFormatting sqref="M56">
    <cfRule type="cellIs" dxfId="0" priority="249" operator="lessThan">
      <formula>0</formula>
    </cfRule>
  </conditionalFormatting>
  <conditionalFormatting sqref="M56">
    <cfRule type="cellIs" dxfId="0" priority="250" operator="greaterThanOrEqual">
      <formula>0</formula>
    </cfRule>
  </conditionalFormatting>
  <conditionalFormatting sqref="N56">
    <cfRule type="cellIs" dxfId="0" priority="251" operator="lessThan">
      <formula>0</formula>
    </cfRule>
  </conditionalFormatting>
  <conditionalFormatting sqref="N56">
    <cfRule type="cellIs" dxfId="0" priority="252" operator="greaterThanOrEqual">
      <formula>0</formula>
    </cfRule>
  </conditionalFormatting>
  <conditionalFormatting sqref="C57">
    <cfRule type="cellIs" dxfId="0" priority="253" operator="lessThan">
      <formula>0</formula>
    </cfRule>
  </conditionalFormatting>
  <conditionalFormatting sqref="C57">
    <cfRule type="cellIs" dxfId="0" priority="254" operator="greaterThanOrEqual">
      <formula>0</formula>
    </cfRule>
  </conditionalFormatting>
  <conditionalFormatting sqref="D57">
    <cfRule type="cellIs" dxfId="0" priority="255" operator="lessThan">
      <formula>0</formula>
    </cfRule>
  </conditionalFormatting>
  <conditionalFormatting sqref="D57">
    <cfRule type="cellIs" dxfId="0" priority="256" operator="greaterThanOrEqual">
      <formula>0</formula>
    </cfRule>
  </conditionalFormatting>
  <conditionalFormatting sqref="E57">
    <cfRule type="cellIs" dxfId="0" priority="257" operator="lessThan">
      <formula>0</formula>
    </cfRule>
  </conditionalFormatting>
  <conditionalFormatting sqref="E57">
    <cfRule type="cellIs" dxfId="0" priority="258" operator="greaterThanOrEqual">
      <formula>0</formula>
    </cfRule>
  </conditionalFormatting>
  <conditionalFormatting sqref="F57">
    <cfRule type="cellIs" dxfId="0" priority="259" operator="lessThan">
      <formula>0</formula>
    </cfRule>
  </conditionalFormatting>
  <conditionalFormatting sqref="F57">
    <cfRule type="cellIs" dxfId="0" priority="260" operator="greaterThanOrEqual">
      <formula>0</formula>
    </cfRule>
  </conditionalFormatting>
  <conditionalFormatting sqref="G57">
    <cfRule type="cellIs" dxfId="0" priority="261" operator="lessThan">
      <formula>0</formula>
    </cfRule>
  </conditionalFormatting>
  <conditionalFormatting sqref="G57">
    <cfRule type="cellIs" dxfId="0" priority="262" operator="greaterThanOrEqual">
      <formula>0</formula>
    </cfRule>
  </conditionalFormatting>
  <conditionalFormatting sqref="H57">
    <cfRule type="cellIs" dxfId="0" priority="263" operator="lessThan">
      <formula>0</formula>
    </cfRule>
  </conditionalFormatting>
  <conditionalFormatting sqref="H57">
    <cfRule type="cellIs" dxfId="0" priority="264" operator="greaterThanOrEqual">
      <formula>0</formula>
    </cfRule>
  </conditionalFormatting>
  <conditionalFormatting sqref="I57">
    <cfRule type="cellIs" dxfId="0" priority="265" operator="lessThan">
      <formula>0</formula>
    </cfRule>
  </conditionalFormatting>
  <conditionalFormatting sqref="I57">
    <cfRule type="cellIs" dxfId="0" priority="266" operator="greaterThanOrEqual">
      <formula>0</formula>
    </cfRule>
  </conditionalFormatting>
  <conditionalFormatting sqref="J57">
    <cfRule type="cellIs" dxfId="0" priority="267" operator="lessThan">
      <formula>0</formula>
    </cfRule>
  </conditionalFormatting>
  <conditionalFormatting sqref="J57">
    <cfRule type="cellIs" dxfId="0" priority="268" operator="greaterThanOrEqual">
      <formula>0</formula>
    </cfRule>
  </conditionalFormatting>
  <conditionalFormatting sqref="K57">
    <cfRule type="cellIs" dxfId="0" priority="269" operator="lessThan">
      <formula>0</formula>
    </cfRule>
  </conditionalFormatting>
  <conditionalFormatting sqref="K57">
    <cfRule type="cellIs" dxfId="0" priority="270" operator="greaterThanOrEqual">
      <formula>0</formula>
    </cfRule>
  </conditionalFormatting>
  <conditionalFormatting sqref="L57">
    <cfRule type="cellIs" dxfId="0" priority="271" operator="lessThan">
      <formula>0</formula>
    </cfRule>
  </conditionalFormatting>
  <conditionalFormatting sqref="L57">
    <cfRule type="cellIs" dxfId="0" priority="272" operator="greaterThanOrEqual">
      <formula>0</formula>
    </cfRule>
  </conditionalFormatting>
  <conditionalFormatting sqref="M57">
    <cfRule type="cellIs" dxfId="0" priority="273" operator="lessThan">
      <formula>0</formula>
    </cfRule>
  </conditionalFormatting>
  <conditionalFormatting sqref="M57">
    <cfRule type="cellIs" dxfId="0" priority="274" operator="greaterThanOrEqual">
      <formula>0</formula>
    </cfRule>
  </conditionalFormatting>
  <conditionalFormatting sqref="N57">
    <cfRule type="cellIs" dxfId="0" priority="275" operator="lessThan">
      <formula>0</formula>
    </cfRule>
  </conditionalFormatting>
  <conditionalFormatting sqref="N57">
    <cfRule type="cellIs" dxfId="0" priority="276" operator="greaterThanOrEqual">
      <formula>0</formula>
    </cfRule>
  </conditionalFormatting>
  <conditionalFormatting sqref="C58">
    <cfRule type="cellIs" dxfId="0" priority="277" operator="lessThan">
      <formula>0</formula>
    </cfRule>
  </conditionalFormatting>
  <conditionalFormatting sqref="C58">
    <cfRule type="cellIs" dxfId="0" priority="278" operator="greaterThanOrEqual">
      <formula>0</formula>
    </cfRule>
  </conditionalFormatting>
  <conditionalFormatting sqref="D58">
    <cfRule type="cellIs" dxfId="0" priority="279" operator="lessThan">
      <formula>0</formula>
    </cfRule>
  </conditionalFormatting>
  <conditionalFormatting sqref="D58">
    <cfRule type="cellIs" dxfId="0" priority="280" operator="greaterThanOrEqual">
      <formula>0</formula>
    </cfRule>
  </conditionalFormatting>
  <conditionalFormatting sqref="E58">
    <cfRule type="cellIs" dxfId="0" priority="281" operator="lessThan">
      <formula>0</formula>
    </cfRule>
  </conditionalFormatting>
  <conditionalFormatting sqref="E58">
    <cfRule type="cellIs" dxfId="0" priority="282" operator="greaterThanOrEqual">
      <formula>0</formula>
    </cfRule>
  </conditionalFormatting>
  <conditionalFormatting sqref="F58">
    <cfRule type="cellIs" dxfId="0" priority="283" operator="lessThan">
      <formula>0</formula>
    </cfRule>
  </conditionalFormatting>
  <conditionalFormatting sqref="F58">
    <cfRule type="cellIs" dxfId="0" priority="284" operator="greaterThanOrEqual">
      <formula>0</formula>
    </cfRule>
  </conditionalFormatting>
  <conditionalFormatting sqref="G58">
    <cfRule type="cellIs" dxfId="0" priority="285" operator="lessThan">
      <formula>0</formula>
    </cfRule>
  </conditionalFormatting>
  <conditionalFormatting sqref="G58">
    <cfRule type="cellIs" dxfId="0" priority="286" operator="greaterThanOrEqual">
      <formula>0</formula>
    </cfRule>
  </conditionalFormatting>
  <conditionalFormatting sqref="H58">
    <cfRule type="cellIs" dxfId="0" priority="287" operator="lessThan">
      <formula>0</formula>
    </cfRule>
  </conditionalFormatting>
  <conditionalFormatting sqref="H58">
    <cfRule type="cellIs" dxfId="0" priority="288" operator="greaterThanOrEqual">
      <formula>0</formula>
    </cfRule>
  </conditionalFormatting>
  <conditionalFormatting sqref="I58">
    <cfRule type="cellIs" dxfId="0" priority="289" operator="lessThan">
      <formula>0</formula>
    </cfRule>
  </conditionalFormatting>
  <conditionalFormatting sqref="I58">
    <cfRule type="cellIs" dxfId="0" priority="290" operator="greaterThanOrEqual">
      <formula>0</formula>
    </cfRule>
  </conditionalFormatting>
  <conditionalFormatting sqref="J58">
    <cfRule type="cellIs" dxfId="0" priority="291" operator="lessThan">
      <formula>0</formula>
    </cfRule>
  </conditionalFormatting>
  <conditionalFormatting sqref="J58">
    <cfRule type="cellIs" dxfId="0" priority="292" operator="greaterThanOrEqual">
      <formula>0</formula>
    </cfRule>
  </conditionalFormatting>
  <conditionalFormatting sqref="K58">
    <cfRule type="cellIs" dxfId="0" priority="293" operator="lessThan">
      <formula>0</formula>
    </cfRule>
  </conditionalFormatting>
  <conditionalFormatting sqref="K58">
    <cfRule type="cellIs" dxfId="0" priority="294" operator="greaterThanOrEqual">
      <formula>0</formula>
    </cfRule>
  </conditionalFormatting>
  <conditionalFormatting sqref="L58">
    <cfRule type="cellIs" dxfId="0" priority="295" operator="lessThan">
      <formula>0</formula>
    </cfRule>
  </conditionalFormatting>
  <conditionalFormatting sqref="L58">
    <cfRule type="cellIs" dxfId="0" priority="296" operator="greaterThanOrEqual">
      <formula>0</formula>
    </cfRule>
  </conditionalFormatting>
  <conditionalFormatting sqref="M58">
    <cfRule type="cellIs" dxfId="0" priority="297" operator="lessThan">
      <formula>0</formula>
    </cfRule>
  </conditionalFormatting>
  <conditionalFormatting sqref="M58">
    <cfRule type="cellIs" dxfId="0" priority="298" operator="greaterThanOrEqual">
      <formula>0</formula>
    </cfRule>
  </conditionalFormatting>
  <conditionalFormatting sqref="N58">
    <cfRule type="cellIs" dxfId="0" priority="299" operator="lessThan">
      <formula>0</formula>
    </cfRule>
  </conditionalFormatting>
  <conditionalFormatting sqref="N58">
    <cfRule type="cellIs" dxfId="0" priority="300" operator="greaterThanOrEqual">
      <formula>0</formula>
    </cfRule>
  </conditionalFormatting>
  <conditionalFormatting sqref="C59">
    <cfRule type="cellIs" dxfId="0" priority="301" operator="lessThan">
      <formula>0</formula>
    </cfRule>
  </conditionalFormatting>
  <conditionalFormatting sqref="C59">
    <cfRule type="cellIs" dxfId="0" priority="302" operator="greaterThanOrEqual">
      <formula>0</formula>
    </cfRule>
  </conditionalFormatting>
  <conditionalFormatting sqref="C60">
    <cfRule type="cellIs" dxfId="0" priority="303" operator="lessThan">
      <formula>0</formula>
    </cfRule>
  </conditionalFormatting>
  <conditionalFormatting sqref="C60">
    <cfRule type="cellIs" dxfId="0" priority="304" operator="greaterThanOrEqual">
      <formula>0</formula>
    </cfRule>
  </conditionalFormatting>
  <conditionalFormatting sqref="C61">
    <cfRule type="cellIs" dxfId="0" priority="305" operator="lessThan">
      <formula>0</formula>
    </cfRule>
  </conditionalFormatting>
  <conditionalFormatting sqref="C61">
    <cfRule type="cellIs" dxfId="0" priority="306" operator="greaterThanOrEqual">
      <formula>0</formula>
    </cfRule>
  </conditionalFormatting>
  <conditionalFormatting sqref="C62">
    <cfRule type="cellIs" dxfId="0" priority="307" operator="lessThan">
      <formula>0</formula>
    </cfRule>
  </conditionalFormatting>
  <conditionalFormatting sqref="C62">
    <cfRule type="cellIs" dxfId="0" priority="308" operator="greaterThanOrEqual">
      <formula>0</formula>
    </cfRule>
  </conditionalFormatting>
  <conditionalFormatting sqref="C63">
    <cfRule type="cellIs" dxfId="0" priority="309" operator="lessThan">
      <formula>0</formula>
    </cfRule>
  </conditionalFormatting>
  <conditionalFormatting sqref="C63">
    <cfRule type="cellIs" dxfId="0" priority="310" operator="greaterThanOrEqual">
      <formula>0</formula>
    </cfRule>
  </conditionalFormatting>
  <conditionalFormatting sqref="C64">
    <cfRule type="cellIs" dxfId="0" priority="311" operator="lessThan">
      <formula>0</formula>
    </cfRule>
  </conditionalFormatting>
  <conditionalFormatting sqref="C64">
    <cfRule type="cellIs" dxfId="0" priority="312" operator="greaterThanOrEqual">
      <formula>0</formula>
    </cfRule>
  </conditionalFormatting>
  <conditionalFormatting sqref="D59">
    <cfRule type="cellIs" dxfId="0" priority="313" operator="lessThan">
      <formula>0</formula>
    </cfRule>
  </conditionalFormatting>
  <conditionalFormatting sqref="D59">
    <cfRule type="cellIs" dxfId="0" priority="314" operator="greaterThanOrEqual">
      <formula>0</formula>
    </cfRule>
  </conditionalFormatting>
  <conditionalFormatting sqref="E59">
    <cfRule type="cellIs" dxfId="0" priority="315" operator="lessThan">
      <formula>0</formula>
    </cfRule>
  </conditionalFormatting>
  <conditionalFormatting sqref="E59">
    <cfRule type="cellIs" dxfId="0" priority="316" operator="greaterThanOrEqual">
      <formula>0</formula>
    </cfRule>
  </conditionalFormatting>
  <conditionalFormatting sqref="F59">
    <cfRule type="cellIs" dxfId="0" priority="317" operator="lessThan">
      <formula>0</formula>
    </cfRule>
  </conditionalFormatting>
  <conditionalFormatting sqref="F59">
    <cfRule type="cellIs" dxfId="0" priority="318" operator="greaterThanOrEqual">
      <formula>0</formula>
    </cfRule>
  </conditionalFormatting>
  <conditionalFormatting sqref="G59">
    <cfRule type="cellIs" dxfId="0" priority="319" operator="lessThan">
      <formula>0</formula>
    </cfRule>
  </conditionalFormatting>
  <conditionalFormatting sqref="G59">
    <cfRule type="cellIs" dxfId="0" priority="320" operator="greaterThanOrEqual">
      <formula>0</formula>
    </cfRule>
  </conditionalFormatting>
  <conditionalFormatting sqref="H59">
    <cfRule type="cellIs" dxfId="0" priority="321" operator="lessThan">
      <formula>0</formula>
    </cfRule>
  </conditionalFormatting>
  <conditionalFormatting sqref="H59">
    <cfRule type="cellIs" dxfId="0" priority="322" operator="greaterThanOrEqual">
      <formula>0</formula>
    </cfRule>
  </conditionalFormatting>
  <conditionalFormatting sqref="I59">
    <cfRule type="cellIs" dxfId="0" priority="323" operator="lessThan">
      <formula>0</formula>
    </cfRule>
  </conditionalFormatting>
  <conditionalFormatting sqref="I59">
    <cfRule type="cellIs" dxfId="0" priority="324" operator="greaterThanOrEqual">
      <formula>0</formula>
    </cfRule>
  </conditionalFormatting>
  <conditionalFormatting sqref="J59">
    <cfRule type="cellIs" dxfId="0" priority="325" operator="lessThan">
      <formula>0</formula>
    </cfRule>
  </conditionalFormatting>
  <conditionalFormatting sqref="J59">
    <cfRule type="cellIs" dxfId="0" priority="326" operator="greaterThanOrEqual">
      <formula>0</formula>
    </cfRule>
  </conditionalFormatting>
  <conditionalFormatting sqref="K59">
    <cfRule type="cellIs" dxfId="0" priority="327" operator="lessThan">
      <formula>0</formula>
    </cfRule>
  </conditionalFormatting>
  <conditionalFormatting sqref="K59">
    <cfRule type="cellIs" dxfId="0" priority="328" operator="greaterThanOrEqual">
      <formula>0</formula>
    </cfRule>
  </conditionalFormatting>
  <conditionalFormatting sqref="L59">
    <cfRule type="cellIs" dxfId="0" priority="329" operator="lessThan">
      <formula>0</formula>
    </cfRule>
  </conditionalFormatting>
  <conditionalFormatting sqref="L59">
    <cfRule type="cellIs" dxfId="0" priority="330" operator="greaterThanOrEqual">
      <formula>0</formula>
    </cfRule>
  </conditionalFormatting>
  <conditionalFormatting sqref="M59">
    <cfRule type="cellIs" dxfId="0" priority="331" operator="lessThan">
      <formula>0</formula>
    </cfRule>
  </conditionalFormatting>
  <conditionalFormatting sqref="M59">
    <cfRule type="cellIs" dxfId="0" priority="332" operator="greaterThanOrEqual">
      <formula>0</formula>
    </cfRule>
  </conditionalFormatting>
  <conditionalFormatting sqref="N59">
    <cfRule type="cellIs" dxfId="0" priority="333" operator="lessThan">
      <formula>0</formula>
    </cfRule>
  </conditionalFormatting>
  <conditionalFormatting sqref="N59">
    <cfRule type="cellIs" dxfId="0" priority="334" operator="greaterThanOrEqual">
      <formula>0</formula>
    </cfRule>
  </conditionalFormatting>
  <conditionalFormatting sqref="D60">
    <cfRule type="cellIs" dxfId="0" priority="335" operator="lessThan">
      <formula>0</formula>
    </cfRule>
  </conditionalFormatting>
  <conditionalFormatting sqref="D60">
    <cfRule type="cellIs" dxfId="0" priority="336" operator="greaterThanOrEqual">
      <formula>0</formula>
    </cfRule>
  </conditionalFormatting>
  <conditionalFormatting sqref="E60">
    <cfRule type="cellIs" dxfId="0" priority="337" operator="lessThan">
      <formula>0</formula>
    </cfRule>
  </conditionalFormatting>
  <conditionalFormatting sqref="E60">
    <cfRule type="cellIs" dxfId="0" priority="338" operator="greaterThanOrEqual">
      <formula>0</formula>
    </cfRule>
  </conditionalFormatting>
  <conditionalFormatting sqref="F60">
    <cfRule type="cellIs" dxfId="0" priority="339" operator="lessThan">
      <formula>0</formula>
    </cfRule>
  </conditionalFormatting>
  <conditionalFormatting sqref="F60">
    <cfRule type="cellIs" dxfId="0" priority="340" operator="greaterThanOrEqual">
      <formula>0</formula>
    </cfRule>
  </conditionalFormatting>
  <conditionalFormatting sqref="G60">
    <cfRule type="cellIs" dxfId="0" priority="341" operator="lessThan">
      <formula>0</formula>
    </cfRule>
  </conditionalFormatting>
  <conditionalFormatting sqref="G60">
    <cfRule type="cellIs" dxfId="0" priority="342" operator="greaterThanOrEqual">
      <formula>0</formula>
    </cfRule>
  </conditionalFormatting>
  <conditionalFormatting sqref="H60">
    <cfRule type="cellIs" dxfId="0" priority="343" operator="lessThan">
      <formula>0</formula>
    </cfRule>
  </conditionalFormatting>
  <conditionalFormatting sqref="H60">
    <cfRule type="cellIs" dxfId="0" priority="344" operator="greaterThanOrEqual">
      <formula>0</formula>
    </cfRule>
  </conditionalFormatting>
  <conditionalFormatting sqref="I60">
    <cfRule type="cellIs" dxfId="0" priority="345" operator="lessThan">
      <formula>0</formula>
    </cfRule>
  </conditionalFormatting>
  <conditionalFormatting sqref="I60">
    <cfRule type="cellIs" dxfId="0" priority="346" operator="greaterThanOrEqual">
      <formula>0</formula>
    </cfRule>
  </conditionalFormatting>
  <conditionalFormatting sqref="J60">
    <cfRule type="cellIs" dxfId="0" priority="347" operator="lessThan">
      <formula>0</formula>
    </cfRule>
  </conditionalFormatting>
  <conditionalFormatting sqref="J60">
    <cfRule type="cellIs" dxfId="0" priority="348" operator="greaterThanOrEqual">
      <formula>0</formula>
    </cfRule>
  </conditionalFormatting>
  <conditionalFormatting sqref="K60">
    <cfRule type="cellIs" dxfId="0" priority="349" operator="lessThan">
      <formula>0</formula>
    </cfRule>
  </conditionalFormatting>
  <conditionalFormatting sqref="K60">
    <cfRule type="cellIs" dxfId="0" priority="350" operator="greaterThanOrEqual">
      <formula>0</formula>
    </cfRule>
  </conditionalFormatting>
  <conditionalFormatting sqref="L60">
    <cfRule type="cellIs" dxfId="0" priority="351" operator="lessThan">
      <formula>0</formula>
    </cfRule>
  </conditionalFormatting>
  <conditionalFormatting sqref="L60">
    <cfRule type="cellIs" dxfId="0" priority="352" operator="greaterThanOrEqual">
      <formula>0</formula>
    </cfRule>
  </conditionalFormatting>
  <conditionalFormatting sqref="M60">
    <cfRule type="cellIs" dxfId="0" priority="353" operator="lessThan">
      <formula>0</formula>
    </cfRule>
  </conditionalFormatting>
  <conditionalFormatting sqref="M60">
    <cfRule type="cellIs" dxfId="0" priority="354" operator="greaterThanOrEqual">
      <formula>0</formula>
    </cfRule>
  </conditionalFormatting>
  <conditionalFormatting sqref="N60">
    <cfRule type="cellIs" dxfId="0" priority="355" operator="lessThan">
      <formula>0</formula>
    </cfRule>
  </conditionalFormatting>
  <conditionalFormatting sqref="N60">
    <cfRule type="cellIs" dxfId="0" priority="356" operator="greaterThanOrEqual">
      <formula>0</formula>
    </cfRule>
  </conditionalFormatting>
  <conditionalFormatting sqref="D61">
    <cfRule type="cellIs" dxfId="0" priority="357" operator="lessThan">
      <formula>0</formula>
    </cfRule>
  </conditionalFormatting>
  <conditionalFormatting sqref="D61">
    <cfRule type="cellIs" dxfId="0" priority="358" operator="greaterThanOrEqual">
      <formula>0</formula>
    </cfRule>
  </conditionalFormatting>
  <conditionalFormatting sqref="E61">
    <cfRule type="cellIs" dxfId="0" priority="359" operator="lessThan">
      <formula>0</formula>
    </cfRule>
  </conditionalFormatting>
  <conditionalFormatting sqref="E61">
    <cfRule type="cellIs" dxfId="0" priority="360" operator="greaterThanOrEqual">
      <formula>0</formula>
    </cfRule>
  </conditionalFormatting>
  <conditionalFormatting sqref="F61">
    <cfRule type="cellIs" dxfId="0" priority="361" operator="lessThan">
      <formula>0</formula>
    </cfRule>
  </conditionalFormatting>
  <conditionalFormatting sqref="F61">
    <cfRule type="cellIs" dxfId="0" priority="362" operator="greaterThanOrEqual">
      <formula>0</formula>
    </cfRule>
  </conditionalFormatting>
  <conditionalFormatting sqref="G61">
    <cfRule type="cellIs" dxfId="0" priority="363" operator="lessThan">
      <formula>0</formula>
    </cfRule>
  </conditionalFormatting>
  <conditionalFormatting sqref="G61">
    <cfRule type="cellIs" dxfId="0" priority="364" operator="greaterThanOrEqual">
      <formula>0</formula>
    </cfRule>
  </conditionalFormatting>
  <conditionalFormatting sqref="H61">
    <cfRule type="cellIs" dxfId="0" priority="365" operator="lessThan">
      <formula>0</formula>
    </cfRule>
  </conditionalFormatting>
  <conditionalFormatting sqref="H61">
    <cfRule type="cellIs" dxfId="0" priority="366" operator="greaterThanOrEqual">
      <formula>0</formula>
    </cfRule>
  </conditionalFormatting>
  <conditionalFormatting sqref="I61">
    <cfRule type="cellIs" dxfId="0" priority="367" operator="lessThan">
      <formula>0</formula>
    </cfRule>
  </conditionalFormatting>
  <conditionalFormatting sqref="I61">
    <cfRule type="cellIs" dxfId="0" priority="368" operator="greaterThanOrEqual">
      <formula>0</formula>
    </cfRule>
  </conditionalFormatting>
  <conditionalFormatting sqref="J61">
    <cfRule type="cellIs" dxfId="0" priority="369" operator="lessThan">
      <formula>0</formula>
    </cfRule>
  </conditionalFormatting>
  <conditionalFormatting sqref="J61">
    <cfRule type="cellIs" dxfId="0" priority="370" operator="greaterThanOrEqual">
      <formula>0</formula>
    </cfRule>
  </conditionalFormatting>
  <conditionalFormatting sqref="K61">
    <cfRule type="cellIs" dxfId="0" priority="371" operator="lessThan">
      <formula>0</formula>
    </cfRule>
  </conditionalFormatting>
  <conditionalFormatting sqref="K61">
    <cfRule type="cellIs" dxfId="0" priority="372" operator="greaterThanOrEqual">
      <formula>0</formula>
    </cfRule>
  </conditionalFormatting>
  <conditionalFormatting sqref="L61">
    <cfRule type="cellIs" dxfId="0" priority="373" operator="lessThan">
      <formula>0</formula>
    </cfRule>
  </conditionalFormatting>
  <conditionalFormatting sqref="L61">
    <cfRule type="cellIs" dxfId="0" priority="374" operator="greaterThanOrEqual">
      <formula>0</formula>
    </cfRule>
  </conditionalFormatting>
  <conditionalFormatting sqref="M61">
    <cfRule type="cellIs" dxfId="0" priority="375" operator="lessThan">
      <formula>0</formula>
    </cfRule>
  </conditionalFormatting>
  <conditionalFormatting sqref="M61">
    <cfRule type="cellIs" dxfId="0" priority="376" operator="greaterThanOrEqual">
      <formula>0</formula>
    </cfRule>
  </conditionalFormatting>
  <conditionalFormatting sqref="N61">
    <cfRule type="cellIs" dxfId="0" priority="377" operator="lessThan">
      <formula>0</formula>
    </cfRule>
  </conditionalFormatting>
  <conditionalFormatting sqref="N61">
    <cfRule type="cellIs" dxfId="0" priority="378" operator="greaterThanOrEqual">
      <formula>0</formula>
    </cfRule>
  </conditionalFormatting>
  <conditionalFormatting sqref="D62">
    <cfRule type="cellIs" dxfId="0" priority="379" operator="lessThan">
      <formula>0</formula>
    </cfRule>
  </conditionalFormatting>
  <conditionalFormatting sqref="D62">
    <cfRule type="cellIs" dxfId="0" priority="380" operator="greaterThanOrEqual">
      <formula>0</formula>
    </cfRule>
  </conditionalFormatting>
  <conditionalFormatting sqref="E62">
    <cfRule type="cellIs" dxfId="0" priority="381" operator="lessThan">
      <formula>0</formula>
    </cfRule>
  </conditionalFormatting>
  <conditionalFormatting sqref="E62">
    <cfRule type="cellIs" dxfId="0" priority="382" operator="greaterThanOrEqual">
      <formula>0</formula>
    </cfRule>
  </conditionalFormatting>
  <conditionalFormatting sqref="F62">
    <cfRule type="cellIs" dxfId="0" priority="383" operator="lessThan">
      <formula>0</formula>
    </cfRule>
  </conditionalFormatting>
  <conditionalFormatting sqref="F62">
    <cfRule type="cellIs" dxfId="0" priority="384" operator="greaterThanOrEqual">
      <formula>0</formula>
    </cfRule>
  </conditionalFormatting>
  <conditionalFormatting sqref="G62">
    <cfRule type="cellIs" dxfId="0" priority="385" operator="lessThan">
      <formula>0</formula>
    </cfRule>
  </conditionalFormatting>
  <conditionalFormatting sqref="G62">
    <cfRule type="cellIs" dxfId="0" priority="386" operator="greaterThanOrEqual">
      <formula>0</formula>
    </cfRule>
  </conditionalFormatting>
  <conditionalFormatting sqref="H62">
    <cfRule type="cellIs" dxfId="0" priority="387" operator="lessThan">
      <formula>0</formula>
    </cfRule>
  </conditionalFormatting>
  <conditionalFormatting sqref="H62">
    <cfRule type="cellIs" dxfId="0" priority="388" operator="greaterThanOrEqual">
      <formula>0</formula>
    </cfRule>
  </conditionalFormatting>
  <conditionalFormatting sqref="I62">
    <cfRule type="cellIs" dxfId="0" priority="389" operator="lessThan">
      <formula>0</formula>
    </cfRule>
  </conditionalFormatting>
  <conditionalFormatting sqref="I62">
    <cfRule type="cellIs" dxfId="0" priority="390" operator="greaterThanOrEqual">
      <formula>0</formula>
    </cfRule>
  </conditionalFormatting>
  <conditionalFormatting sqref="J62">
    <cfRule type="cellIs" dxfId="0" priority="391" operator="lessThan">
      <formula>0</formula>
    </cfRule>
  </conditionalFormatting>
  <conditionalFormatting sqref="J62">
    <cfRule type="cellIs" dxfId="0" priority="392" operator="greaterThanOrEqual">
      <formula>0</formula>
    </cfRule>
  </conditionalFormatting>
  <conditionalFormatting sqref="K62">
    <cfRule type="cellIs" dxfId="0" priority="393" operator="lessThan">
      <formula>0</formula>
    </cfRule>
  </conditionalFormatting>
  <conditionalFormatting sqref="K62">
    <cfRule type="cellIs" dxfId="0" priority="394" operator="greaterThanOrEqual">
      <formula>0</formula>
    </cfRule>
  </conditionalFormatting>
  <conditionalFormatting sqref="L62">
    <cfRule type="cellIs" dxfId="0" priority="395" operator="lessThan">
      <formula>0</formula>
    </cfRule>
  </conditionalFormatting>
  <conditionalFormatting sqref="L62">
    <cfRule type="cellIs" dxfId="0" priority="396" operator="greaterThanOrEqual">
      <formula>0</formula>
    </cfRule>
  </conditionalFormatting>
  <conditionalFormatting sqref="M62">
    <cfRule type="cellIs" dxfId="0" priority="397" operator="lessThan">
      <formula>0</formula>
    </cfRule>
  </conditionalFormatting>
  <conditionalFormatting sqref="M62">
    <cfRule type="cellIs" dxfId="0" priority="398" operator="greaterThanOrEqual">
      <formula>0</formula>
    </cfRule>
  </conditionalFormatting>
  <conditionalFormatting sqref="N62">
    <cfRule type="cellIs" dxfId="0" priority="399" operator="lessThan">
      <formula>0</formula>
    </cfRule>
  </conditionalFormatting>
  <conditionalFormatting sqref="N62">
    <cfRule type="cellIs" dxfId="0" priority="400" operator="greaterThanOrEqual">
      <formula>0</formula>
    </cfRule>
  </conditionalFormatting>
  <conditionalFormatting sqref="D63">
    <cfRule type="cellIs" dxfId="0" priority="401" operator="lessThan">
      <formula>0</formula>
    </cfRule>
  </conditionalFormatting>
  <conditionalFormatting sqref="D63">
    <cfRule type="cellIs" dxfId="0" priority="402" operator="greaterThanOrEqual">
      <formula>0</formula>
    </cfRule>
  </conditionalFormatting>
  <conditionalFormatting sqref="E63">
    <cfRule type="cellIs" dxfId="0" priority="403" operator="lessThan">
      <formula>0</formula>
    </cfRule>
  </conditionalFormatting>
  <conditionalFormatting sqref="E63">
    <cfRule type="cellIs" dxfId="0" priority="404" operator="greaterThanOrEqual">
      <formula>0</formula>
    </cfRule>
  </conditionalFormatting>
  <conditionalFormatting sqref="F63">
    <cfRule type="cellIs" dxfId="0" priority="405" operator="lessThan">
      <formula>0</formula>
    </cfRule>
  </conditionalFormatting>
  <conditionalFormatting sqref="F63">
    <cfRule type="cellIs" dxfId="0" priority="406" operator="greaterThanOrEqual">
      <formula>0</formula>
    </cfRule>
  </conditionalFormatting>
  <conditionalFormatting sqref="G63">
    <cfRule type="cellIs" dxfId="0" priority="407" operator="lessThan">
      <formula>0</formula>
    </cfRule>
  </conditionalFormatting>
  <conditionalFormatting sqref="G63">
    <cfRule type="cellIs" dxfId="0" priority="408" operator="greaterThanOrEqual">
      <formula>0</formula>
    </cfRule>
  </conditionalFormatting>
  <conditionalFormatting sqref="H63">
    <cfRule type="cellIs" dxfId="0" priority="409" operator="lessThan">
      <formula>0</formula>
    </cfRule>
  </conditionalFormatting>
  <conditionalFormatting sqref="H63">
    <cfRule type="cellIs" dxfId="0" priority="410" operator="greaterThanOrEqual">
      <formula>0</formula>
    </cfRule>
  </conditionalFormatting>
  <conditionalFormatting sqref="I63">
    <cfRule type="cellIs" dxfId="0" priority="411" operator="lessThan">
      <formula>0</formula>
    </cfRule>
  </conditionalFormatting>
  <conditionalFormatting sqref="I63">
    <cfRule type="cellIs" dxfId="0" priority="412" operator="greaterThanOrEqual">
      <formula>0</formula>
    </cfRule>
  </conditionalFormatting>
  <conditionalFormatting sqref="J63">
    <cfRule type="cellIs" dxfId="0" priority="413" operator="lessThan">
      <formula>0</formula>
    </cfRule>
  </conditionalFormatting>
  <conditionalFormatting sqref="J63">
    <cfRule type="cellIs" dxfId="0" priority="414" operator="greaterThanOrEqual">
      <formula>0</formula>
    </cfRule>
  </conditionalFormatting>
  <conditionalFormatting sqref="K63">
    <cfRule type="cellIs" dxfId="0" priority="415" operator="lessThan">
      <formula>0</formula>
    </cfRule>
  </conditionalFormatting>
  <conditionalFormatting sqref="K63">
    <cfRule type="cellIs" dxfId="0" priority="416" operator="greaterThanOrEqual">
      <formula>0</formula>
    </cfRule>
  </conditionalFormatting>
  <conditionalFormatting sqref="L63">
    <cfRule type="cellIs" dxfId="0" priority="417" operator="lessThan">
      <formula>0</formula>
    </cfRule>
  </conditionalFormatting>
  <conditionalFormatting sqref="L63">
    <cfRule type="cellIs" dxfId="0" priority="418" operator="greaterThanOrEqual">
      <formula>0</formula>
    </cfRule>
  </conditionalFormatting>
  <conditionalFormatting sqref="M63">
    <cfRule type="cellIs" dxfId="0" priority="419" operator="lessThan">
      <formula>0</formula>
    </cfRule>
  </conditionalFormatting>
  <conditionalFormatting sqref="M63">
    <cfRule type="cellIs" dxfId="0" priority="420" operator="greaterThanOrEqual">
      <formula>0</formula>
    </cfRule>
  </conditionalFormatting>
  <conditionalFormatting sqref="N63">
    <cfRule type="cellIs" dxfId="0" priority="421" operator="lessThan">
      <formula>0</formula>
    </cfRule>
  </conditionalFormatting>
  <conditionalFormatting sqref="N63">
    <cfRule type="cellIs" dxfId="0" priority="422" operator="greaterThanOrEqual">
      <formula>0</formula>
    </cfRule>
  </conditionalFormatting>
  <conditionalFormatting sqref="D64">
    <cfRule type="cellIs" dxfId="0" priority="423" operator="lessThan">
      <formula>0</formula>
    </cfRule>
  </conditionalFormatting>
  <conditionalFormatting sqref="D64">
    <cfRule type="cellIs" dxfId="0" priority="424" operator="greaterThanOrEqual">
      <formula>0</formula>
    </cfRule>
  </conditionalFormatting>
  <conditionalFormatting sqref="E64">
    <cfRule type="cellIs" dxfId="0" priority="425" operator="lessThan">
      <formula>0</formula>
    </cfRule>
  </conditionalFormatting>
  <conditionalFormatting sqref="E64">
    <cfRule type="cellIs" dxfId="0" priority="426" operator="greaterThanOrEqual">
      <formula>0</formula>
    </cfRule>
  </conditionalFormatting>
  <conditionalFormatting sqref="F64">
    <cfRule type="cellIs" dxfId="0" priority="427" operator="lessThan">
      <formula>0</formula>
    </cfRule>
  </conditionalFormatting>
  <conditionalFormatting sqref="F64">
    <cfRule type="cellIs" dxfId="0" priority="428" operator="greaterThanOrEqual">
      <formula>0</formula>
    </cfRule>
  </conditionalFormatting>
  <conditionalFormatting sqref="G64">
    <cfRule type="cellIs" dxfId="0" priority="429" operator="lessThan">
      <formula>0</formula>
    </cfRule>
  </conditionalFormatting>
  <conditionalFormatting sqref="G64">
    <cfRule type="cellIs" dxfId="0" priority="430" operator="greaterThanOrEqual">
      <formula>0</formula>
    </cfRule>
  </conditionalFormatting>
  <conditionalFormatting sqref="H64">
    <cfRule type="cellIs" dxfId="0" priority="431" operator="lessThan">
      <formula>0</formula>
    </cfRule>
  </conditionalFormatting>
  <conditionalFormatting sqref="H64">
    <cfRule type="cellIs" dxfId="0" priority="432" operator="greaterThanOrEqual">
      <formula>0</formula>
    </cfRule>
  </conditionalFormatting>
  <conditionalFormatting sqref="I64">
    <cfRule type="cellIs" dxfId="0" priority="433" operator="lessThan">
      <formula>0</formula>
    </cfRule>
  </conditionalFormatting>
  <conditionalFormatting sqref="I64">
    <cfRule type="cellIs" dxfId="0" priority="434" operator="greaterThanOrEqual">
      <formula>0</formula>
    </cfRule>
  </conditionalFormatting>
  <conditionalFormatting sqref="J64">
    <cfRule type="cellIs" dxfId="0" priority="435" operator="lessThan">
      <formula>0</formula>
    </cfRule>
  </conditionalFormatting>
  <conditionalFormatting sqref="J64">
    <cfRule type="cellIs" dxfId="0" priority="436" operator="greaterThanOrEqual">
      <formula>0</formula>
    </cfRule>
  </conditionalFormatting>
  <conditionalFormatting sqref="K64">
    <cfRule type="cellIs" dxfId="0" priority="437" operator="lessThan">
      <formula>0</formula>
    </cfRule>
  </conditionalFormatting>
  <conditionalFormatting sqref="K64">
    <cfRule type="cellIs" dxfId="0" priority="438" operator="greaterThanOrEqual">
      <formula>0</formula>
    </cfRule>
  </conditionalFormatting>
  <conditionalFormatting sqref="L64">
    <cfRule type="cellIs" dxfId="0" priority="439" operator="lessThan">
      <formula>0</formula>
    </cfRule>
  </conditionalFormatting>
  <conditionalFormatting sqref="L64">
    <cfRule type="cellIs" dxfId="0" priority="440" operator="greaterThanOrEqual">
      <formula>0</formula>
    </cfRule>
  </conditionalFormatting>
  <conditionalFormatting sqref="M64">
    <cfRule type="cellIs" dxfId="0" priority="441" operator="lessThan">
      <formula>0</formula>
    </cfRule>
  </conditionalFormatting>
  <conditionalFormatting sqref="M64">
    <cfRule type="cellIs" dxfId="0" priority="442" operator="greaterThanOrEqual">
      <formula>0</formula>
    </cfRule>
  </conditionalFormatting>
  <conditionalFormatting sqref="N64">
    <cfRule type="cellIs" dxfId="0" priority="443" operator="lessThan">
      <formula>0</formula>
    </cfRule>
  </conditionalFormatting>
  <conditionalFormatting sqref="N64">
    <cfRule type="cellIs" dxfId="0" priority="444" operator="greaterThanOrEqual">
      <formula>0</formula>
    </cfRule>
  </conditionalFormatting>
  <conditionalFormatting sqref="C68">
    <cfRule type="cellIs" dxfId="0" priority="445" operator="lessThan">
      <formula>0</formula>
    </cfRule>
  </conditionalFormatting>
  <conditionalFormatting sqref="C68">
    <cfRule type="cellIs" dxfId="0" priority="446" operator="greaterThanOrEqual">
      <formula>0</formula>
    </cfRule>
  </conditionalFormatting>
  <conditionalFormatting sqref="O68">
    <cfRule type="cellIs" dxfId="0" priority="447" operator="lessThan">
      <formula>0</formula>
    </cfRule>
  </conditionalFormatting>
  <conditionalFormatting sqref="O68">
    <cfRule type="cellIs" dxfId="0" priority="448" operator="greaterThanOrEqual">
      <formula>0</formula>
    </cfRule>
  </conditionalFormatting>
  <conditionalFormatting sqref="O69">
    <cfRule type="cellIs" dxfId="0" priority="449" operator="lessThan">
      <formula>0</formula>
    </cfRule>
  </conditionalFormatting>
  <conditionalFormatting sqref="O69">
    <cfRule type="cellIs" dxfId="0" priority="450" operator="greaterThanOrEqual">
      <formula>0</formula>
    </cfRule>
  </conditionalFormatting>
  <conditionalFormatting sqref="O70">
    <cfRule type="cellIs" dxfId="0" priority="451" operator="lessThan">
      <formula>0</formula>
    </cfRule>
  </conditionalFormatting>
  <conditionalFormatting sqref="O70">
    <cfRule type="cellIs" dxfId="0" priority="452" operator="greaterThanOrEqual">
      <formula>0</formula>
    </cfRule>
  </conditionalFormatting>
  <conditionalFormatting sqref="O71">
    <cfRule type="cellIs" dxfId="0" priority="453" operator="lessThan">
      <formula>0</formula>
    </cfRule>
  </conditionalFormatting>
  <conditionalFormatting sqref="O71">
    <cfRule type="cellIs" dxfId="0" priority="454" operator="greaterThanOrEqual">
      <formula>0</formula>
    </cfRule>
  </conditionalFormatting>
  <conditionalFormatting sqref="O72">
    <cfRule type="cellIs" dxfId="0" priority="455" operator="lessThan">
      <formula>0</formula>
    </cfRule>
  </conditionalFormatting>
  <conditionalFormatting sqref="O72">
    <cfRule type="cellIs" dxfId="0" priority="456" operator="greaterThanOrEqual">
      <formula>0</formula>
    </cfRule>
  </conditionalFormatting>
  <conditionalFormatting sqref="O73">
    <cfRule type="cellIs" dxfId="0" priority="457" operator="lessThan">
      <formula>0</formula>
    </cfRule>
  </conditionalFormatting>
  <conditionalFormatting sqref="O73">
    <cfRule type="cellIs" dxfId="0" priority="458" operator="greaterThanOrEqual">
      <formula>0</formula>
    </cfRule>
  </conditionalFormatting>
  <conditionalFormatting sqref="O74">
    <cfRule type="cellIs" dxfId="0" priority="459" operator="lessThan">
      <formula>0</formula>
    </cfRule>
  </conditionalFormatting>
  <conditionalFormatting sqref="O74">
    <cfRule type="cellIs" dxfId="0" priority="460" operator="greaterThanOrEqual">
      <formula>0</formula>
    </cfRule>
  </conditionalFormatting>
  <conditionalFormatting sqref="O75">
    <cfRule type="cellIs" dxfId="0" priority="461" operator="lessThan">
      <formula>0</formula>
    </cfRule>
  </conditionalFormatting>
  <conditionalFormatting sqref="O75">
    <cfRule type="cellIs" dxfId="0" priority="462" operator="greaterThanOrEqual">
      <formula>0</formula>
    </cfRule>
  </conditionalFormatting>
  <conditionalFormatting sqref="O76">
    <cfRule type="cellIs" dxfId="0" priority="463" operator="lessThan">
      <formula>0</formula>
    </cfRule>
  </conditionalFormatting>
  <conditionalFormatting sqref="O76">
    <cfRule type="cellIs" dxfId="0" priority="464" operator="greaterThanOrEqual">
      <formula>0</formula>
    </cfRule>
  </conditionalFormatting>
  <conditionalFormatting sqref="O77">
    <cfRule type="cellIs" dxfId="0" priority="465" operator="lessThan">
      <formula>0</formula>
    </cfRule>
  </conditionalFormatting>
  <conditionalFormatting sqref="O77">
    <cfRule type="cellIs" dxfId="0" priority="466" operator="greaterThanOrEqual">
      <formula>0</formula>
    </cfRule>
  </conditionalFormatting>
  <conditionalFormatting sqref="D68">
    <cfRule type="cellIs" dxfId="0" priority="467" operator="lessThan">
      <formula>0</formula>
    </cfRule>
  </conditionalFormatting>
  <conditionalFormatting sqref="D68">
    <cfRule type="cellIs" dxfId="0" priority="468" operator="greaterThanOrEqual">
      <formula>0</formula>
    </cfRule>
  </conditionalFormatting>
  <conditionalFormatting sqref="E68">
    <cfRule type="cellIs" dxfId="0" priority="469" operator="lessThan">
      <formula>0</formula>
    </cfRule>
  </conditionalFormatting>
  <conditionalFormatting sqref="E68">
    <cfRule type="cellIs" dxfId="0" priority="470" operator="greaterThanOrEqual">
      <formula>0</formula>
    </cfRule>
  </conditionalFormatting>
  <conditionalFormatting sqref="F68">
    <cfRule type="cellIs" dxfId="0" priority="471" operator="lessThan">
      <formula>0</formula>
    </cfRule>
  </conditionalFormatting>
  <conditionalFormatting sqref="F68">
    <cfRule type="cellIs" dxfId="0" priority="472" operator="greaterThanOrEqual">
      <formula>0</formula>
    </cfRule>
  </conditionalFormatting>
  <conditionalFormatting sqref="G68">
    <cfRule type="cellIs" dxfId="0" priority="473" operator="lessThan">
      <formula>0</formula>
    </cfRule>
  </conditionalFormatting>
  <conditionalFormatting sqref="G68">
    <cfRule type="cellIs" dxfId="0" priority="474" operator="greaterThanOrEqual">
      <formula>0</formula>
    </cfRule>
  </conditionalFormatting>
  <conditionalFormatting sqref="H68">
    <cfRule type="cellIs" dxfId="0" priority="475" operator="lessThan">
      <formula>0</formula>
    </cfRule>
  </conditionalFormatting>
  <conditionalFormatting sqref="H68">
    <cfRule type="cellIs" dxfId="0" priority="476" operator="greaterThanOrEqual">
      <formula>0</formula>
    </cfRule>
  </conditionalFormatting>
  <conditionalFormatting sqref="I68">
    <cfRule type="cellIs" dxfId="0" priority="477" operator="lessThan">
      <formula>0</formula>
    </cfRule>
  </conditionalFormatting>
  <conditionalFormatting sqref="I68">
    <cfRule type="cellIs" dxfId="0" priority="478" operator="greaterThanOrEqual">
      <formula>0</formula>
    </cfRule>
  </conditionalFormatting>
  <conditionalFormatting sqref="J68">
    <cfRule type="cellIs" dxfId="0" priority="479" operator="lessThan">
      <formula>0</formula>
    </cfRule>
  </conditionalFormatting>
  <conditionalFormatting sqref="J68">
    <cfRule type="cellIs" dxfId="0" priority="480" operator="greaterThanOrEqual">
      <formula>0</formula>
    </cfRule>
  </conditionalFormatting>
  <conditionalFormatting sqref="K68">
    <cfRule type="cellIs" dxfId="0" priority="481" operator="lessThan">
      <formula>0</formula>
    </cfRule>
  </conditionalFormatting>
  <conditionalFormatting sqref="K68">
    <cfRule type="cellIs" dxfId="0" priority="482" operator="greaterThanOrEqual">
      <formula>0</formula>
    </cfRule>
  </conditionalFormatting>
  <conditionalFormatting sqref="L68">
    <cfRule type="cellIs" dxfId="0" priority="483" operator="lessThan">
      <formula>0</formula>
    </cfRule>
  </conditionalFormatting>
  <conditionalFormatting sqref="L68">
    <cfRule type="cellIs" dxfId="0" priority="484" operator="greaterThanOrEqual">
      <formula>0</formula>
    </cfRule>
  </conditionalFormatting>
  <conditionalFormatting sqref="M68">
    <cfRule type="cellIs" dxfId="0" priority="485" operator="lessThan">
      <formula>0</formula>
    </cfRule>
  </conditionalFormatting>
  <conditionalFormatting sqref="M68">
    <cfRule type="cellIs" dxfId="0" priority="486" operator="greaterThanOrEqual">
      <formula>0</formula>
    </cfRule>
  </conditionalFormatting>
  <conditionalFormatting sqref="N68">
    <cfRule type="cellIs" dxfId="0" priority="487" operator="lessThan">
      <formula>0</formula>
    </cfRule>
  </conditionalFormatting>
  <conditionalFormatting sqref="N68">
    <cfRule type="cellIs" dxfId="0" priority="488" operator="greaterThanOrEqual">
      <formula>0</formula>
    </cfRule>
  </conditionalFormatting>
  <conditionalFormatting sqref="C69">
    <cfRule type="cellIs" dxfId="0" priority="489" operator="lessThan">
      <formula>0</formula>
    </cfRule>
  </conditionalFormatting>
  <conditionalFormatting sqref="C69">
    <cfRule type="cellIs" dxfId="0" priority="490" operator="greaterThanOrEqual">
      <formula>0</formula>
    </cfRule>
  </conditionalFormatting>
  <conditionalFormatting sqref="D69">
    <cfRule type="cellIs" dxfId="0" priority="491" operator="lessThan">
      <formula>0</formula>
    </cfRule>
  </conditionalFormatting>
  <conditionalFormatting sqref="D69">
    <cfRule type="cellIs" dxfId="0" priority="492" operator="greaterThanOrEqual">
      <formula>0</formula>
    </cfRule>
  </conditionalFormatting>
  <conditionalFormatting sqref="E69">
    <cfRule type="cellIs" dxfId="0" priority="493" operator="lessThan">
      <formula>0</formula>
    </cfRule>
  </conditionalFormatting>
  <conditionalFormatting sqref="E69">
    <cfRule type="cellIs" dxfId="0" priority="494" operator="greaterThanOrEqual">
      <formula>0</formula>
    </cfRule>
  </conditionalFormatting>
  <conditionalFormatting sqref="F69">
    <cfRule type="cellIs" dxfId="0" priority="495" operator="lessThan">
      <formula>0</formula>
    </cfRule>
  </conditionalFormatting>
  <conditionalFormatting sqref="F69">
    <cfRule type="cellIs" dxfId="0" priority="496" operator="greaterThanOrEqual">
      <formula>0</formula>
    </cfRule>
  </conditionalFormatting>
  <conditionalFormatting sqref="G69">
    <cfRule type="cellIs" dxfId="0" priority="497" operator="lessThan">
      <formula>0</formula>
    </cfRule>
  </conditionalFormatting>
  <conditionalFormatting sqref="G69">
    <cfRule type="cellIs" dxfId="0" priority="498" operator="greaterThanOrEqual">
      <formula>0</formula>
    </cfRule>
  </conditionalFormatting>
  <conditionalFormatting sqref="H69">
    <cfRule type="cellIs" dxfId="0" priority="499" operator="lessThan">
      <formula>0</formula>
    </cfRule>
  </conditionalFormatting>
  <conditionalFormatting sqref="H69">
    <cfRule type="cellIs" dxfId="0" priority="500" operator="greaterThanOrEqual">
      <formula>0</formula>
    </cfRule>
  </conditionalFormatting>
  <conditionalFormatting sqref="I69">
    <cfRule type="cellIs" dxfId="0" priority="501" operator="lessThan">
      <formula>0</formula>
    </cfRule>
  </conditionalFormatting>
  <conditionalFormatting sqref="I69">
    <cfRule type="cellIs" dxfId="0" priority="502" operator="greaterThanOrEqual">
      <formula>0</formula>
    </cfRule>
  </conditionalFormatting>
  <conditionalFormatting sqref="J69">
    <cfRule type="cellIs" dxfId="0" priority="503" operator="lessThan">
      <formula>0</formula>
    </cfRule>
  </conditionalFormatting>
  <conditionalFormatting sqref="J69">
    <cfRule type="cellIs" dxfId="0" priority="504" operator="greaterThanOrEqual">
      <formula>0</formula>
    </cfRule>
  </conditionalFormatting>
  <conditionalFormatting sqref="K69">
    <cfRule type="cellIs" dxfId="0" priority="505" operator="lessThan">
      <formula>0</formula>
    </cfRule>
  </conditionalFormatting>
  <conditionalFormatting sqref="K69">
    <cfRule type="cellIs" dxfId="0" priority="506" operator="greaterThanOrEqual">
      <formula>0</formula>
    </cfRule>
  </conditionalFormatting>
  <conditionalFormatting sqref="L69">
    <cfRule type="cellIs" dxfId="0" priority="507" operator="lessThan">
      <formula>0</formula>
    </cfRule>
  </conditionalFormatting>
  <conditionalFormatting sqref="L69">
    <cfRule type="cellIs" dxfId="0" priority="508" operator="greaterThanOrEqual">
      <formula>0</formula>
    </cfRule>
  </conditionalFormatting>
  <conditionalFormatting sqref="M69">
    <cfRule type="cellIs" dxfId="0" priority="509" operator="lessThan">
      <formula>0</formula>
    </cfRule>
  </conditionalFormatting>
  <conditionalFormatting sqref="M69">
    <cfRule type="cellIs" dxfId="0" priority="510" operator="greaterThanOrEqual">
      <formula>0</formula>
    </cfRule>
  </conditionalFormatting>
  <conditionalFormatting sqref="N69">
    <cfRule type="cellIs" dxfId="0" priority="511" operator="lessThan">
      <formula>0</formula>
    </cfRule>
  </conditionalFormatting>
  <conditionalFormatting sqref="N69">
    <cfRule type="cellIs" dxfId="0" priority="512" operator="greaterThanOrEqual">
      <formula>0</formula>
    </cfRule>
  </conditionalFormatting>
  <conditionalFormatting sqref="C70">
    <cfRule type="cellIs" dxfId="0" priority="513" operator="lessThan">
      <formula>0</formula>
    </cfRule>
  </conditionalFormatting>
  <conditionalFormatting sqref="C70">
    <cfRule type="cellIs" dxfId="0" priority="514" operator="greaterThanOrEqual">
      <formula>0</formula>
    </cfRule>
  </conditionalFormatting>
  <conditionalFormatting sqref="D70">
    <cfRule type="cellIs" dxfId="0" priority="515" operator="lessThan">
      <formula>0</formula>
    </cfRule>
  </conditionalFormatting>
  <conditionalFormatting sqref="D70">
    <cfRule type="cellIs" dxfId="0" priority="516" operator="greaterThanOrEqual">
      <formula>0</formula>
    </cfRule>
  </conditionalFormatting>
  <conditionalFormatting sqref="E70">
    <cfRule type="cellIs" dxfId="0" priority="517" operator="lessThan">
      <formula>0</formula>
    </cfRule>
  </conditionalFormatting>
  <conditionalFormatting sqref="E70">
    <cfRule type="cellIs" dxfId="0" priority="518" operator="greaterThanOrEqual">
      <formula>0</formula>
    </cfRule>
  </conditionalFormatting>
  <conditionalFormatting sqref="F70">
    <cfRule type="cellIs" dxfId="0" priority="519" operator="lessThan">
      <formula>0</formula>
    </cfRule>
  </conditionalFormatting>
  <conditionalFormatting sqref="F70">
    <cfRule type="cellIs" dxfId="0" priority="520" operator="greaterThanOrEqual">
      <formula>0</formula>
    </cfRule>
  </conditionalFormatting>
  <conditionalFormatting sqref="G70">
    <cfRule type="cellIs" dxfId="0" priority="521" operator="lessThan">
      <formula>0</formula>
    </cfRule>
  </conditionalFormatting>
  <conditionalFormatting sqref="G70">
    <cfRule type="cellIs" dxfId="0" priority="522" operator="greaterThanOrEqual">
      <formula>0</formula>
    </cfRule>
  </conditionalFormatting>
  <conditionalFormatting sqref="H70">
    <cfRule type="cellIs" dxfId="0" priority="523" operator="lessThan">
      <formula>0</formula>
    </cfRule>
  </conditionalFormatting>
  <conditionalFormatting sqref="H70">
    <cfRule type="cellIs" dxfId="0" priority="524" operator="greaterThanOrEqual">
      <formula>0</formula>
    </cfRule>
  </conditionalFormatting>
  <conditionalFormatting sqref="I70">
    <cfRule type="cellIs" dxfId="0" priority="525" operator="lessThan">
      <formula>0</formula>
    </cfRule>
  </conditionalFormatting>
  <conditionalFormatting sqref="I70">
    <cfRule type="cellIs" dxfId="0" priority="526" operator="greaterThanOrEqual">
      <formula>0</formula>
    </cfRule>
  </conditionalFormatting>
  <conditionalFormatting sqref="J70">
    <cfRule type="cellIs" dxfId="0" priority="527" operator="lessThan">
      <formula>0</formula>
    </cfRule>
  </conditionalFormatting>
  <conditionalFormatting sqref="J70">
    <cfRule type="cellIs" dxfId="0" priority="528" operator="greaterThanOrEqual">
      <formula>0</formula>
    </cfRule>
  </conditionalFormatting>
  <conditionalFormatting sqref="K70">
    <cfRule type="cellIs" dxfId="0" priority="529" operator="lessThan">
      <formula>0</formula>
    </cfRule>
  </conditionalFormatting>
  <conditionalFormatting sqref="K70">
    <cfRule type="cellIs" dxfId="0" priority="530" operator="greaterThanOrEqual">
      <formula>0</formula>
    </cfRule>
  </conditionalFormatting>
  <conditionalFormatting sqref="L70">
    <cfRule type="cellIs" dxfId="0" priority="531" operator="lessThan">
      <formula>0</formula>
    </cfRule>
  </conditionalFormatting>
  <conditionalFormatting sqref="L70">
    <cfRule type="cellIs" dxfId="0" priority="532" operator="greaterThanOrEqual">
      <formula>0</formula>
    </cfRule>
  </conditionalFormatting>
  <conditionalFormatting sqref="M70">
    <cfRule type="cellIs" dxfId="0" priority="533" operator="lessThan">
      <formula>0</formula>
    </cfRule>
  </conditionalFormatting>
  <conditionalFormatting sqref="M70">
    <cfRule type="cellIs" dxfId="0" priority="534" operator="greaterThanOrEqual">
      <formula>0</formula>
    </cfRule>
  </conditionalFormatting>
  <conditionalFormatting sqref="N70">
    <cfRule type="cellIs" dxfId="0" priority="535" operator="lessThan">
      <formula>0</formula>
    </cfRule>
  </conditionalFormatting>
  <conditionalFormatting sqref="N70">
    <cfRule type="cellIs" dxfId="0" priority="536" operator="greaterThanOrEqual">
      <formula>0</formula>
    </cfRule>
  </conditionalFormatting>
  <conditionalFormatting sqref="C71">
    <cfRule type="cellIs" dxfId="0" priority="537" operator="lessThan">
      <formula>0</formula>
    </cfRule>
  </conditionalFormatting>
  <conditionalFormatting sqref="C71">
    <cfRule type="cellIs" dxfId="0" priority="538" operator="greaterThanOrEqual">
      <formula>0</formula>
    </cfRule>
  </conditionalFormatting>
  <conditionalFormatting sqref="D71">
    <cfRule type="cellIs" dxfId="0" priority="539" operator="lessThan">
      <formula>0</formula>
    </cfRule>
  </conditionalFormatting>
  <conditionalFormatting sqref="D71">
    <cfRule type="cellIs" dxfId="0" priority="540" operator="greaterThanOrEqual">
      <formula>0</formula>
    </cfRule>
  </conditionalFormatting>
  <conditionalFormatting sqref="E71">
    <cfRule type="cellIs" dxfId="0" priority="541" operator="lessThan">
      <formula>0</formula>
    </cfRule>
  </conditionalFormatting>
  <conditionalFormatting sqref="E71">
    <cfRule type="cellIs" dxfId="0" priority="542" operator="greaterThanOrEqual">
      <formula>0</formula>
    </cfRule>
  </conditionalFormatting>
  <conditionalFormatting sqref="F71">
    <cfRule type="cellIs" dxfId="0" priority="543" operator="lessThan">
      <formula>0</formula>
    </cfRule>
  </conditionalFormatting>
  <conditionalFormatting sqref="F71">
    <cfRule type="cellIs" dxfId="0" priority="544" operator="greaterThanOrEqual">
      <formula>0</formula>
    </cfRule>
  </conditionalFormatting>
  <conditionalFormatting sqref="G71">
    <cfRule type="cellIs" dxfId="0" priority="545" operator="lessThan">
      <formula>0</formula>
    </cfRule>
  </conditionalFormatting>
  <conditionalFormatting sqref="G71">
    <cfRule type="cellIs" dxfId="0" priority="546" operator="greaterThanOrEqual">
      <formula>0</formula>
    </cfRule>
  </conditionalFormatting>
  <conditionalFormatting sqref="H71">
    <cfRule type="cellIs" dxfId="0" priority="547" operator="lessThan">
      <formula>0</formula>
    </cfRule>
  </conditionalFormatting>
  <conditionalFormatting sqref="H71">
    <cfRule type="cellIs" dxfId="0" priority="548" operator="greaterThanOrEqual">
      <formula>0</formula>
    </cfRule>
  </conditionalFormatting>
  <conditionalFormatting sqref="I71">
    <cfRule type="cellIs" dxfId="0" priority="549" operator="lessThan">
      <formula>0</formula>
    </cfRule>
  </conditionalFormatting>
  <conditionalFormatting sqref="I71">
    <cfRule type="cellIs" dxfId="0" priority="550" operator="greaterThanOrEqual">
      <formula>0</formula>
    </cfRule>
  </conditionalFormatting>
  <conditionalFormatting sqref="J71">
    <cfRule type="cellIs" dxfId="0" priority="551" operator="lessThan">
      <formula>0</formula>
    </cfRule>
  </conditionalFormatting>
  <conditionalFormatting sqref="J71">
    <cfRule type="cellIs" dxfId="0" priority="552" operator="greaterThanOrEqual">
      <formula>0</formula>
    </cfRule>
  </conditionalFormatting>
  <conditionalFormatting sqref="K71">
    <cfRule type="cellIs" dxfId="0" priority="553" operator="lessThan">
      <formula>0</formula>
    </cfRule>
  </conditionalFormatting>
  <conditionalFormatting sqref="K71">
    <cfRule type="cellIs" dxfId="0" priority="554" operator="greaterThanOrEqual">
      <formula>0</formula>
    </cfRule>
  </conditionalFormatting>
  <conditionalFormatting sqref="L71">
    <cfRule type="cellIs" dxfId="0" priority="555" operator="lessThan">
      <formula>0</formula>
    </cfRule>
  </conditionalFormatting>
  <conditionalFormatting sqref="L71">
    <cfRule type="cellIs" dxfId="0" priority="556" operator="greaterThanOrEqual">
      <formula>0</formula>
    </cfRule>
  </conditionalFormatting>
  <conditionalFormatting sqref="M71">
    <cfRule type="cellIs" dxfId="0" priority="557" operator="lessThan">
      <formula>0</formula>
    </cfRule>
  </conditionalFormatting>
  <conditionalFormatting sqref="M71">
    <cfRule type="cellIs" dxfId="0" priority="558" operator="greaterThanOrEqual">
      <formula>0</formula>
    </cfRule>
  </conditionalFormatting>
  <conditionalFormatting sqref="N71">
    <cfRule type="cellIs" dxfId="0" priority="559" operator="lessThan">
      <formula>0</formula>
    </cfRule>
  </conditionalFormatting>
  <conditionalFormatting sqref="N71">
    <cfRule type="cellIs" dxfId="0" priority="560" operator="greaterThanOrEqual">
      <formula>0</formula>
    </cfRule>
  </conditionalFormatting>
  <conditionalFormatting sqref="C72">
    <cfRule type="cellIs" dxfId="0" priority="561" operator="lessThan">
      <formula>0</formula>
    </cfRule>
  </conditionalFormatting>
  <conditionalFormatting sqref="C72">
    <cfRule type="cellIs" dxfId="0" priority="562" operator="greaterThanOrEqual">
      <formula>0</formula>
    </cfRule>
  </conditionalFormatting>
  <conditionalFormatting sqref="D72">
    <cfRule type="cellIs" dxfId="0" priority="563" operator="lessThan">
      <formula>0</formula>
    </cfRule>
  </conditionalFormatting>
  <conditionalFormatting sqref="D72">
    <cfRule type="cellIs" dxfId="0" priority="564" operator="greaterThanOrEqual">
      <formula>0</formula>
    </cfRule>
  </conditionalFormatting>
  <conditionalFormatting sqref="E72">
    <cfRule type="cellIs" dxfId="0" priority="565" operator="lessThan">
      <formula>0</formula>
    </cfRule>
  </conditionalFormatting>
  <conditionalFormatting sqref="E72">
    <cfRule type="cellIs" dxfId="0" priority="566" operator="greaterThanOrEqual">
      <formula>0</formula>
    </cfRule>
  </conditionalFormatting>
  <conditionalFormatting sqref="F72">
    <cfRule type="cellIs" dxfId="0" priority="567" operator="lessThan">
      <formula>0</formula>
    </cfRule>
  </conditionalFormatting>
  <conditionalFormatting sqref="F72">
    <cfRule type="cellIs" dxfId="0" priority="568" operator="greaterThanOrEqual">
      <formula>0</formula>
    </cfRule>
  </conditionalFormatting>
  <conditionalFormatting sqref="G72">
    <cfRule type="cellIs" dxfId="0" priority="569" operator="lessThan">
      <formula>0</formula>
    </cfRule>
  </conditionalFormatting>
  <conditionalFormatting sqref="G72">
    <cfRule type="cellIs" dxfId="0" priority="570" operator="greaterThanOrEqual">
      <formula>0</formula>
    </cfRule>
  </conditionalFormatting>
  <conditionalFormatting sqref="H72">
    <cfRule type="cellIs" dxfId="0" priority="571" operator="lessThan">
      <formula>0</formula>
    </cfRule>
  </conditionalFormatting>
  <conditionalFormatting sqref="H72">
    <cfRule type="cellIs" dxfId="0" priority="572" operator="greaterThanOrEqual">
      <formula>0</formula>
    </cfRule>
  </conditionalFormatting>
  <conditionalFormatting sqref="I72">
    <cfRule type="cellIs" dxfId="0" priority="573" operator="lessThan">
      <formula>0</formula>
    </cfRule>
  </conditionalFormatting>
  <conditionalFormatting sqref="I72">
    <cfRule type="cellIs" dxfId="0" priority="574" operator="greaterThanOrEqual">
      <formula>0</formula>
    </cfRule>
  </conditionalFormatting>
  <conditionalFormatting sqref="J72">
    <cfRule type="cellIs" dxfId="0" priority="575" operator="lessThan">
      <formula>0</formula>
    </cfRule>
  </conditionalFormatting>
  <conditionalFormatting sqref="J72">
    <cfRule type="cellIs" dxfId="0" priority="576" operator="greaterThanOrEqual">
      <formula>0</formula>
    </cfRule>
  </conditionalFormatting>
  <conditionalFormatting sqref="K72">
    <cfRule type="cellIs" dxfId="0" priority="577" operator="lessThan">
      <formula>0</formula>
    </cfRule>
  </conditionalFormatting>
  <conditionalFormatting sqref="K72">
    <cfRule type="cellIs" dxfId="0" priority="578" operator="greaterThanOrEqual">
      <formula>0</formula>
    </cfRule>
  </conditionalFormatting>
  <conditionalFormatting sqref="L72">
    <cfRule type="cellIs" dxfId="0" priority="579" operator="lessThan">
      <formula>0</formula>
    </cfRule>
  </conditionalFormatting>
  <conditionalFormatting sqref="L72">
    <cfRule type="cellIs" dxfId="0" priority="580" operator="greaterThanOrEqual">
      <formula>0</formula>
    </cfRule>
  </conditionalFormatting>
  <conditionalFormatting sqref="M72">
    <cfRule type="cellIs" dxfId="0" priority="581" operator="lessThan">
      <formula>0</formula>
    </cfRule>
  </conditionalFormatting>
  <conditionalFormatting sqref="M72">
    <cfRule type="cellIs" dxfId="0" priority="582" operator="greaterThanOrEqual">
      <formula>0</formula>
    </cfRule>
  </conditionalFormatting>
  <conditionalFormatting sqref="N72">
    <cfRule type="cellIs" dxfId="0" priority="583" operator="lessThan">
      <formula>0</formula>
    </cfRule>
  </conditionalFormatting>
  <conditionalFormatting sqref="N72">
    <cfRule type="cellIs" dxfId="0" priority="584" operator="greaterThanOrEqual">
      <formula>0</formula>
    </cfRule>
  </conditionalFormatting>
  <conditionalFormatting sqref="C73">
    <cfRule type="cellIs" dxfId="0" priority="585" operator="lessThan">
      <formula>0</formula>
    </cfRule>
  </conditionalFormatting>
  <conditionalFormatting sqref="C73">
    <cfRule type="cellIs" dxfId="0" priority="586" operator="greaterThanOrEqual">
      <formula>0</formula>
    </cfRule>
  </conditionalFormatting>
  <conditionalFormatting sqref="D73">
    <cfRule type="cellIs" dxfId="0" priority="587" operator="lessThan">
      <formula>0</formula>
    </cfRule>
  </conditionalFormatting>
  <conditionalFormatting sqref="D73">
    <cfRule type="cellIs" dxfId="0" priority="588" operator="greaterThanOrEqual">
      <formula>0</formula>
    </cfRule>
  </conditionalFormatting>
  <conditionalFormatting sqref="E73">
    <cfRule type="cellIs" dxfId="0" priority="589" operator="lessThan">
      <formula>0</formula>
    </cfRule>
  </conditionalFormatting>
  <conditionalFormatting sqref="E73">
    <cfRule type="cellIs" dxfId="0" priority="590" operator="greaterThanOrEqual">
      <formula>0</formula>
    </cfRule>
  </conditionalFormatting>
  <conditionalFormatting sqref="F73">
    <cfRule type="cellIs" dxfId="0" priority="591" operator="lessThan">
      <formula>0</formula>
    </cfRule>
  </conditionalFormatting>
  <conditionalFormatting sqref="F73">
    <cfRule type="cellIs" dxfId="0" priority="592" operator="greaterThanOrEqual">
      <formula>0</formula>
    </cfRule>
  </conditionalFormatting>
  <conditionalFormatting sqref="G73">
    <cfRule type="cellIs" dxfId="0" priority="593" operator="lessThan">
      <formula>0</formula>
    </cfRule>
  </conditionalFormatting>
  <conditionalFormatting sqref="G73">
    <cfRule type="cellIs" dxfId="0" priority="594" operator="greaterThanOrEqual">
      <formula>0</formula>
    </cfRule>
  </conditionalFormatting>
  <conditionalFormatting sqref="H73">
    <cfRule type="cellIs" dxfId="0" priority="595" operator="lessThan">
      <formula>0</formula>
    </cfRule>
  </conditionalFormatting>
  <conditionalFormatting sqref="H73">
    <cfRule type="cellIs" dxfId="0" priority="596" operator="greaterThanOrEqual">
      <formula>0</formula>
    </cfRule>
  </conditionalFormatting>
  <conditionalFormatting sqref="I73">
    <cfRule type="cellIs" dxfId="0" priority="597" operator="lessThan">
      <formula>0</formula>
    </cfRule>
  </conditionalFormatting>
  <conditionalFormatting sqref="I73">
    <cfRule type="cellIs" dxfId="0" priority="598" operator="greaterThanOrEqual">
      <formula>0</formula>
    </cfRule>
  </conditionalFormatting>
  <conditionalFormatting sqref="J73">
    <cfRule type="cellIs" dxfId="0" priority="599" operator="lessThan">
      <formula>0</formula>
    </cfRule>
  </conditionalFormatting>
  <conditionalFormatting sqref="J73">
    <cfRule type="cellIs" dxfId="0" priority="600" operator="greaterThanOrEqual">
      <formula>0</formula>
    </cfRule>
  </conditionalFormatting>
  <conditionalFormatting sqref="K73">
    <cfRule type="cellIs" dxfId="0" priority="601" operator="lessThan">
      <formula>0</formula>
    </cfRule>
  </conditionalFormatting>
  <conditionalFormatting sqref="K73">
    <cfRule type="cellIs" dxfId="0" priority="602" operator="greaterThanOrEqual">
      <formula>0</formula>
    </cfRule>
  </conditionalFormatting>
  <conditionalFormatting sqref="L73">
    <cfRule type="cellIs" dxfId="0" priority="603" operator="lessThan">
      <formula>0</formula>
    </cfRule>
  </conditionalFormatting>
  <conditionalFormatting sqref="L73">
    <cfRule type="cellIs" dxfId="0" priority="604" operator="greaterThanOrEqual">
      <formula>0</formula>
    </cfRule>
  </conditionalFormatting>
  <conditionalFormatting sqref="M73">
    <cfRule type="cellIs" dxfId="0" priority="605" operator="lessThan">
      <formula>0</formula>
    </cfRule>
  </conditionalFormatting>
  <conditionalFormatting sqref="M73">
    <cfRule type="cellIs" dxfId="0" priority="606" operator="greaterThanOrEqual">
      <formula>0</formula>
    </cfRule>
  </conditionalFormatting>
  <conditionalFormatting sqref="N73">
    <cfRule type="cellIs" dxfId="0" priority="607" operator="lessThan">
      <formula>0</formula>
    </cfRule>
  </conditionalFormatting>
  <conditionalFormatting sqref="N73">
    <cfRule type="cellIs" dxfId="0" priority="608" operator="greaterThanOrEqual">
      <formula>0</formula>
    </cfRule>
  </conditionalFormatting>
  <conditionalFormatting sqref="C74">
    <cfRule type="cellIs" dxfId="0" priority="609" operator="lessThan">
      <formula>0</formula>
    </cfRule>
  </conditionalFormatting>
  <conditionalFormatting sqref="C74">
    <cfRule type="cellIs" dxfId="0" priority="610" operator="greaterThanOrEqual">
      <formula>0</formula>
    </cfRule>
  </conditionalFormatting>
  <conditionalFormatting sqref="D74">
    <cfRule type="cellIs" dxfId="0" priority="611" operator="lessThan">
      <formula>0</formula>
    </cfRule>
  </conditionalFormatting>
  <conditionalFormatting sqref="D74">
    <cfRule type="cellIs" dxfId="0" priority="612" operator="greaterThanOrEqual">
      <formula>0</formula>
    </cfRule>
  </conditionalFormatting>
  <conditionalFormatting sqref="E74">
    <cfRule type="cellIs" dxfId="0" priority="613" operator="lessThan">
      <formula>0</formula>
    </cfRule>
  </conditionalFormatting>
  <conditionalFormatting sqref="E74">
    <cfRule type="cellIs" dxfId="0" priority="614" operator="greaterThanOrEqual">
      <formula>0</formula>
    </cfRule>
  </conditionalFormatting>
  <conditionalFormatting sqref="F74">
    <cfRule type="cellIs" dxfId="0" priority="615" operator="lessThan">
      <formula>0</formula>
    </cfRule>
  </conditionalFormatting>
  <conditionalFormatting sqref="F74">
    <cfRule type="cellIs" dxfId="0" priority="616" operator="greaterThanOrEqual">
      <formula>0</formula>
    </cfRule>
  </conditionalFormatting>
  <conditionalFormatting sqref="G74">
    <cfRule type="cellIs" dxfId="0" priority="617" operator="lessThan">
      <formula>0</formula>
    </cfRule>
  </conditionalFormatting>
  <conditionalFormatting sqref="G74">
    <cfRule type="cellIs" dxfId="0" priority="618" operator="greaterThanOrEqual">
      <formula>0</formula>
    </cfRule>
  </conditionalFormatting>
  <conditionalFormatting sqref="H74">
    <cfRule type="cellIs" dxfId="0" priority="619" operator="lessThan">
      <formula>0</formula>
    </cfRule>
  </conditionalFormatting>
  <conditionalFormatting sqref="H74">
    <cfRule type="cellIs" dxfId="0" priority="620" operator="greaterThanOrEqual">
      <formula>0</formula>
    </cfRule>
  </conditionalFormatting>
  <conditionalFormatting sqref="I74">
    <cfRule type="cellIs" dxfId="0" priority="621" operator="lessThan">
      <formula>0</formula>
    </cfRule>
  </conditionalFormatting>
  <conditionalFormatting sqref="I74">
    <cfRule type="cellIs" dxfId="0" priority="622" operator="greaterThanOrEqual">
      <formula>0</formula>
    </cfRule>
  </conditionalFormatting>
  <conditionalFormatting sqref="J74">
    <cfRule type="cellIs" dxfId="0" priority="623" operator="lessThan">
      <formula>0</formula>
    </cfRule>
  </conditionalFormatting>
  <conditionalFormatting sqref="J74">
    <cfRule type="cellIs" dxfId="0" priority="624" operator="greaterThanOrEqual">
      <formula>0</formula>
    </cfRule>
  </conditionalFormatting>
  <conditionalFormatting sqref="K74">
    <cfRule type="cellIs" dxfId="0" priority="625" operator="lessThan">
      <formula>0</formula>
    </cfRule>
  </conditionalFormatting>
  <conditionalFormatting sqref="K74">
    <cfRule type="cellIs" dxfId="0" priority="626" operator="greaterThanOrEqual">
      <formula>0</formula>
    </cfRule>
  </conditionalFormatting>
  <conditionalFormatting sqref="L74">
    <cfRule type="cellIs" dxfId="0" priority="627" operator="lessThan">
      <formula>0</formula>
    </cfRule>
  </conditionalFormatting>
  <conditionalFormatting sqref="L74">
    <cfRule type="cellIs" dxfId="0" priority="628" operator="greaterThanOrEqual">
      <formula>0</formula>
    </cfRule>
  </conditionalFormatting>
  <conditionalFormatting sqref="M74">
    <cfRule type="cellIs" dxfId="0" priority="629" operator="lessThan">
      <formula>0</formula>
    </cfRule>
  </conditionalFormatting>
  <conditionalFormatting sqref="M74">
    <cfRule type="cellIs" dxfId="0" priority="630" operator="greaterThanOrEqual">
      <formula>0</formula>
    </cfRule>
  </conditionalFormatting>
  <conditionalFormatting sqref="N74">
    <cfRule type="cellIs" dxfId="0" priority="631" operator="lessThan">
      <formula>0</formula>
    </cfRule>
  </conditionalFormatting>
  <conditionalFormatting sqref="N74">
    <cfRule type="cellIs" dxfId="0" priority="632" operator="greaterThanOrEqual">
      <formula>0</formula>
    </cfRule>
  </conditionalFormatting>
  <conditionalFormatting sqref="C75">
    <cfRule type="cellIs" dxfId="0" priority="633" operator="lessThan">
      <formula>0</formula>
    </cfRule>
  </conditionalFormatting>
  <conditionalFormatting sqref="C75">
    <cfRule type="cellIs" dxfId="0" priority="634" operator="greaterThanOrEqual">
      <formula>0</formula>
    </cfRule>
  </conditionalFormatting>
  <conditionalFormatting sqref="D75">
    <cfRule type="cellIs" dxfId="0" priority="635" operator="lessThan">
      <formula>0</formula>
    </cfRule>
  </conditionalFormatting>
  <conditionalFormatting sqref="D75">
    <cfRule type="cellIs" dxfId="0" priority="636" operator="greaterThanOrEqual">
      <formula>0</formula>
    </cfRule>
  </conditionalFormatting>
  <conditionalFormatting sqref="E75">
    <cfRule type="cellIs" dxfId="0" priority="637" operator="lessThan">
      <formula>0</formula>
    </cfRule>
  </conditionalFormatting>
  <conditionalFormatting sqref="E75">
    <cfRule type="cellIs" dxfId="0" priority="638" operator="greaterThanOrEqual">
      <formula>0</formula>
    </cfRule>
  </conditionalFormatting>
  <conditionalFormatting sqref="F75">
    <cfRule type="cellIs" dxfId="0" priority="639" operator="lessThan">
      <formula>0</formula>
    </cfRule>
  </conditionalFormatting>
  <conditionalFormatting sqref="F75">
    <cfRule type="cellIs" dxfId="0" priority="640" operator="greaterThanOrEqual">
      <formula>0</formula>
    </cfRule>
  </conditionalFormatting>
  <conditionalFormatting sqref="G75">
    <cfRule type="cellIs" dxfId="0" priority="641" operator="lessThan">
      <formula>0</formula>
    </cfRule>
  </conditionalFormatting>
  <conditionalFormatting sqref="G75">
    <cfRule type="cellIs" dxfId="0" priority="642" operator="greaterThanOrEqual">
      <formula>0</formula>
    </cfRule>
  </conditionalFormatting>
  <conditionalFormatting sqref="H75">
    <cfRule type="cellIs" dxfId="0" priority="643" operator="lessThan">
      <formula>0</formula>
    </cfRule>
  </conditionalFormatting>
  <conditionalFormatting sqref="H75">
    <cfRule type="cellIs" dxfId="0" priority="644" operator="greaterThanOrEqual">
      <formula>0</formula>
    </cfRule>
  </conditionalFormatting>
  <conditionalFormatting sqref="I75">
    <cfRule type="cellIs" dxfId="0" priority="645" operator="lessThan">
      <formula>0</formula>
    </cfRule>
  </conditionalFormatting>
  <conditionalFormatting sqref="I75">
    <cfRule type="cellIs" dxfId="0" priority="646" operator="greaterThanOrEqual">
      <formula>0</formula>
    </cfRule>
  </conditionalFormatting>
  <conditionalFormatting sqref="J75">
    <cfRule type="cellIs" dxfId="0" priority="647" operator="lessThan">
      <formula>0</formula>
    </cfRule>
  </conditionalFormatting>
  <conditionalFormatting sqref="J75">
    <cfRule type="cellIs" dxfId="0" priority="648" operator="greaterThanOrEqual">
      <formula>0</formula>
    </cfRule>
  </conditionalFormatting>
  <conditionalFormatting sqref="K75">
    <cfRule type="cellIs" dxfId="0" priority="649" operator="lessThan">
      <formula>0</formula>
    </cfRule>
  </conditionalFormatting>
  <conditionalFormatting sqref="K75">
    <cfRule type="cellIs" dxfId="0" priority="650" operator="greaterThanOrEqual">
      <formula>0</formula>
    </cfRule>
  </conditionalFormatting>
  <conditionalFormatting sqref="L75">
    <cfRule type="cellIs" dxfId="0" priority="651" operator="lessThan">
      <formula>0</formula>
    </cfRule>
  </conditionalFormatting>
  <conditionalFormatting sqref="L75">
    <cfRule type="cellIs" dxfId="0" priority="652" operator="greaterThanOrEqual">
      <formula>0</formula>
    </cfRule>
  </conditionalFormatting>
  <conditionalFormatting sqref="M75">
    <cfRule type="cellIs" dxfId="0" priority="653" operator="lessThan">
      <formula>0</formula>
    </cfRule>
  </conditionalFormatting>
  <conditionalFormatting sqref="M75">
    <cfRule type="cellIs" dxfId="0" priority="654" operator="greaterThanOrEqual">
      <formula>0</formula>
    </cfRule>
  </conditionalFormatting>
  <conditionalFormatting sqref="N75">
    <cfRule type="cellIs" dxfId="0" priority="655" operator="lessThan">
      <formula>0</formula>
    </cfRule>
  </conditionalFormatting>
  <conditionalFormatting sqref="N75">
    <cfRule type="cellIs" dxfId="0" priority="656" operator="greaterThanOrEqual">
      <formula>0</formula>
    </cfRule>
  </conditionalFormatting>
  <conditionalFormatting sqref="C76">
    <cfRule type="cellIs" dxfId="0" priority="657" operator="lessThan">
      <formula>0</formula>
    </cfRule>
  </conditionalFormatting>
  <conditionalFormatting sqref="C76">
    <cfRule type="cellIs" dxfId="0" priority="658" operator="greaterThanOrEqual">
      <formula>0</formula>
    </cfRule>
  </conditionalFormatting>
  <conditionalFormatting sqref="D76">
    <cfRule type="cellIs" dxfId="0" priority="659" operator="lessThan">
      <formula>0</formula>
    </cfRule>
  </conditionalFormatting>
  <conditionalFormatting sqref="D76">
    <cfRule type="cellIs" dxfId="0" priority="660" operator="greaterThanOrEqual">
      <formula>0</formula>
    </cfRule>
  </conditionalFormatting>
  <conditionalFormatting sqref="E76">
    <cfRule type="cellIs" dxfId="0" priority="661" operator="lessThan">
      <formula>0</formula>
    </cfRule>
  </conditionalFormatting>
  <conditionalFormatting sqref="E76">
    <cfRule type="cellIs" dxfId="0" priority="662" operator="greaterThanOrEqual">
      <formula>0</formula>
    </cfRule>
  </conditionalFormatting>
  <conditionalFormatting sqref="F76">
    <cfRule type="cellIs" dxfId="0" priority="663" operator="lessThan">
      <formula>0</formula>
    </cfRule>
  </conditionalFormatting>
  <conditionalFormatting sqref="F76">
    <cfRule type="cellIs" dxfId="0" priority="664" operator="greaterThanOrEqual">
      <formula>0</formula>
    </cfRule>
  </conditionalFormatting>
  <conditionalFormatting sqref="G76">
    <cfRule type="cellIs" dxfId="0" priority="665" operator="lessThan">
      <formula>0</formula>
    </cfRule>
  </conditionalFormatting>
  <conditionalFormatting sqref="G76">
    <cfRule type="cellIs" dxfId="0" priority="666" operator="greaterThanOrEqual">
      <formula>0</formula>
    </cfRule>
  </conditionalFormatting>
  <conditionalFormatting sqref="H76">
    <cfRule type="cellIs" dxfId="0" priority="667" operator="lessThan">
      <formula>0</formula>
    </cfRule>
  </conditionalFormatting>
  <conditionalFormatting sqref="H76">
    <cfRule type="cellIs" dxfId="0" priority="668" operator="greaterThanOrEqual">
      <formula>0</formula>
    </cfRule>
  </conditionalFormatting>
  <conditionalFormatting sqref="I76">
    <cfRule type="cellIs" dxfId="0" priority="669" operator="lessThan">
      <formula>0</formula>
    </cfRule>
  </conditionalFormatting>
  <conditionalFormatting sqref="I76">
    <cfRule type="cellIs" dxfId="0" priority="670" operator="greaterThanOrEqual">
      <formula>0</formula>
    </cfRule>
  </conditionalFormatting>
  <conditionalFormatting sqref="J76">
    <cfRule type="cellIs" dxfId="0" priority="671" operator="lessThan">
      <formula>0</formula>
    </cfRule>
  </conditionalFormatting>
  <conditionalFormatting sqref="J76">
    <cfRule type="cellIs" dxfId="0" priority="672" operator="greaterThanOrEqual">
      <formula>0</formula>
    </cfRule>
  </conditionalFormatting>
  <conditionalFormatting sqref="K76">
    <cfRule type="cellIs" dxfId="0" priority="673" operator="lessThan">
      <formula>0</formula>
    </cfRule>
  </conditionalFormatting>
  <conditionalFormatting sqref="K76">
    <cfRule type="cellIs" dxfId="0" priority="674" operator="greaterThanOrEqual">
      <formula>0</formula>
    </cfRule>
  </conditionalFormatting>
  <conditionalFormatting sqref="L76">
    <cfRule type="cellIs" dxfId="0" priority="675" operator="lessThan">
      <formula>0</formula>
    </cfRule>
  </conditionalFormatting>
  <conditionalFormatting sqref="L76">
    <cfRule type="cellIs" dxfId="0" priority="676" operator="greaterThanOrEqual">
      <formula>0</formula>
    </cfRule>
  </conditionalFormatting>
  <conditionalFormatting sqref="M76">
    <cfRule type="cellIs" dxfId="0" priority="677" operator="lessThan">
      <formula>0</formula>
    </cfRule>
  </conditionalFormatting>
  <conditionalFormatting sqref="M76">
    <cfRule type="cellIs" dxfId="0" priority="678" operator="greaterThanOrEqual">
      <formula>0</formula>
    </cfRule>
  </conditionalFormatting>
  <conditionalFormatting sqref="N76">
    <cfRule type="cellIs" dxfId="0" priority="679" operator="lessThan">
      <formula>0</formula>
    </cfRule>
  </conditionalFormatting>
  <conditionalFormatting sqref="N76">
    <cfRule type="cellIs" dxfId="0" priority="680" operator="greaterThanOrEqual">
      <formula>0</formula>
    </cfRule>
  </conditionalFormatting>
  <conditionalFormatting sqref="C77">
    <cfRule type="cellIs" dxfId="0" priority="681" operator="lessThan">
      <formula>0</formula>
    </cfRule>
  </conditionalFormatting>
  <conditionalFormatting sqref="C77">
    <cfRule type="cellIs" dxfId="0" priority="682" operator="greaterThanOrEqual">
      <formula>0</formula>
    </cfRule>
  </conditionalFormatting>
  <conditionalFormatting sqref="D77">
    <cfRule type="cellIs" dxfId="0" priority="683" operator="lessThan">
      <formula>0</formula>
    </cfRule>
  </conditionalFormatting>
  <conditionalFormatting sqref="D77">
    <cfRule type="cellIs" dxfId="0" priority="684" operator="greaterThanOrEqual">
      <formula>0</formula>
    </cfRule>
  </conditionalFormatting>
  <conditionalFormatting sqref="E77">
    <cfRule type="cellIs" dxfId="0" priority="685" operator="lessThan">
      <formula>0</formula>
    </cfRule>
  </conditionalFormatting>
  <conditionalFormatting sqref="E77">
    <cfRule type="cellIs" dxfId="0" priority="686" operator="greaterThanOrEqual">
      <formula>0</formula>
    </cfRule>
  </conditionalFormatting>
  <conditionalFormatting sqref="F77">
    <cfRule type="cellIs" dxfId="0" priority="687" operator="lessThan">
      <formula>0</formula>
    </cfRule>
  </conditionalFormatting>
  <conditionalFormatting sqref="F77">
    <cfRule type="cellIs" dxfId="0" priority="688" operator="greaterThanOrEqual">
      <formula>0</formula>
    </cfRule>
  </conditionalFormatting>
  <conditionalFormatting sqref="G77">
    <cfRule type="cellIs" dxfId="0" priority="689" operator="lessThan">
      <formula>0</formula>
    </cfRule>
  </conditionalFormatting>
  <conditionalFormatting sqref="G77">
    <cfRule type="cellIs" dxfId="0" priority="690" operator="greaterThanOrEqual">
      <formula>0</formula>
    </cfRule>
  </conditionalFormatting>
  <conditionalFormatting sqref="H77">
    <cfRule type="cellIs" dxfId="0" priority="691" operator="lessThan">
      <formula>0</formula>
    </cfRule>
  </conditionalFormatting>
  <conditionalFormatting sqref="H77">
    <cfRule type="cellIs" dxfId="0" priority="692" operator="greaterThanOrEqual">
      <formula>0</formula>
    </cfRule>
  </conditionalFormatting>
  <conditionalFormatting sqref="I77">
    <cfRule type="cellIs" dxfId="0" priority="693" operator="lessThan">
      <formula>0</formula>
    </cfRule>
  </conditionalFormatting>
  <conditionalFormatting sqref="I77">
    <cfRule type="cellIs" dxfId="0" priority="694" operator="greaterThanOrEqual">
      <formula>0</formula>
    </cfRule>
  </conditionalFormatting>
  <conditionalFormatting sqref="J77">
    <cfRule type="cellIs" dxfId="0" priority="695" operator="lessThan">
      <formula>0</formula>
    </cfRule>
  </conditionalFormatting>
  <conditionalFormatting sqref="J77">
    <cfRule type="cellIs" dxfId="0" priority="696" operator="greaterThanOrEqual">
      <formula>0</formula>
    </cfRule>
  </conditionalFormatting>
  <conditionalFormatting sqref="K77">
    <cfRule type="cellIs" dxfId="0" priority="697" operator="lessThan">
      <formula>0</formula>
    </cfRule>
  </conditionalFormatting>
  <conditionalFormatting sqref="K77">
    <cfRule type="cellIs" dxfId="0" priority="698" operator="greaterThanOrEqual">
      <formula>0</formula>
    </cfRule>
  </conditionalFormatting>
  <conditionalFormatting sqref="L77">
    <cfRule type="cellIs" dxfId="0" priority="699" operator="lessThan">
      <formula>0</formula>
    </cfRule>
  </conditionalFormatting>
  <conditionalFormatting sqref="L77">
    <cfRule type="cellIs" dxfId="0" priority="700" operator="greaterThanOrEqual">
      <formula>0</formula>
    </cfRule>
  </conditionalFormatting>
  <conditionalFormatting sqref="M77">
    <cfRule type="cellIs" dxfId="0" priority="701" operator="lessThan">
      <formula>0</formula>
    </cfRule>
  </conditionalFormatting>
  <conditionalFormatting sqref="M77">
    <cfRule type="cellIs" dxfId="0" priority="702" operator="greaterThanOrEqual">
      <formula>0</formula>
    </cfRule>
  </conditionalFormatting>
  <conditionalFormatting sqref="N77">
    <cfRule type="cellIs" dxfId="0" priority="703" operator="lessThan">
      <formula>0</formula>
    </cfRule>
  </conditionalFormatting>
  <conditionalFormatting sqref="N77">
    <cfRule type="cellIs" dxfId="0" priority="704" operator="greaterThanOrEqual">
      <formula>0</formula>
    </cfRule>
  </conditionalFormatting>
  <conditionalFormatting sqref="P68">
    <cfRule type="cellIs" dxfId="0" priority="705" operator="lessThan">
      <formula>0</formula>
    </cfRule>
  </conditionalFormatting>
  <conditionalFormatting sqref="P68">
    <cfRule type="cellIs" dxfId="0" priority="706" operator="greaterThanOrEqual">
      <formula>0</formula>
    </cfRule>
  </conditionalFormatting>
  <conditionalFormatting sqref="P69">
    <cfRule type="cellIs" dxfId="0" priority="707" operator="lessThan">
      <formula>0</formula>
    </cfRule>
  </conditionalFormatting>
  <conditionalFormatting sqref="P69">
    <cfRule type="cellIs" dxfId="0" priority="708" operator="greaterThanOrEqual">
      <formula>0</formula>
    </cfRule>
  </conditionalFormatting>
  <conditionalFormatting sqref="P70">
    <cfRule type="cellIs" dxfId="0" priority="709" operator="lessThan">
      <formula>0</formula>
    </cfRule>
  </conditionalFormatting>
  <conditionalFormatting sqref="P70">
    <cfRule type="cellIs" dxfId="0" priority="710" operator="greaterThanOrEqual">
      <formula>0</formula>
    </cfRule>
  </conditionalFormatting>
  <conditionalFormatting sqref="P71">
    <cfRule type="cellIs" dxfId="0" priority="711" operator="lessThan">
      <formula>0</formula>
    </cfRule>
  </conditionalFormatting>
  <conditionalFormatting sqref="P71">
    <cfRule type="cellIs" dxfId="0" priority="712" operator="greaterThanOrEqual">
      <formula>0</formula>
    </cfRule>
  </conditionalFormatting>
  <conditionalFormatting sqref="P72">
    <cfRule type="cellIs" dxfId="0" priority="713" operator="lessThan">
      <formula>0</formula>
    </cfRule>
  </conditionalFormatting>
  <conditionalFormatting sqref="P72">
    <cfRule type="cellIs" dxfId="0" priority="714" operator="greaterThanOrEqual">
      <formula>0</formula>
    </cfRule>
  </conditionalFormatting>
  <conditionalFormatting sqref="P73">
    <cfRule type="cellIs" dxfId="0" priority="715" operator="lessThan">
      <formula>0</formula>
    </cfRule>
  </conditionalFormatting>
  <conditionalFormatting sqref="P73">
    <cfRule type="cellIs" dxfId="0" priority="716" operator="greaterThanOrEqual">
      <formula>0</formula>
    </cfRule>
  </conditionalFormatting>
  <conditionalFormatting sqref="P74">
    <cfRule type="cellIs" dxfId="0" priority="717" operator="lessThan">
      <formula>0</formula>
    </cfRule>
  </conditionalFormatting>
  <conditionalFormatting sqref="P74">
    <cfRule type="cellIs" dxfId="0" priority="718" operator="greaterThanOrEqual">
      <formula>0</formula>
    </cfRule>
  </conditionalFormatting>
  <conditionalFormatting sqref="P75">
    <cfRule type="cellIs" dxfId="0" priority="719" operator="lessThan">
      <formula>0</formula>
    </cfRule>
  </conditionalFormatting>
  <conditionalFormatting sqref="P75">
    <cfRule type="cellIs" dxfId="0" priority="720" operator="greaterThanOrEqual">
      <formula>0</formula>
    </cfRule>
  </conditionalFormatting>
  <conditionalFormatting sqref="P76">
    <cfRule type="cellIs" dxfId="0" priority="721" operator="lessThan">
      <formula>0</formula>
    </cfRule>
  </conditionalFormatting>
  <conditionalFormatting sqref="P76">
    <cfRule type="cellIs" dxfId="0" priority="722" operator="greaterThanOrEqual">
      <formula>0</formula>
    </cfRule>
  </conditionalFormatting>
  <conditionalFormatting sqref="P77">
    <cfRule type="cellIs" dxfId="0" priority="723" operator="lessThan">
      <formula>0</formula>
    </cfRule>
  </conditionalFormatting>
  <conditionalFormatting sqref="P77">
    <cfRule type="cellIs" dxfId="0" priority="724" operator="greaterThanOrEqual">
      <formula>0</formula>
    </cfRule>
  </conditionalFormatting>
  <conditionalFormatting sqref="C91">
    <cfRule type="cellIs" dxfId="0" priority="725" operator="lessThan">
      <formula>0</formula>
    </cfRule>
  </conditionalFormatting>
  <conditionalFormatting sqref="C91">
    <cfRule type="cellIs" dxfId="0" priority="726" operator="greaterThanOrEqual">
      <formula>0</formula>
    </cfRule>
  </conditionalFormatting>
  <conditionalFormatting sqref="D91">
    <cfRule type="cellIs" dxfId="0" priority="727" operator="lessThan">
      <formula>0</formula>
    </cfRule>
  </conditionalFormatting>
  <conditionalFormatting sqref="D91">
    <cfRule type="cellIs" dxfId="0" priority="728" operator="greaterThanOrEqual">
      <formula>0</formula>
    </cfRule>
  </conditionalFormatting>
  <conditionalFormatting sqref="E91">
    <cfRule type="cellIs" dxfId="0" priority="729" operator="lessThan">
      <formula>0</formula>
    </cfRule>
  </conditionalFormatting>
  <conditionalFormatting sqref="E91">
    <cfRule type="cellIs" dxfId="0" priority="730" operator="greaterThanOrEqual">
      <formula>0</formula>
    </cfRule>
  </conditionalFormatting>
  <conditionalFormatting sqref="F91">
    <cfRule type="cellIs" dxfId="0" priority="731" operator="lessThan">
      <formula>0</formula>
    </cfRule>
  </conditionalFormatting>
  <conditionalFormatting sqref="F91">
    <cfRule type="cellIs" dxfId="0" priority="732" operator="greaterThanOrEqual">
      <formula>0</formula>
    </cfRule>
  </conditionalFormatting>
  <conditionalFormatting sqref="G91">
    <cfRule type="cellIs" dxfId="0" priority="733" operator="lessThan">
      <formula>0</formula>
    </cfRule>
  </conditionalFormatting>
  <conditionalFormatting sqref="G91">
    <cfRule type="cellIs" dxfId="0" priority="734" operator="greaterThanOrEqual">
      <formula>0</formula>
    </cfRule>
  </conditionalFormatting>
  <conditionalFormatting sqref="H91">
    <cfRule type="cellIs" dxfId="0" priority="735" operator="lessThan">
      <formula>0</formula>
    </cfRule>
  </conditionalFormatting>
  <conditionalFormatting sqref="H91">
    <cfRule type="cellIs" dxfId="0" priority="736" operator="greaterThanOrEqual">
      <formula>0</formula>
    </cfRule>
  </conditionalFormatting>
  <conditionalFormatting sqref="I91">
    <cfRule type="cellIs" dxfId="0" priority="737" operator="lessThan">
      <formula>0</formula>
    </cfRule>
  </conditionalFormatting>
  <conditionalFormatting sqref="I91">
    <cfRule type="cellIs" dxfId="0" priority="738" operator="greaterThanOrEqual">
      <formula>0</formula>
    </cfRule>
  </conditionalFormatting>
  <conditionalFormatting sqref="J91">
    <cfRule type="cellIs" dxfId="0" priority="739" operator="lessThan">
      <formula>0</formula>
    </cfRule>
  </conditionalFormatting>
  <conditionalFormatting sqref="J91">
    <cfRule type="cellIs" dxfId="0" priority="740" operator="greaterThanOrEqual">
      <formula>0</formula>
    </cfRule>
  </conditionalFormatting>
  <conditionalFormatting sqref="K91">
    <cfRule type="cellIs" dxfId="0" priority="741" operator="lessThan">
      <formula>0</formula>
    </cfRule>
  </conditionalFormatting>
  <conditionalFormatting sqref="K91">
    <cfRule type="cellIs" dxfId="0" priority="742" operator="greaterThanOrEqual">
      <formula>0</formula>
    </cfRule>
  </conditionalFormatting>
  <conditionalFormatting sqref="L91">
    <cfRule type="cellIs" dxfId="0" priority="743" operator="lessThan">
      <formula>0</formula>
    </cfRule>
  </conditionalFormatting>
  <conditionalFormatting sqref="L91">
    <cfRule type="cellIs" dxfId="0" priority="744" operator="greaterThanOrEqual">
      <formula>0</formula>
    </cfRule>
  </conditionalFormatting>
  <conditionalFormatting sqref="M91">
    <cfRule type="cellIs" dxfId="0" priority="745" operator="lessThan">
      <formula>0</formula>
    </cfRule>
  </conditionalFormatting>
  <conditionalFormatting sqref="M91">
    <cfRule type="cellIs" dxfId="0" priority="746" operator="greaterThanOrEqual">
      <formula>0</formula>
    </cfRule>
  </conditionalFormatting>
  <conditionalFormatting sqref="N91">
    <cfRule type="cellIs" dxfId="0" priority="747" operator="lessThan">
      <formula>0</formula>
    </cfRule>
  </conditionalFormatting>
  <conditionalFormatting sqref="N91">
    <cfRule type="cellIs" dxfId="0" priority="748" operator="greaterThanOrEqual">
      <formula>0</formula>
    </cfRule>
  </conditionalFormatting>
  <conditionalFormatting sqref="C90">
    <cfRule type="cellIs" dxfId="0" priority="749" operator="lessThan">
      <formula>0</formula>
    </cfRule>
  </conditionalFormatting>
  <conditionalFormatting sqref="C90">
    <cfRule type="cellIs" dxfId="0" priority="750" operator="greaterThanOrEqual">
      <formula>0</formula>
    </cfRule>
  </conditionalFormatting>
  <conditionalFormatting sqref="D90">
    <cfRule type="cellIs" dxfId="0" priority="751" operator="lessThan">
      <formula>0</formula>
    </cfRule>
  </conditionalFormatting>
  <conditionalFormatting sqref="D90">
    <cfRule type="cellIs" dxfId="0" priority="752" operator="greaterThanOrEqual">
      <formula>0</formula>
    </cfRule>
  </conditionalFormatting>
  <conditionalFormatting sqref="E90">
    <cfRule type="cellIs" dxfId="0" priority="753" operator="lessThan">
      <formula>0</formula>
    </cfRule>
  </conditionalFormatting>
  <conditionalFormatting sqref="E90">
    <cfRule type="cellIs" dxfId="0" priority="754" operator="greaterThanOrEqual">
      <formula>0</formula>
    </cfRule>
  </conditionalFormatting>
  <conditionalFormatting sqref="F90">
    <cfRule type="cellIs" dxfId="0" priority="755" operator="lessThan">
      <formula>0</formula>
    </cfRule>
  </conditionalFormatting>
  <conditionalFormatting sqref="F90">
    <cfRule type="cellIs" dxfId="0" priority="756" operator="greaterThanOrEqual">
      <formula>0</formula>
    </cfRule>
  </conditionalFormatting>
  <conditionalFormatting sqref="G90">
    <cfRule type="cellIs" dxfId="0" priority="757" operator="lessThan">
      <formula>0</formula>
    </cfRule>
  </conditionalFormatting>
  <conditionalFormatting sqref="G90">
    <cfRule type="cellIs" dxfId="0" priority="758" operator="greaterThanOrEqual">
      <formula>0</formula>
    </cfRule>
  </conditionalFormatting>
  <conditionalFormatting sqref="H90">
    <cfRule type="cellIs" dxfId="0" priority="759" operator="lessThan">
      <formula>0</formula>
    </cfRule>
  </conditionalFormatting>
  <conditionalFormatting sqref="H90">
    <cfRule type="cellIs" dxfId="0" priority="760" operator="greaterThanOrEqual">
      <formula>0</formula>
    </cfRule>
  </conditionalFormatting>
  <conditionalFormatting sqref="I90">
    <cfRule type="cellIs" dxfId="0" priority="761" operator="lessThan">
      <formula>0</formula>
    </cfRule>
  </conditionalFormatting>
  <conditionalFormatting sqref="I90">
    <cfRule type="cellIs" dxfId="0" priority="762" operator="greaterThanOrEqual">
      <formula>0</formula>
    </cfRule>
  </conditionalFormatting>
  <conditionalFormatting sqref="J90">
    <cfRule type="cellIs" dxfId="0" priority="763" operator="lessThan">
      <formula>0</formula>
    </cfRule>
  </conditionalFormatting>
  <conditionalFormatting sqref="J90">
    <cfRule type="cellIs" dxfId="0" priority="764" operator="greaterThanOrEqual">
      <formula>0</formula>
    </cfRule>
  </conditionalFormatting>
  <conditionalFormatting sqref="K90">
    <cfRule type="cellIs" dxfId="0" priority="765" operator="lessThan">
      <formula>0</formula>
    </cfRule>
  </conditionalFormatting>
  <conditionalFormatting sqref="K90">
    <cfRule type="cellIs" dxfId="0" priority="766" operator="greaterThanOrEqual">
      <formula>0</formula>
    </cfRule>
  </conditionalFormatting>
  <conditionalFormatting sqref="L90">
    <cfRule type="cellIs" dxfId="0" priority="767" operator="lessThan">
      <formula>0</formula>
    </cfRule>
  </conditionalFormatting>
  <conditionalFormatting sqref="L90">
    <cfRule type="cellIs" dxfId="0" priority="768" operator="greaterThanOrEqual">
      <formula>0</formula>
    </cfRule>
  </conditionalFormatting>
  <conditionalFormatting sqref="M90">
    <cfRule type="cellIs" dxfId="0" priority="769" operator="lessThan">
      <formula>0</formula>
    </cfRule>
  </conditionalFormatting>
  <conditionalFormatting sqref="M90">
    <cfRule type="cellIs" dxfId="0" priority="770" operator="greaterThanOrEqual">
      <formula>0</formula>
    </cfRule>
  </conditionalFormatting>
  <conditionalFormatting sqref="N90">
    <cfRule type="cellIs" dxfId="0" priority="771" operator="lessThan">
      <formula>0</formula>
    </cfRule>
  </conditionalFormatting>
  <conditionalFormatting sqref="N90">
    <cfRule type="cellIs" dxfId="0" priority="772" operator="greaterThanOrEqual">
      <formula>0</formula>
    </cfRule>
  </conditionalFormatting>
  <conditionalFormatting sqref="C89">
    <cfRule type="cellIs" dxfId="0" priority="773" operator="lessThan">
      <formula>0</formula>
    </cfRule>
  </conditionalFormatting>
  <conditionalFormatting sqref="C89">
    <cfRule type="cellIs" dxfId="0" priority="774" operator="greaterThanOrEqual">
      <formula>0</formula>
    </cfRule>
  </conditionalFormatting>
  <conditionalFormatting sqref="D89">
    <cfRule type="cellIs" dxfId="0" priority="775" operator="lessThan">
      <formula>0</formula>
    </cfRule>
  </conditionalFormatting>
  <conditionalFormatting sqref="D89">
    <cfRule type="cellIs" dxfId="0" priority="776" operator="greaterThanOrEqual">
      <formula>0</formula>
    </cfRule>
  </conditionalFormatting>
  <conditionalFormatting sqref="E89">
    <cfRule type="cellIs" dxfId="0" priority="777" operator="lessThan">
      <formula>0</formula>
    </cfRule>
  </conditionalFormatting>
  <conditionalFormatting sqref="E89">
    <cfRule type="cellIs" dxfId="0" priority="778" operator="greaterThanOrEqual">
      <formula>0</formula>
    </cfRule>
  </conditionalFormatting>
  <conditionalFormatting sqref="F89">
    <cfRule type="cellIs" dxfId="0" priority="779" operator="lessThan">
      <formula>0</formula>
    </cfRule>
  </conditionalFormatting>
  <conditionalFormatting sqref="F89">
    <cfRule type="cellIs" dxfId="0" priority="780" operator="greaterThanOrEqual">
      <formula>0</formula>
    </cfRule>
  </conditionalFormatting>
  <conditionalFormatting sqref="G89">
    <cfRule type="cellIs" dxfId="0" priority="781" operator="lessThan">
      <formula>0</formula>
    </cfRule>
  </conditionalFormatting>
  <conditionalFormatting sqref="G89">
    <cfRule type="cellIs" dxfId="0" priority="782" operator="greaterThanOrEqual">
      <formula>0</formula>
    </cfRule>
  </conditionalFormatting>
  <conditionalFormatting sqref="H89">
    <cfRule type="cellIs" dxfId="0" priority="783" operator="lessThan">
      <formula>0</formula>
    </cfRule>
  </conditionalFormatting>
  <conditionalFormatting sqref="H89">
    <cfRule type="cellIs" dxfId="0" priority="784" operator="greaterThanOrEqual">
      <formula>0</formula>
    </cfRule>
  </conditionalFormatting>
  <conditionalFormatting sqref="I89">
    <cfRule type="cellIs" dxfId="0" priority="785" operator="lessThan">
      <formula>0</formula>
    </cfRule>
  </conditionalFormatting>
  <conditionalFormatting sqref="I89">
    <cfRule type="cellIs" dxfId="0" priority="786" operator="greaterThanOrEqual">
      <formula>0</formula>
    </cfRule>
  </conditionalFormatting>
  <conditionalFormatting sqref="J89">
    <cfRule type="cellIs" dxfId="0" priority="787" operator="lessThan">
      <formula>0</formula>
    </cfRule>
  </conditionalFormatting>
  <conditionalFormatting sqref="J89">
    <cfRule type="cellIs" dxfId="0" priority="788" operator="greaterThanOrEqual">
      <formula>0</formula>
    </cfRule>
  </conditionalFormatting>
  <conditionalFormatting sqref="K89">
    <cfRule type="cellIs" dxfId="0" priority="789" operator="lessThan">
      <formula>0</formula>
    </cfRule>
  </conditionalFormatting>
  <conditionalFormatting sqref="K89">
    <cfRule type="cellIs" dxfId="0" priority="790" operator="greaterThanOrEqual">
      <formula>0</formula>
    </cfRule>
  </conditionalFormatting>
  <conditionalFormatting sqref="L89">
    <cfRule type="cellIs" dxfId="0" priority="791" operator="lessThan">
      <formula>0</formula>
    </cfRule>
  </conditionalFormatting>
  <conditionalFormatting sqref="L89">
    <cfRule type="cellIs" dxfId="0" priority="792" operator="greaterThanOrEqual">
      <formula>0</formula>
    </cfRule>
  </conditionalFormatting>
  <conditionalFormatting sqref="M89">
    <cfRule type="cellIs" dxfId="0" priority="793" operator="lessThan">
      <formula>0</formula>
    </cfRule>
  </conditionalFormatting>
  <conditionalFormatting sqref="M89">
    <cfRule type="cellIs" dxfId="0" priority="794" operator="greaterThanOrEqual">
      <formula>0</formula>
    </cfRule>
  </conditionalFormatting>
  <conditionalFormatting sqref="N89">
    <cfRule type="cellIs" dxfId="0" priority="795" operator="lessThan">
      <formula>0</formula>
    </cfRule>
  </conditionalFormatting>
  <conditionalFormatting sqref="N89">
    <cfRule type="cellIs" dxfId="0" priority="796" operator="greaterThanOrEqual">
      <formula>0</formula>
    </cfRule>
  </conditionalFormatting>
  <conditionalFormatting sqref="C88">
    <cfRule type="cellIs" dxfId="0" priority="797" operator="lessThan">
      <formula>0</formula>
    </cfRule>
  </conditionalFormatting>
  <conditionalFormatting sqref="C88">
    <cfRule type="cellIs" dxfId="0" priority="798" operator="greaterThanOrEqual">
      <formula>0</formula>
    </cfRule>
  </conditionalFormatting>
  <conditionalFormatting sqref="D88">
    <cfRule type="cellIs" dxfId="0" priority="799" operator="lessThan">
      <formula>0</formula>
    </cfRule>
  </conditionalFormatting>
  <conditionalFormatting sqref="D88">
    <cfRule type="cellIs" dxfId="0" priority="800" operator="greaterThanOrEqual">
      <formula>0</formula>
    </cfRule>
  </conditionalFormatting>
  <conditionalFormatting sqref="E88">
    <cfRule type="cellIs" dxfId="0" priority="801" operator="lessThan">
      <formula>0</formula>
    </cfRule>
  </conditionalFormatting>
  <conditionalFormatting sqref="E88">
    <cfRule type="cellIs" dxfId="0" priority="802" operator="greaterThanOrEqual">
      <formula>0</formula>
    </cfRule>
  </conditionalFormatting>
  <conditionalFormatting sqref="F88">
    <cfRule type="cellIs" dxfId="0" priority="803" operator="lessThan">
      <formula>0</formula>
    </cfRule>
  </conditionalFormatting>
  <conditionalFormatting sqref="F88">
    <cfRule type="cellIs" dxfId="0" priority="804" operator="greaterThanOrEqual">
      <formula>0</formula>
    </cfRule>
  </conditionalFormatting>
  <conditionalFormatting sqref="G88">
    <cfRule type="cellIs" dxfId="0" priority="805" operator="lessThan">
      <formula>0</formula>
    </cfRule>
  </conditionalFormatting>
  <conditionalFormatting sqref="G88">
    <cfRule type="cellIs" dxfId="0" priority="806" operator="greaterThanOrEqual">
      <formula>0</formula>
    </cfRule>
  </conditionalFormatting>
  <conditionalFormatting sqref="H88">
    <cfRule type="cellIs" dxfId="0" priority="807" operator="lessThan">
      <formula>0</formula>
    </cfRule>
  </conditionalFormatting>
  <conditionalFormatting sqref="H88">
    <cfRule type="cellIs" dxfId="0" priority="808" operator="greaterThanOrEqual">
      <formula>0</formula>
    </cfRule>
  </conditionalFormatting>
  <conditionalFormatting sqref="I88">
    <cfRule type="cellIs" dxfId="0" priority="809" operator="lessThan">
      <formula>0</formula>
    </cfRule>
  </conditionalFormatting>
  <conditionalFormatting sqref="I88">
    <cfRule type="cellIs" dxfId="0" priority="810" operator="greaterThanOrEqual">
      <formula>0</formula>
    </cfRule>
  </conditionalFormatting>
  <conditionalFormatting sqref="J88">
    <cfRule type="cellIs" dxfId="0" priority="811" operator="lessThan">
      <formula>0</formula>
    </cfRule>
  </conditionalFormatting>
  <conditionalFormatting sqref="J88">
    <cfRule type="cellIs" dxfId="0" priority="812" operator="greaterThanOrEqual">
      <formula>0</formula>
    </cfRule>
  </conditionalFormatting>
  <conditionalFormatting sqref="K88">
    <cfRule type="cellIs" dxfId="0" priority="813" operator="lessThan">
      <formula>0</formula>
    </cfRule>
  </conditionalFormatting>
  <conditionalFormatting sqref="K88">
    <cfRule type="cellIs" dxfId="0" priority="814" operator="greaterThanOrEqual">
      <formula>0</formula>
    </cfRule>
  </conditionalFormatting>
  <conditionalFormatting sqref="L88">
    <cfRule type="cellIs" dxfId="0" priority="815" operator="lessThan">
      <formula>0</formula>
    </cfRule>
  </conditionalFormatting>
  <conditionalFormatting sqref="L88">
    <cfRule type="cellIs" dxfId="0" priority="816" operator="greaterThanOrEqual">
      <formula>0</formula>
    </cfRule>
  </conditionalFormatting>
  <conditionalFormatting sqref="M88">
    <cfRule type="cellIs" dxfId="0" priority="817" operator="lessThan">
      <formula>0</formula>
    </cfRule>
  </conditionalFormatting>
  <conditionalFormatting sqref="M88">
    <cfRule type="cellIs" dxfId="0" priority="818" operator="greaterThanOrEqual">
      <formula>0</formula>
    </cfRule>
  </conditionalFormatting>
  <conditionalFormatting sqref="N88">
    <cfRule type="cellIs" dxfId="0" priority="819" operator="lessThan">
      <formula>0</formula>
    </cfRule>
  </conditionalFormatting>
  <conditionalFormatting sqref="N88">
    <cfRule type="cellIs" dxfId="0" priority="820" operator="greaterThanOrEqual">
      <formula>0</formula>
    </cfRule>
  </conditionalFormatting>
  <conditionalFormatting sqref="C87">
    <cfRule type="cellIs" dxfId="0" priority="821" operator="lessThan">
      <formula>0</formula>
    </cfRule>
  </conditionalFormatting>
  <conditionalFormatting sqref="C87">
    <cfRule type="cellIs" dxfId="0" priority="822" operator="greaterThanOrEqual">
      <formula>0</formula>
    </cfRule>
  </conditionalFormatting>
  <conditionalFormatting sqref="D87">
    <cfRule type="cellIs" dxfId="0" priority="823" operator="lessThan">
      <formula>0</formula>
    </cfRule>
  </conditionalFormatting>
  <conditionalFormatting sqref="D87">
    <cfRule type="cellIs" dxfId="0" priority="824" operator="greaterThanOrEqual">
      <formula>0</formula>
    </cfRule>
  </conditionalFormatting>
  <conditionalFormatting sqref="E87">
    <cfRule type="cellIs" dxfId="0" priority="825" operator="lessThan">
      <formula>0</formula>
    </cfRule>
  </conditionalFormatting>
  <conditionalFormatting sqref="E87">
    <cfRule type="cellIs" dxfId="0" priority="826" operator="greaterThanOrEqual">
      <formula>0</formula>
    </cfRule>
  </conditionalFormatting>
  <conditionalFormatting sqref="F87">
    <cfRule type="cellIs" dxfId="0" priority="827" operator="lessThan">
      <formula>0</formula>
    </cfRule>
  </conditionalFormatting>
  <conditionalFormatting sqref="F87">
    <cfRule type="cellIs" dxfId="0" priority="828" operator="greaterThanOrEqual">
      <formula>0</formula>
    </cfRule>
  </conditionalFormatting>
  <conditionalFormatting sqref="G87">
    <cfRule type="cellIs" dxfId="0" priority="829" operator="lessThan">
      <formula>0</formula>
    </cfRule>
  </conditionalFormatting>
  <conditionalFormatting sqref="G87">
    <cfRule type="cellIs" dxfId="0" priority="830" operator="greaterThanOrEqual">
      <formula>0</formula>
    </cfRule>
  </conditionalFormatting>
  <conditionalFormatting sqref="H87">
    <cfRule type="cellIs" dxfId="0" priority="831" operator="lessThan">
      <formula>0</formula>
    </cfRule>
  </conditionalFormatting>
  <conditionalFormatting sqref="H87">
    <cfRule type="cellIs" dxfId="0" priority="832" operator="greaterThanOrEqual">
      <formula>0</formula>
    </cfRule>
  </conditionalFormatting>
  <conditionalFormatting sqref="I87">
    <cfRule type="cellIs" dxfId="0" priority="833" operator="lessThan">
      <formula>0</formula>
    </cfRule>
  </conditionalFormatting>
  <conditionalFormatting sqref="I87">
    <cfRule type="cellIs" dxfId="0" priority="834" operator="greaterThanOrEqual">
      <formula>0</formula>
    </cfRule>
  </conditionalFormatting>
  <conditionalFormatting sqref="J87">
    <cfRule type="cellIs" dxfId="0" priority="835" operator="lessThan">
      <formula>0</formula>
    </cfRule>
  </conditionalFormatting>
  <conditionalFormatting sqref="J87">
    <cfRule type="cellIs" dxfId="0" priority="836" operator="greaterThanOrEqual">
      <formula>0</formula>
    </cfRule>
  </conditionalFormatting>
  <conditionalFormatting sqref="K87">
    <cfRule type="cellIs" dxfId="0" priority="837" operator="lessThan">
      <formula>0</formula>
    </cfRule>
  </conditionalFormatting>
  <conditionalFormatting sqref="K87">
    <cfRule type="cellIs" dxfId="0" priority="838" operator="greaterThanOrEqual">
      <formula>0</formula>
    </cfRule>
  </conditionalFormatting>
  <conditionalFormatting sqref="L87">
    <cfRule type="cellIs" dxfId="0" priority="839" operator="lessThan">
      <formula>0</formula>
    </cfRule>
  </conditionalFormatting>
  <conditionalFormatting sqref="L87">
    <cfRule type="cellIs" dxfId="0" priority="840" operator="greaterThanOrEqual">
      <formula>0</formula>
    </cfRule>
  </conditionalFormatting>
  <conditionalFormatting sqref="M87">
    <cfRule type="cellIs" dxfId="0" priority="841" operator="lessThan">
      <formula>0</formula>
    </cfRule>
  </conditionalFormatting>
  <conditionalFormatting sqref="M87">
    <cfRule type="cellIs" dxfId="0" priority="842" operator="greaterThanOrEqual">
      <formula>0</formula>
    </cfRule>
  </conditionalFormatting>
  <conditionalFormatting sqref="N87">
    <cfRule type="cellIs" dxfId="0" priority="843" operator="lessThan">
      <formula>0</formula>
    </cfRule>
  </conditionalFormatting>
  <conditionalFormatting sqref="N87">
    <cfRule type="cellIs" dxfId="0" priority="844" operator="greaterThanOrEqual">
      <formula>0</formula>
    </cfRule>
  </conditionalFormatting>
  <conditionalFormatting sqref="C86">
    <cfRule type="cellIs" dxfId="0" priority="845" operator="lessThan">
      <formula>0</formula>
    </cfRule>
  </conditionalFormatting>
  <conditionalFormatting sqref="C86">
    <cfRule type="cellIs" dxfId="0" priority="846" operator="greaterThanOrEqual">
      <formula>0</formula>
    </cfRule>
  </conditionalFormatting>
  <conditionalFormatting sqref="D86">
    <cfRule type="cellIs" dxfId="0" priority="847" operator="lessThan">
      <formula>0</formula>
    </cfRule>
  </conditionalFormatting>
  <conditionalFormatting sqref="D86">
    <cfRule type="cellIs" dxfId="0" priority="848" operator="greaterThanOrEqual">
      <formula>0</formula>
    </cfRule>
  </conditionalFormatting>
  <conditionalFormatting sqref="E86">
    <cfRule type="cellIs" dxfId="0" priority="849" operator="lessThan">
      <formula>0</formula>
    </cfRule>
  </conditionalFormatting>
  <conditionalFormatting sqref="E86">
    <cfRule type="cellIs" dxfId="0" priority="850" operator="greaterThanOrEqual">
      <formula>0</formula>
    </cfRule>
  </conditionalFormatting>
  <conditionalFormatting sqref="F86">
    <cfRule type="cellIs" dxfId="0" priority="851" operator="lessThan">
      <formula>0</formula>
    </cfRule>
  </conditionalFormatting>
  <conditionalFormatting sqref="F86">
    <cfRule type="cellIs" dxfId="0" priority="852" operator="greaterThanOrEqual">
      <formula>0</formula>
    </cfRule>
  </conditionalFormatting>
  <conditionalFormatting sqref="G86">
    <cfRule type="cellIs" dxfId="0" priority="853" operator="lessThan">
      <formula>0</formula>
    </cfRule>
  </conditionalFormatting>
  <conditionalFormatting sqref="G86">
    <cfRule type="cellIs" dxfId="0" priority="854" operator="greaterThanOrEqual">
      <formula>0</formula>
    </cfRule>
  </conditionalFormatting>
  <conditionalFormatting sqref="H86">
    <cfRule type="cellIs" dxfId="0" priority="855" operator="lessThan">
      <formula>0</formula>
    </cfRule>
  </conditionalFormatting>
  <conditionalFormatting sqref="H86">
    <cfRule type="cellIs" dxfId="0" priority="856" operator="greaterThanOrEqual">
      <formula>0</formula>
    </cfRule>
  </conditionalFormatting>
  <conditionalFormatting sqref="I86">
    <cfRule type="cellIs" dxfId="0" priority="857" operator="lessThan">
      <formula>0</formula>
    </cfRule>
  </conditionalFormatting>
  <conditionalFormatting sqref="I86">
    <cfRule type="cellIs" dxfId="0" priority="858" operator="greaterThanOrEqual">
      <formula>0</formula>
    </cfRule>
  </conditionalFormatting>
  <conditionalFormatting sqref="J86">
    <cfRule type="cellIs" dxfId="0" priority="859" operator="lessThan">
      <formula>0</formula>
    </cfRule>
  </conditionalFormatting>
  <conditionalFormatting sqref="J86">
    <cfRule type="cellIs" dxfId="0" priority="860" operator="greaterThanOrEqual">
      <formula>0</formula>
    </cfRule>
  </conditionalFormatting>
  <conditionalFormatting sqref="K86">
    <cfRule type="cellIs" dxfId="0" priority="861" operator="lessThan">
      <formula>0</formula>
    </cfRule>
  </conditionalFormatting>
  <conditionalFormatting sqref="K86">
    <cfRule type="cellIs" dxfId="0" priority="862" operator="greaterThanOrEqual">
      <formula>0</formula>
    </cfRule>
  </conditionalFormatting>
  <conditionalFormatting sqref="L86">
    <cfRule type="cellIs" dxfId="0" priority="863" operator="lessThan">
      <formula>0</formula>
    </cfRule>
  </conditionalFormatting>
  <conditionalFormatting sqref="L86">
    <cfRule type="cellIs" dxfId="0" priority="864" operator="greaterThanOrEqual">
      <formula>0</formula>
    </cfRule>
  </conditionalFormatting>
  <conditionalFormatting sqref="M86">
    <cfRule type="cellIs" dxfId="0" priority="865" operator="lessThan">
      <formula>0</formula>
    </cfRule>
  </conditionalFormatting>
  <conditionalFormatting sqref="M86">
    <cfRule type="cellIs" dxfId="0" priority="866" operator="greaterThanOrEqual">
      <formula>0</formula>
    </cfRule>
  </conditionalFormatting>
  <conditionalFormatting sqref="N86">
    <cfRule type="cellIs" dxfId="0" priority="867" operator="lessThan">
      <formula>0</formula>
    </cfRule>
  </conditionalFormatting>
  <conditionalFormatting sqref="N86">
    <cfRule type="cellIs" dxfId="0" priority="868" operator="greaterThanOrEqual">
      <formula>0</formula>
    </cfRule>
  </conditionalFormatting>
  <conditionalFormatting sqref="C85">
    <cfRule type="cellIs" dxfId="0" priority="869" operator="lessThan">
      <formula>0</formula>
    </cfRule>
  </conditionalFormatting>
  <conditionalFormatting sqref="C85">
    <cfRule type="cellIs" dxfId="0" priority="870" operator="greaterThanOrEqual">
      <formula>0</formula>
    </cfRule>
  </conditionalFormatting>
  <conditionalFormatting sqref="D85">
    <cfRule type="cellIs" dxfId="0" priority="871" operator="lessThan">
      <formula>0</formula>
    </cfRule>
  </conditionalFormatting>
  <conditionalFormatting sqref="D85">
    <cfRule type="cellIs" dxfId="0" priority="872" operator="greaterThanOrEqual">
      <formula>0</formula>
    </cfRule>
  </conditionalFormatting>
  <conditionalFormatting sqref="E85">
    <cfRule type="cellIs" dxfId="0" priority="873" operator="lessThan">
      <formula>0</formula>
    </cfRule>
  </conditionalFormatting>
  <conditionalFormatting sqref="E85">
    <cfRule type="cellIs" dxfId="0" priority="874" operator="greaterThanOrEqual">
      <formula>0</formula>
    </cfRule>
  </conditionalFormatting>
  <conditionalFormatting sqref="F85">
    <cfRule type="cellIs" dxfId="0" priority="875" operator="lessThan">
      <formula>0</formula>
    </cfRule>
  </conditionalFormatting>
  <conditionalFormatting sqref="F85">
    <cfRule type="cellIs" dxfId="0" priority="876" operator="greaterThanOrEqual">
      <formula>0</formula>
    </cfRule>
  </conditionalFormatting>
  <conditionalFormatting sqref="G85">
    <cfRule type="cellIs" dxfId="0" priority="877" operator="lessThan">
      <formula>0</formula>
    </cfRule>
  </conditionalFormatting>
  <conditionalFormatting sqref="G85">
    <cfRule type="cellIs" dxfId="0" priority="878" operator="greaterThanOrEqual">
      <formula>0</formula>
    </cfRule>
  </conditionalFormatting>
  <conditionalFormatting sqref="H85">
    <cfRule type="cellIs" dxfId="0" priority="879" operator="lessThan">
      <formula>0</formula>
    </cfRule>
  </conditionalFormatting>
  <conditionalFormatting sqref="H85">
    <cfRule type="cellIs" dxfId="0" priority="880" operator="greaterThanOrEqual">
      <formula>0</formula>
    </cfRule>
  </conditionalFormatting>
  <conditionalFormatting sqref="I85">
    <cfRule type="cellIs" dxfId="0" priority="881" operator="lessThan">
      <formula>0</formula>
    </cfRule>
  </conditionalFormatting>
  <conditionalFormatting sqref="I85">
    <cfRule type="cellIs" dxfId="0" priority="882" operator="greaterThanOrEqual">
      <formula>0</formula>
    </cfRule>
  </conditionalFormatting>
  <conditionalFormatting sqref="J85">
    <cfRule type="cellIs" dxfId="0" priority="883" operator="lessThan">
      <formula>0</formula>
    </cfRule>
  </conditionalFormatting>
  <conditionalFormatting sqref="J85">
    <cfRule type="cellIs" dxfId="0" priority="884" operator="greaterThanOrEqual">
      <formula>0</formula>
    </cfRule>
  </conditionalFormatting>
  <conditionalFormatting sqref="K85">
    <cfRule type="cellIs" dxfId="0" priority="885" operator="lessThan">
      <formula>0</formula>
    </cfRule>
  </conditionalFormatting>
  <conditionalFormatting sqref="K85">
    <cfRule type="cellIs" dxfId="0" priority="886" operator="greaterThanOrEqual">
      <formula>0</formula>
    </cfRule>
  </conditionalFormatting>
  <conditionalFormatting sqref="L85">
    <cfRule type="cellIs" dxfId="0" priority="887" operator="lessThan">
      <formula>0</formula>
    </cfRule>
  </conditionalFormatting>
  <conditionalFormatting sqref="L85">
    <cfRule type="cellIs" dxfId="0" priority="888" operator="greaterThanOrEqual">
      <formula>0</formula>
    </cfRule>
  </conditionalFormatting>
  <conditionalFormatting sqref="M85">
    <cfRule type="cellIs" dxfId="0" priority="889" operator="lessThan">
      <formula>0</formula>
    </cfRule>
  </conditionalFormatting>
  <conditionalFormatting sqref="M85">
    <cfRule type="cellIs" dxfId="0" priority="890" operator="greaterThanOrEqual">
      <formula>0</formula>
    </cfRule>
  </conditionalFormatting>
  <conditionalFormatting sqref="N85">
    <cfRule type="cellIs" dxfId="0" priority="891" operator="lessThan">
      <formula>0</formula>
    </cfRule>
  </conditionalFormatting>
  <conditionalFormatting sqref="N85">
    <cfRule type="cellIs" dxfId="0" priority="892" operator="greaterThanOrEqual">
      <formula>0</formula>
    </cfRule>
  </conditionalFormatting>
  <conditionalFormatting sqref="C84">
    <cfRule type="cellIs" dxfId="0" priority="893" operator="lessThan">
      <formula>0</formula>
    </cfRule>
  </conditionalFormatting>
  <conditionalFormatting sqref="C84">
    <cfRule type="cellIs" dxfId="0" priority="894" operator="greaterThanOrEqual">
      <formula>0</formula>
    </cfRule>
  </conditionalFormatting>
  <conditionalFormatting sqref="D84">
    <cfRule type="cellIs" dxfId="0" priority="895" operator="lessThan">
      <formula>0</formula>
    </cfRule>
  </conditionalFormatting>
  <conditionalFormatting sqref="D84">
    <cfRule type="cellIs" dxfId="0" priority="896" operator="greaterThanOrEqual">
      <formula>0</formula>
    </cfRule>
  </conditionalFormatting>
  <conditionalFormatting sqref="E84">
    <cfRule type="cellIs" dxfId="0" priority="897" operator="lessThan">
      <formula>0</formula>
    </cfRule>
  </conditionalFormatting>
  <conditionalFormatting sqref="E84">
    <cfRule type="cellIs" dxfId="0" priority="898" operator="greaterThanOrEqual">
      <formula>0</formula>
    </cfRule>
  </conditionalFormatting>
  <conditionalFormatting sqref="F84">
    <cfRule type="cellIs" dxfId="0" priority="899" operator="lessThan">
      <formula>0</formula>
    </cfRule>
  </conditionalFormatting>
  <conditionalFormatting sqref="F84">
    <cfRule type="cellIs" dxfId="0" priority="900" operator="greaterThanOrEqual">
      <formula>0</formula>
    </cfRule>
  </conditionalFormatting>
  <conditionalFormatting sqref="G84">
    <cfRule type="cellIs" dxfId="0" priority="901" operator="lessThan">
      <formula>0</formula>
    </cfRule>
  </conditionalFormatting>
  <conditionalFormatting sqref="G84">
    <cfRule type="cellIs" dxfId="0" priority="902" operator="greaterThanOrEqual">
      <formula>0</formula>
    </cfRule>
  </conditionalFormatting>
  <conditionalFormatting sqref="H84">
    <cfRule type="cellIs" dxfId="0" priority="903" operator="lessThan">
      <formula>0</formula>
    </cfRule>
  </conditionalFormatting>
  <conditionalFormatting sqref="H84">
    <cfRule type="cellIs" dxfId="0" priority="904" operator="greaterThanOrEqual">
      <formula>0</formula>
    </cfRule>
  </conditionalFormatting>
  <conditionalFormatting sqref="I84">
    <cfRule type="cellIs" dxfId="0" priority="905" operator="lessThan">
      <formula>0</formula>
    </cfRule>
  </conditionalFormatting>
  <conditionalFormatting sqref="I84">
    <cfRule type="cellIs" dxfId="0" priority="906" operator="greaterThanOrEqual">
      <formula>0</formula>
    </cfRule>
  </conditionalFormatting>
  <conditionalFormatting sqref="J84">
    <cfRule type="cellIs" dxfId="0" priority="907" operator="lessThan">
      <formula>0</formula>
    </cfRule>
  </conditionalFormatting>
  <conditionalFormatting sqref="J84">
    <cfRule type="cellIs" dxfId="0" priority="908" operator="greaterThanOrEqual">
      <formula>0</formula>
    </cfRule>
  </conditionalFormatting>
  <conditionalFormatting sqref="K84">
    <cfRule type="cellIs" dxfId="0" priority="909" operator="lessThan">
      <formula>0</formula>
    </cfRule>
  </conditionalFormatting>
  <conditionalFormatting sqref="K84">
    <cfRule type="cellIs" dxfId="0" priority="910" operator="greaterThanOrEqual">
      <formula>0</formula>
    </cfRule>
  </conditionalFormatting>
  <conditionalFormatting sqref="L84">
    <cfRule type="cellIs" dxfId="0" priority="911" operator="lessThan">
      <formula>0</formula>
    </cfRule>
  </conditionalFormatting>
  <conditionalFormatting sqref="L84">
    <cfRule type="cellIs" dxfId="0" priority="912" operator="greaterThanOrEqual">
      <formula>0</formula>
    </cfRule>
  </conditionalFormatting>
  <conditionalFormatting sqref="M84">
    <cfRule type="cellIs" dxfId="0" priority="913" operator="lessThan">
      <formula>0</formula>
    </cfRule>
  </conditionalFormatting>
  <conditionalFormatting sqref="M84">
    <cfRule type="cellIs" dxfId="0" priority="914" operator="greaterThanOrEqual">
      <formula>0</formula>
    </cfRule>
  </conditionalFormatting>
  <conditionalFormatting sqref="N84">
    <cfRule type="cellIs" dxfId="0" priority="915" operator="lessThan">
      <formula>0</formula>
    </cfRule>
  </conditionalFormatting>
  <conditionalFormatting sqref="N84">
    <cfRule type="cellIs" dxfId="0" priority="916" operator="greaterThanOrEqual">
      <formula>0</formula>
    </cfRule>
  </conditionalFormatting>
  <conditionalFormatting sqref="C83">
    <cfRule type="cellIs" dxfId="0" priority="917" operator="lessThan">
      <formula>0</formula>
    </cfRule>
  </conditionalFormatting>
  <conditionalFormatting sqref="C83">
    <cfRule type="cellIs" dxfId="0" priority="918" operator="greaterThanOrEqual">
      <formula>0</formula>
    </cfRule>
  </conditionalFormatting>
  <conditionalFormatting sqref="D83">
    <cfRule type="cellIs" dxfId="0" priority="919" operator="lessThan">
      <formula>0</formula>
    </cfRule>
  </conditionalFormatting>
  <conditionalFormatting sqref="D83">
    <cfRule type="cellIs" dxfId="0" priority="920" operator="greaterThanOrEqual">
      <formula>0</formula>
    </cfRule>
  </conditionalFormatting>
  <conditionalFormatting sqref="E83">
    <cfRule type="cellIs" dxfId="0" priority="921" operator="lessThan">
      <formula>0</formula>
    </cfRule>
  </conditionalFormatting>
  <conditionalFormatting sqref="E83">
    <cfRule type="cellIs" dxfId="0" priority="922" operator="greaterThanOrEqual">
      <formula>0</formula>
    </cfRule>
  </conditionalFormatting>
  <conditionalFormatting sqref="F83">
    <cfRule type="cellIs" dxfId="0" priority="923" operator="lessThan">
      <formula>0</formula>
    </cfRule>
  </conditionalFormatting>
  <conditionalFormatting sqref="F83">
    <cfRule type="cellIs" dxfId="0" priority="924" operator="greaterThanOrEqual">
      <formula>0</formula>
    </cfRule>
  </conditionalFormatting>
  <conditionalFormatting sqref="G83">
    <cfRule type="cellIs" dxfId="0" priority="925" operator="lessThan">
      <formula>0</formula>
    </cfRule>
  </conditionalFormatting>
  <conditionalFormatting sqref="G83">
    <cfRule type="cellIs" dxfId="0" priority="926" operator="greaterThanOrEqual">
      <formula>0</formula>
    </cfRule>
  </conditionalFormatting>
  <conditionalFormatting sqref="H83">
    <cfRule type="cellIs" dxfId="0" priority="927" operator="lessThan">
      <formula>0</formula>
    </cfRule>
  </conditionalFormatting>
  <conditionalFormatting sqref="H83">
    <cfRule type="cellIs" dxfId="0" priority="928" operator="greaterThanOrEqual">
      <formula>0</formula>
    </cfRule>
  </conditionalFormatting>
  <conditionalFormatting sqref="I83">
    <cfRule type="cellIs" dxfId="0" priority="929" operator="lessThan">
      <formula>0</formula>
    </cfRule>
  </conditionalFormatting>
  <conditionalFormatting sqref="I83">
    <cfRule type="cellIs" dxfId="0" priority="930" operator="greaterThanOrEqual">
      <formula>0</formula>
    </cfRule>
  </conditionalFormatting>
  <conditionalFormatting sqref="J83">
    <cfRule type="cellIs" dxfId="0" priority="931" operator="lessThan">
      <formula>0</formula>
    </cfRule>
  </conditionalFormatting>
  <conditionalFormatting sqref="J83">
    <cfRule type="cellIs" dxfId="0" priority="932" operator="greaterThanOrEqual">
      <formula>0</formula>
    </cfRule>
  </conditionalFormatting>
  <conditionalFormatting sqref="K83">
    <cfRule type="cellIs" dxfId="0" priority="933" operator="lessThan">
      <formula>0</formula>
    </cfRule>
  </conditionalFormatting>
  <conditionalFormatting sqref="K83">
    <cfRule type="cellIs" dxfId="0" priority="934" operator="greaterThanOrEqual">
      <formula>0</formula>
    </cfRule>
  </conditionalFormatting>
  <conditionalFormatting sqref="L83">
    <cfRule type="cellIs" dxfId="0" priority="935" operator="lessThan">
      <formula>0</formula>
    </cfRule>
  </conditionalFormatting>
  <conditionalFormatting sqref="L83">
    <cfRule type="cellIs" dxfId="0" priority="936" operator="greaterThanOrEqual">
      <formula>0</formula>
    </cfRule>
  </conditionalFormatting>
  <conditionalFormatting sqref="M83">
    <cfRule type="cellIs" dxfId="0" priority="937" operator="lessThan">
      <formula>0</formula>
    </cfRule>
  </conditionalFormatting>
  <conditionalFormatting sqref="M83">
    <cfRule type="cellIs" dxfId="0" priority="938" operator="greaterThanOrEqual">
      <formula>0</formula>
    </cfRule>
  </conditionalFormatting>
  <conditionalFormatting sqref="N83">
    <cfRule type="cellIs" dxfId="0" priority="939" operator="lessThan">
      <formula>0</formula>
    </cfRule>
  </conditionalFormatting>
  <conditionalFormatting sqref="N83">
    <cfRule type="cellIs" dxfId="0" priority="940" operator="greaterThanOrEqual">
      <formula>0</formula>
    </cfRule>
  </conditionalFormatting>
  <conditionalFormatting sqref="C82">
    <cfRule type="cellIs" dxfId="0" priority="941" operator="lessThan">
      <formula>0</formula>
    </cfRule>
  </conditionalFormatting>
  <conditionalFormatting sqref="C82">
    <cfRule type="cellIs" dxfId="0" priority="942" operator="greaterThanOrEqual">
      <formula>0</formula>
    </cfRule>
  </conditionalFormatting>
  <conditionalFormatting sqref="D82">
    <cfRule type="cellIs" dxfId="0" priority="943" operator="lessThan">
      <formula>0</formula>
    </cfRule>
  </conditionalFormatting>
  <conditionalFormatting sqref="D82">
    <cfRule type="cellIs" dxfId="0" priority="944" operator="greaterThanOrEqual">
      <formula>0</formula>
    </cfRule>
  </conditionalFormatting>
  <conditionalFormatting sqref="E82">
    <cfRule type="cellIs" dxfId="0" priority="945" operator="lessThan">
      <formula>0</formula>
    </cfRule>
  </conditionalFormatting>
  <conditionalFormatting sqref="E82">
    <cfRule type="cellIs" dxfId="0" priority="946" operator="greaterThanOrEqual">
      <formula>0</formula>
    </cfRule>
  </conditionalFormatting>
  <conditionalFormatting sqref="F82">
    <cfRule type="cellIs" dxfId="0" priority="947" operator="lessThan">
      <formula>0</formula>
    </cfRule>
  </conditionalFormatting>
  <conditionalFormatting sqref="F82">
    <cfRule type="cellIs" dxfId="0" priority="948" operator="greaterThanOrEqual">
      <formula>0</formula>
    </cfRule>
  </conditionalFormatting>
  <conditionalFormatting sqref="G82">
    <cfRule type="cellIs" dxfId="0" priority="949" operator="lessThan">
      <formula>0</formula>
    </cfRule>
  </conditionalFormatting>
  <conditionalFormatting sqref="G82">
    <cfRule type="cellIs" dxfId="0" priority="950" operator="greaterThanOrEqual">
      <formula>0</formula>
    </cfRule>
  </conditionalFormatting>
  <conditionalFormatting sqref="H82">
    <cfRule type="cellIs" dxfId="0" priority="951" operator="lessThan">
      <formula>0</formula>
    </cfRule>
  </conditionalFormatting>
  <conditionalFormatting sqref="H82">
    <cfRule type="cellIs" dxfId="0" priority="952" operator="greaterThanOrEqual">
      <formula>0</formula>
    </cfRule>
  </conditionalFormatting>
  <conditionalFormatting sqref="I82">
    <cfRule type="cellIs" dxfId="0" priority="953" operator="lessThan">
      <formula>0</formula>
    </cfRule>
  </conditionalFormatting>
  <conditionalFormatting sqref="I82">
    <cfRule type="cellIs" dxfId="0" priority="954" operator="greaterThanOrEqual">
      <formula>0</formula>
    </cfRule>
  </conditionalFormatting>
  <conditionalFormatting sqref="J82">
    <cfRule type="cellIs" dxfId="0" priority="955" operator="lessThan">
      <formula>0</formula>
    </cfRule>
  </conditionalFormatting>
  <conditionalFormatting sqref="J82">
    <cfRule type="cellIs" dxfId="0" priority="956" operator="greaterThanOrEqual">
      <formula>0</formula>
    </cfRule>
  </conditionalFormatting>
  <conditionalFormatting sqref="K82">
    <cfRule type="cellIs" dxfId="0" priority="957" operator="lessThan">
      <formula>0</formula>
    </cfRule>
  </conditionalFormatting>
  <conditionalFormatting sqref="K82">
    <cfRule type="cellIs" dxfId="0" priority="958" operator="greaterThanOrEqual">
      <formula>0</formula>
    </cfRule>
  </conditionalFormatting>
  <conditionalFormatting sqref="L82">
    <cfRule type="cellIs" dxfId="0" priority="959" operator="lessThan">
      <formula>0</formula>
    </cfRule>
  </conditionalFormatting>
  <conditionalFormatting sqref="L82">
    <cfRule type="cellIs" dxfId="0" priority="960" operator="greaterThanOrEqual">
      <formula>0</formula>
    </cfRule>
  </conditionalFormatting>
  <conditionalFormatting sqref="M82">
    <cfRule type="cellIs" dxfId="0" priority="961" operator="lessThan">
      <formula>0</formula>
    </cfRule>
  </conditionalFormatting>
  <conditionalFormatting sqref="M82">
    <cfRule type="cellIs" dxfId="0" priority="962" operator="greaterThanOrEqual">
      <formula>0</formula>
    </cfRule>
  </conditionalFormatting>
  <conditionalFormatting sqref="N82">
    <cfRule type="cellIs" dxfId="0" priority="963" operator="lessThan">
      <formula>0</formula>
    </cfRule>
  </conditionalFormatting>
  <conditionalFormatting sqref="N82">
    <cfRule type="cellIs" dxfId="0" priority="964" operator="greaterThanOrEqual">
      <formula>0</formula>
    </cfRule>
  </conditionalFormatting>
  <conditionalFormatting sqref="C108">
    <cfRule type="cellIs" dxfId="0" priority="965" operator="lessThan">
      <formula>0</formula>
    </cfRule>
  </conditionalFormatting>
  <conditionalFormatting sqref="C108">
    <cfRule type="cellIs" dxfId="0" priority="966" operator="greaterThanOrEqual">
      <formula>0</formula>
    </cfRule>
  </conditionalFormatting>
  <conditionalFormatting sqref="D108">
    <cfRule type="cellIs" dxfId="0" priority="967" operator="lessThan">
      <formula>0</formula>
    </cfRule>
  </conditionalFormatting>
  <conditionalFormatting sqref="D108">
    <cfRule type="cellIs" dxfId="0" priority="968" operator="greaterThanOrEqual">
      <formula>0</formula>
    </cfRule>
  </conditionalFormatting>
  <conditionalFormatting sqref="E108">
    <cfRule type="cellIs" dxfId="0" priority="969" operator="lessThan">
      <formula>0</formula>
    </cfRule>
  </conditionalFormatting>
  <conditionalFormatting sqref="E108">
    <cfRule type="cellIs" dxfId="0" priority="970" operator="greaterThanOrEqual">
      <formula>0</formula>
    </cfRule>
  </conditionalFormatting>
  <conditionalFormatting sqref="F108">
    <cfRule type="cellIs" dxfId="0" priority="971" operator="lessThan">
      <formula>0</formula>
    </cfRule>
  </conditionalFormatting>
  <conditionalFormatting sqref="F108">
    <cfRule type="cellIs" dxfId="0" priority="972" operator="greaterThanOrEqual">
      <formula>0</formula>
    </cfRule>
  </conditionalFormatting>
  <conditionalFormatting sqref="G108">
    <cfRule type="cellIs" dxfId="0" priority="973" operator="lessThan">
      <formula>0</formula>
    </cfRule>
  </conditionalFormatting>
  <conditionalFormatting sqref="G108">
    <cfRule type="cellIs" dxfId="0" priority="974" operator="greaterThanOrEqual">
      <formula>0</formula>
    </cfRule>
  </conditionalFormatting>
  <conditionalFormatting sqref="H108">
    <cfRule type="cellIs" dxfId="0" priority="975" operator="lessThan">
      <formula>0</formula>
    </cfRule>
  </conditionalFormatting>
  <conditionalFormatting sqref="H108">
    <cfRule type="cellIs" dxfId="0" priority="976" operator="greaterThanOrEqual">
      <formula>0</formula>
    </cfRule>
  </conditionalFormatting>
  <conditionalFormatting sqref="I108">
    <cfRule type="cellIs" dxfId="0" priority="977" operator="lessThan">
      <formula>0</formula>
    </cfRule>
  </conditionalFormatting>
  <conditionalFormatting sqref="I108">
    <cfRule type="cellIs" dxfId="0" priority="978" operator="greaterThanOrEqual">
      <formula>0</formula>
    </cfRule>
  </conditionalFormatting>
  <conditionalFormatting sqref="J108">
    <cfRule type="cellIs" dxfId="0" priority="979" operator="lessThan">
      <formula>0</formula>
    </cfRule>
  </conditionalFormatting>
  <conditionalFormatting sqref="J108">
    <cfRule type="cellIs" dxfId="0" priority="980" operator="greaterThanOrEqual">
      <formula>0</formula>
    </cfRule>
  </conditionalFormatting>
  <conditionalFormatting sqref="K108">
    <cfRule type="cellIs" dxfId="0" priority="981" operator="lessThan">
      <formula>0</formula>
    </cfRule>
  </conditionalFormatting>
  <conditionalFormatting sqref="K108">
    <cfRule type="cellIs" dxfId="0" priority="982" operator="greaterThanOrEqual">
      <formula>0</formula>
    </cfRule>
  </conditionalFormatting>
  <conditionalFormatting sqref="L108">
    <cfRule type="cellIs" dxfId="0" priority="983" operator="lessThan">
      <formula>0</formula>
    </cfRule>
  </conditionalFormatting>
  <conditionalFormatting sqref="L108">
    <cfRule type="cellIs" dxfId="0" priority="984" operator="greaterThanOrEqual">
      <formula>0</formula>
    </cfRule>
  </conditionalFormatting>
  <conditionalFormatting sqref="M108">
    <cfRule type="cellIs" dxfId="0" priority="985" operator="lessThan">
      <formula>0</formula>
    </cfRule>
  </conditionalFormatting>
  <conditionalFormatting sqref="M108">
    <cfRule type="cellIs" dxfId="0" priority="986" operator="greaterThanOrEqual">
      <formula>0</formula>
    </cfRule>
  </conditionalFormatting>
  <conditionalFormatting sqref="N108">
    <cfRule type="cellIs" dxfId="0" priority="987" operator="lessThan">
      <formula>0</formula>
    </cfRule>
  </conditionalFormatting>
  <conditionalFormatting sqref="N108">
    <cfRule type="cellIs" dxfId="0" priority="988" operator="greaterThanOrEqual">
      <formula>0</formula>
    </cfRule>
  </conditionalFormatting>
  <conditionalFormatting sqref="D106">
    <cfRule type="cellIs" dxfId="0" priority="989" operator="lessThan">
      <formula>0</formula>
    </cfRule>
  </conditionalFormatting>
  <conditionalFormatting sqref="D106">
    <cfRule type="cellIs" dxfId="0" priority="990" operator="greaterThanOrEqual">
      <formula>0</formula>
    </cfRule>
  </conditionalFormatting>
  <conditionalFormatting sqref="E106">
    <cfRule type="cellIs" dxfId="0" priority="991" operator="lessThan">
      <formula>0</formula>
    </cfRule>
  </conditionalFormatting>
  <conditionalFormatting sqref="E106">
    <cfRule type="cellIs" dxfId="0" priority="992" operator="greaterThanOrEqual">
      <formula>0</formula>
    </cfRule>
  </conditionalFormatting>
  <conditionalFormatting sqref="F106">
    <cfRule type="cellIs" dxfId="0" priority="993" operator="lessThan">
      <formula>0</formula>
    </cfRule>
  </conditionalFormatting>
  <conditionalFormatting sqref="F106">
    <cfRule type="cellIs" dxfId="0" priority="994" operator="greaterThanOrEqual">
      <formula>0</formula>
    </cfRule>
  </conditionalFormatting>
  <conditionalFormatting sqref="G106">
    <cfRule type="cellIs" dxfId="0" priority="995" operator="lessThan">
      <formula>0</formula>
    </cfRule>
  </conditionalFormatting>
  <conditionalFormatting sqref="G106">
    <cfRule type="cellIs" dxfId="0" priority="996" operator="greaterThanOrEqual">
      <formula>0</formula>
    </cfRule>
  </conditionalFormatting>
  <conditionalFormatting sqref="H106">
    <cfRule type="cellIs" dxfId="0" priority="997" operator="lessThan">
      <formula>0</formula>
    </cfRule>
  </conditionalFormatting>
  <conditionalFormatting sqref="H106">
    <cfRule type="cellIs" dxfId="0" priority="998" operator="greaterThanOrEqual">
      <formula>0</formula>
    </cfRule>
  </conditionalFormatting>
  <conditionalFormatting sqref="I106">
    <cfRule type="cellIs" dxfId="0" priority="999" operator="lessThan">
      <formula>0</formula>
    </cfRule>
  </conditionalFormatting>
  <conditionalFormatting sqref="I106">
    <cfRule type="cellIs" dxfId="0" priority="1000" operator="greaterThanOrEqual">
      <formula>0</formula>
    </cfRule>
  </conditionalFormatting>
  <conditionalFormatting sqref="J106">
    <cfRule type="cellIs" dxfId="0" priority="1001" operator="lessThan">
      <formula>0</formula>
    </cfRule>
  </conditionalFormatting>
  <conditionalFormatting sqref="J106">
    <cfRule type="cellIs" dxfId="0" priority="1002" operator="greaterThanOrEqual">
      <formula>0</formula>
    </cfRule>
  </conditionalFormatting>
  <conditionalFormatting sqref="K106">
    <cfRule type="cellIs" dxfId="0" priority="1003" operator="lessThan">
      <formula>0</formula>
    </cfRule>
  </conditionalFormatting>
  <conditionalFormatting sqref="K106">
    <cfRule type="cellIs" dxfId="0" priority="1004" operator="greaterThanOrEqual">
      <formula>0</formula>
    </cfRule>
  </conditionalFormatting>
  <conditionalFormatting sqref="L106">
    <cfRule type="cellIs" dxfId="0" priority="1005" operator="lessThan">
      <formula>0</formula>
    </cfRule>
  </conditionalFormatting>
  <conditionalFormatting sqref="L106">
    <cfRule type="cellIs" dxfId="0" priority="1006" operator="greaterThanOrEqual">
      <formula>0</formula>
    </cfRule>
  </conditionalFormatting>
  <conditionalFormatting sqref="M106">
    <cfRule type="cellIs" dxfId="0" priority="1007" operator="lessThan">
      <formula>0</formula>
    </cfRule>
  </conditionalFormatting>
  <conditionalFormatting sqref="M106">
    <cfRule type="cellIs" dxfId="0" priority="1008" operator="greaterThanOrEqual">
      <formula>0</formula>
    </cfRule>
  </conditionalFormatting>
  <conditionalFormatting sqref="N106">
    <cfRule type="cellIs" dxfId="0" priority="1009" operator="lessThan">
      <formula>0</formula>
    </cfRule>
  </conditionalFormatting>
  <conditionalFormatting sqref="N106">
    <cfRule type="cellIs" dxfId="0" priority="1010" operator="greaterThanOrEqual">
      <formula>0</formula>
    </cfRule>
  </conditionalFormatting>
  <conditionalFormatting sqref="C106">
    <cfRule type="cellIs" dxfId="0" priority="1011" operator="lessThan">
      <formula>0</formula>
    </cfRule>
  </conditionalFormatting>
  <conditionalFormatting sqref="C106">
    <cfRule type="cellIs" dxfId="0" priority="1012" operator="greaterThanOrEqual">
      <formula>0</formula>
    </cfRule>
  </conditionalFormatting>
  <conditionalFormatting sqref="C97">
    <cfRule type="cellIs" dxfId="0" priority="1013" operator="lessThan">
      <formula>0</formula>
    </cfRule>
  </conditionalFormatting>
  <conditionalFormatting sqref="C97">
    <cfRule type="cellIs" dxfId="0" priority="1014" operator="greaterThanOrEqual">
      <formula>0</formula>
    </cfRule>
  </conditionalFormatting>
  <conditionalFormatting sqref="D97">
    <cfRule type="cellIs" dxfId="0" priority="1015" operator="lessThan">
      <formula>0</formula>
    </cfRule>
  </conditionalFormatting>
  <conditionalFormatting sqref="D97">
    <cfRule type="cellIs" dxfId="0" priority="1016" operator="greaterThanOrEqual">
      <formula>0</formula>
    </cfRule>
  </conditionalFormatting>
  <conditionalFormatting sqref="E97">
    <cfRule type="cellIs" dxfId="0" priority="1017" operator="lessThan">
      <formula>0</formula>
    </cfRule>
  </conditionalFormatting>
  <conditionalFormatting sqref="E97">
    <cfRule type="cellIs" dxfId="0" priority="1018" operator="greaterThanOrEqual">
      <formula>0</formula>
    </cfRule>
  </conditionalFormatting>
  <conditionalFormatting sqref="F97">
    <cfRule type="cellIs" dxfId="0" priority="1019" operator="lessThan">
      <formula>0</formula>
    </cfRule>
  </conditionalFormatting>
  <conditionalFormatting sqref="F97">
    <cfRule type="cellIs" dxfId="0" priority="1020" operator="greaterThanOrEqual">
      <formula>0</formula>
    </cfRule>
  </conditionalFormatting>
  <conditionalFormatting sqref="G97">
    <cfRule type="cellIs" dxfId="0" priority="1021" operator="lessThan">
      <formula>0</formula>
    </cfRule>
  </conditionalFormatting>
  <conditionalFormatting sqref="G97">
    <cfRule type="cellIs" dxfId="0" priority="1022" operator="greaterThanOrEqual">
      <formula>0</formula>
    </cfRule>
  </conditionalFormatting>
  <conditionalFormatting sqref="H97">
    <cfRule type="cellIs" dxfId="0" priority="1023" operator="lessThan">
      <formula>0</formula>
    </cfRule>
  </conditionalFormatting>
  <conditionalFormatting sqref="H97">
    <cfRule type="cellIs" dxfId="0" priority="1024" operator="greaterThanOrEqual">
      <formula>0</formula>
    </cfRule>
  </conditionalFormatting>
  <conditionalFormatting sqref="I97">
    <cfRule type="cellIs" dxfId="0" priority="1025" operator="lessThan">
      <formula>0</formula>
    </cfRule>
  </conditionalFormatting>
  <conditionalFormatting sqref="I97">
    <cfRule type="cellIs" dxfId="0" priority="1026" operator="greaterThanOrEqual">
      <formula>0</formula>
    </cfRule>
  </conditionalFormatting>
  <conditionalFormatting sqref="J97">
    <cfRule type="cellIs" dxfId="0" priority="1027" operator="lessThan">
      <formula>0</formula>
    </cfRule>
  </conditionalFormatting>
  <conditionalFormatting sqref="J97">
    <cfRule type="cellIs" dxfId="0" priority="1028" operator="greaterThanOrEqual">
      <formula>0</formula>
    </cfRule>
  </conditionalFormatting>
  <conditionalFormatting sqref="K97">
    <cfRule type="cellIs" dxfId="0" priority="1029" operator="lessThan">
      <formula>0</formula>
    </cfRule>
  </conditionalFormatting>
  <conditionalFormatting sqref="K97">
    <cfRule type="cellIs" dxfId="0" priority="1030" operator="greaterThanOrEqual">
      <formula>0</formula>
    </cfRule>
  </conditionalFormatting>
  <conditionalFormatting sqref="L97">
    <cfRule type="cellIs" dxfId="0" priority="1031" operator="lessThan">
      <formula>0</formula>
    </cfRule>
  </conditionalFormatting>
  <conditionalFormatting sqref="L97">
    <cfRule type="cellIs" dxfId="0" priority="1032" operator="greaterThanOrEqual">
      <formula>0</formula>
    </cfRule>
  </conditionalFormatting>
  <conditionalFormatting sqref="M97">
    <cfRule type="cellIs" dxfId="0" priority="1033" operator="lessThan">
      <formula>0</formula>
    </cfRule>
  </conditionalFormatting>
  <conditionalFormatting sqref="M97">
    <cfRule type="cellIs" dxfId="0" priority="1034" operator="greaterThanOrEqual">
      <formula>0</formula>
    </cfRule>
  </conditionalFormatting>
  <conditionalFormatting sqref="N97">
    <cfRule type="cellIs" dxfId="0" priority="1035" operator="lessThan">
      <formula>0</formula>
    </cfRule>
  </conditionalFormatting>
  <conditionalFormatting sqref="N97">
    <cfRule type="cellIs" dxfId="0" priority="1036" operator="greaterThanOrEqual">
      <formula>0</formula>
    </cfRule>
  </conditionalFormatting>
  <conditionalFormatting sqref="C98">
    <cfRule type="cellIs" dxfId="0" priority="1037" operator="lessThan">
      <formula>0</formula>
    </cfRule>
  </conditionalFormatting>
  <conditionalFormatting sqref="C98">
    <cfRule type="cellIs" dxfId="0" priority="1038" operator="greaterThanOrEqual">
      <formula>0</formula>
    </cfRule>
  </conditionalFormatting>
  <conditionalFormatting sqref="D98">
    <cfRule type="cellIs" dxfId="0" priority="1039" operator="lessThan">
      <formula>0</formula>
    </cfRule>
  </conditionalFormatting>
  <conditionalFormatting sqref="D98">
    <cfRule type="cellIs" dxfId="0" priority="1040" operator="greaterThanOrEqual">
      <formula>0</formula>
    </cfRule>
  </conditionalFormatting>
  <conditionalFormatting sqref="E98">
    <cfRule type="cellIs" dxfId="0" priority="1041" operator="lessThan">
      <formula>0</formula>
    </cfRule>
  </conditionalFormatting>
  <conditionalFormatting sqref="E98">
    <cfRule type="cellIs" dxfId="0" priority="1042" operator="greaterThanOrEqual">
      <formula>0</formula>
    </cfRule>
  </conditionalFormatting>
  <conditionalFormatting sqref="F98">
    <cfRule type="cellIs" dxfId="0" priority="1043" operator="lessThan">
      <formula>0</formula>
    </cfRule>
  </conditionalFormatting>
  <conditionalFormatting sqref="F98">
    <cfRule type="cellIs" dxfId="0" priority="1044" operator="greaterThanOrEqual">
      <formula>0</formula>
    </cfRule>
  </conditionalFormatting>
  <conditionalFormatting sqref="G98">
    <cfRule type="cellIs" dxfId="0" priority="1045" operator="lessThan">
      <formula>0</formula>
    </cfRule>
  </conditionalFormatting>
  <conditionalFormatting sqref="G98">
    <cfRule type="cellIs" dxfId="0" priority="1046" operator="greaterThanOrEqual">
      <formula>0</formula>
    </cfRule>
  </conditionalFormatting>
  <conditionalFormatting sqref="H98">
    <cfRule type="cellIs" dxfId="0" priority="1047" operator="lessThan">
      <formula>0</formula>
    </cfRule>
  </conditionalFormatting>
  <conditionalFormatting sqref="H98">
    <cfRule type="cellIs" dxfId="0" priority="1048" operator="greaterThanOrEqual">
      <formula>0</formula>
    </cfRule>
  </conditionalFormatting>
  <conditionalFormatting sqref="I98">
    <cfRule type="cellIs" dxfId="0" priority="1049" operator="lessThan">
      <formula>0</formula>
    </cfRule>
  </conditionalFormatting>
  <conditionalFormatting sqref="I98">
    <cfRule type="cellIs" dxfId="0" priority="1050" operator="greaterThanOrEqual">
      <formula>0</formula>
    </cfRule>
  </conditionalFormatting>
  <conditionalFormatting sqref="J98">
    <cfRule type="cellIs" dxfId="0" priority="1051" operator="lessThan">
      <formula>0</formula>
    </cfRule>
  </conditionalFormatting>
  <conditionalFormatting sqref="J98">
    <cfRule type="cellIs" dxfId="0" priority="1052" operator="greaterThanOrEqual">
      <formula>0</formula>
    </cfRule>
  </conditionalFormatting>
  <conditionalFormatting sqref="K98">
    <cfRule type="cellIs" dxfId="0" priority="1053" operator="lessThan">
      <formula>0</formula>
    </cfRule>
  </conditionalFormatting>
  <conditionalFormatting sqref="K98">
    <cfRule type="cellIs" dxfId="0" priority="1054" operator="greaterThanOrEqual">
      <formula>0</formula>
    </cfRule>
  </conditionalFormatting>
  <conditionalFormatting sqref="L98">
    <cfRule type="cellIs" dxfId="0" priority="1055" operator="lessThan">
      <formula>0</formula>
    </cfRule>
  </conditionalFormatting>
  <conditionalFormatting sqref="L98">
    <cfRule type="cellIs" dxfId="0" priority="1056" operator="greaterThanOrEqual">
      <formula>0</formula>
    </cfRule>
  </conditionalFormatting>
  <conditionalFormatting sqref="M98">
    <cfRule type="cellIs" dxfId="0" priority="1057" operator="lessThan">
      <formula>0</formula>
    </cfRule>
  </conditionalFormatting>
  <conditionalFormatting sqref="M98">
    <cfRule type="cellIs" dxfId="0" priority="1058" operator="greaterThanOrEqual">
      <formula>0</formula>
    </cfRule>
  </conditionalFormatting>
  <conditionalFormatting sqref="N98">
    <cfRule type="cellIs" dxfId="0" priority="1059" operator="lessThan">
      <formula>0</formula>
    </cfRule>
  </conditionalFormatting>
  <conditionalFormatting sqref="N98">
    <cfRule type="cellIs" dxfId="0" priority="1060" operator="greaterThanOrEqual">
      <formula>0</formula>
    </cfRule>
  </conditionalFormatting>
  <conditionalFormatting sqref="C99">
    <cfRule type="cellIs" dxfId="0" priority="1061" operator="lessThan">
      <formula>0</formula>
    </cfRule>
  </conditionalFormatting>
  <conditionalFormatting sqref="C99">
    <cfRule type="cellIs" dxfId="0" priority="1062" operator="greaterThanOrEqual">
      <formula>0</formula>
    </cfRule>
  </conditionalFormatting>
  <conditionalFormatting sqref="D99">
    <cfRule type="cellIs" dxfId="0" priority="1063" operator="lessThan">
      <formula>0</formula>
    </cfRule>
  </conditionalFormatting>
  <conditionalFormatting sqref="D99">
    <cfRule type="cellIs" dxfId="0" priority="1064" operator="greaterThanOrEqual">
      <formula>0</formula>
    </cfRule>
  </conditionalFormatting>
  <conditionalFormatting sqref="E99">
    <cfRule type="cellIs" dxfId="0" priority="1065" operator="lessThan">
      <formula>0</formula>
    </cfRule>
  </conditionalFormatting>
  <conditionalFormatting sqref="E99">
    <cfRule type="cellIs" dxfId="0" priority="1066" operator="greaterThanOrEqual">
      <formula>0</formula>
    </cfRule>
  </conditionalFormatting>
  <conditionalFormatting sqref="F99">
    <cfRule type="cellIs" dxfId="0" priority="1067" operator="lessThan">
      <formula>0</formula>
    </cfRule>
  </conditionalFormatting>
  <conditionalFormatting sqref="F99">
    <cfRule type="cellIs" dxfId="0" priority="1068" operator="greaterThanOrEqual">
      <formula>0</formula>
    </cfRule>
  </conditionalFormatting>
  <conditionalFormatting sqref="G99">
    <cfRule type="cellIs" dxfId="0" priority="1069" operator="lessThan">
      <formula>0</formula>
    </cfRule>
  </conditionalFormatting>
  <conditionalFormatting sqref="G99">
    <cfRule type="cellIs" dxfId="0" priority="1070" operator="greaterThanOrEqual">
      <formula>0</formula>
    </cfRule>
  </conditionalFormatting>
  <conditionalFormatting sqref="H99">
    <cfRule type="cellIs" dxfId="0" priority="1071" operator="lessThan">
      <formula>0</formula>
    </cfRule>
  </conditionalFormatting>
  <conditionalFormatting sqref="H99">
    <cfRule type="cellIs" dxfId="0" priority="1072" operator="greaterThanOrEqual">
      <formula>0</formula>
    </cfRule>
  </conditionalFormatting>
  <conditionalFormatting sqref="I99">
    <cfRule type="cellIs" dxfId="0" priority="1073" operator="lessThan">
      <formula>0</formula>
    </cfRule>
  </conditionalFormatting>
  <conditionalFormatting sqref="I99">
    <cfRule type="cellIs" dxfId="0" priority="1074" operator="greaterThanOrEqual">
      <formula>0</formula>
    </cfRule>
  </conditionalFormatting>
  <conditionalFormatting sqref="J99">
    <cfRule type="cellIs" dxfId="0" priority="1075" operator="lessThan">
      <formula>0</formula>
    </cfRule>
  </conditionalFormatting>
  <conditionalFormatting sqref="J99">
    <cfRule type="cellIs" dxfId="0" priority="1076" operator="greaterThanOrEqual">
      <formula>0</formula>
    </cfRule>
  </conditionalFormatting>
  <conditionalFormatting sqref="K99">
    <cfRule type="cellIs" dxfId="0" priority="1077" operator="lessThan">
      <formula>0</formula>
    </cfRule>
  </conditionalFormatting>
  <conditionalFormatting sqref="K99">
    <cfRule type="cellIs" dxfId="0" priority="1078" operator="greaterThanOrEqual">
      <formula>0</formula>
    </cfRule>
  </conditionalFormatting>
  <conditionalFormatting sqref="L99">
    <cfRule type="cellIs" dxfId="0" priority="1079" operator="lessThan">
      <formula>0</formula>
    </cfRule>
  </conditionalFormatting>
  <conditionalFormatting sqref="L99">
    <cfRule type="cellIs" dxfId="0" priority="1080" operator="greaterThanOrEqual">
      <formula>0</formula>
    </cfRule>
  </conditionalFormatting>
  <conditionalFormatting sqref="M99">
    <cfRule type="cellIs" dxfId="0" priority="1081" operator="lessThan">
      <formula>0</formula>
    </cfRule>
  </conditionalFormatting>
  <conditionalFormatting sqref="M99">
    <cfRule type="cellIs" dxfId="0" priority="1082" operator="greaterThanOrEqual">
      <formula>0</formula>
    </cfRule>
  </conditionalFormatting>
  <conditionalFormatting sqref="N99">
    <cfRule type="cellIs" dxfId="0" priority="1083" operator="lessThan">
      <formula>0</formula>
    </cfRule>
  </conditionalFormatting>
  <conditionalFormatting sqref="N99">
    <cfRule type="cellIs" dxfId="0" priority="1084" operator="greaterThanOrEqual">
      <formula>0</formula>
    </cfRule>
  </conditionalFormatting>
  <conditionalFormatting sqref="C100">
    <cfRule type="cellIs" dxfId="0" priority="1085" operator="lessThan">
      <formula>0</formula>
    </cfRule>
  </conditionalFormatting>
  <conditionalFormatting sqref="C100">
    <cfRule type="cellIs" dxfId="0" priority="1086" operator="greaterThanOrEqual">
      <formula>0</formula>
    </cfRule>
  </conditionalFormatting>
  <conditionalFormatting sqref="D100">
    <cfRule type="cellIs" dxfId="0" priority="1087" operator="lessThan">
      <formula>0</formula>
    </cfRule>
  </conditionalFormatting>
  <conditionalFormatting sqref="D100">
    <cfRule type="cellIs" dxfId="0" priority="1088" operator="greaterThanOrEqual">
      <formula>0</formula>
    </cfRule>
  </conditionalFormatting>
  <conditionalFormatting sqref="E100">
    <cfRule type="cellIs" dxfId="0" priority="1089" operator="lessThan">
      <formula>0</formula>
    </cfRule>
  </conditionalFormatting>
  <conditionalFormatting sqref="E100">
    <cfRule type="cellIs" dxfId="0" priority="1090" operator="greaterThanOrEqual">
      <formula>0</formula>
    </cfRule>
  </conditionalFormatting>
  <conditionalFormatting sqref="F100">
    <cfRule type="cellIs" dxfId="0" priority="1091" operator="lessThan">
      <formula>0</formula>
    </cfRule>
  </conditionalFormatting>
  <conditionalFormatting sqref="F100">
    <cfRule type="cellIs" dxfId="0" priority="1092" operator="greaterThanOrEqual">
      <formula>0</formula>
    </cfRule>
  </conditionalFormatting>
  <conditionalFormatting sqref="G100">
    <cfRule type="cellIs" dxfId="0" priority="1093" operator="lessThan">
      <formula>0</formula>
    </cfRule>
  </conditionalFormatting>
  <conditionalFormatting sqref="G100">
    <cfRule type="cellIs" dxfId="0" priority="1094" operator="greaterThanOrEqual">
      <formula>0</formula>
    </cfRule>
  </conditionalFormatting>
  <conditionalFormatting sqref="H100">
    <cfRule type="cellIs" dxfId="0" priority="1095" operator="lessThan">
      <formula>0</formula>
    </cfRule>
  </conditionalFormatting>
  <conditionalFormatting sqref="H100">
    <cfRule type="cellIs" dxfId="0" priority="1096" operator="greaterThanOrEqual">
      <formula>0</formula>
    </cfRule>
  </conditionalFormatting>
  <conditionalFormatting sqref="I100">
    <cfRule type="cellIs" dxfId="0" priority="1097" operator="lessThan">
      <formula>0</formula>
    </cfRule>
  </conditionalFormatting>
  <conditionalFormatting sqref="I100">
    <cfRule type="cellIs" dxfId="0" priority="1098" operator="greaterThanOrEqual">
      <formula>0</formula>
    </cfRule>
  </conditionalFormatting>
  <conditionalFormatting sqref="J100">
    <cfRule type="cellIs" dxfId="0" priority="1099" operator="lessThan">
      <formula>0</formula>
    </cfRule>
  </conditionalFormatting>
  <conditionalFormatting sqref="J100">
    <cfRule type="cellIs" dxfId="0" priority="1100" operator="greaterThanOrEqual">
      <formula>0</formula>
    </cfRule>
  </conditionalFormatting>
  <conditionalFormatting sqref="K100">
    <cfRule type="cellIs" dxfId="0" priority="1101" operator="lessThan">
      <formula>0</formula>
    </cfRule>
  </conditionalFormatting>
  <conditionalFormatting sqref="K100">
    <cfRule type="cellIs" dxfId="0" priority="1102" operator="greaterThanOrEqual">
      <formula>0</formula>
    </cfRule>
  </conditionalFormatting>
  <conditionalFormatting sqref="L100">
    <cfRule type="cellIs" dxfId="0" priority="1103" operator="lessThan">
      <formula>0</formula>
    </cfRule>
  </conditionalFormatting>
  <conditionalFormatting sqref="L100">
    <cfRule type="cellIs" dxfId="0" priority="1104" operator="greaterThanOrEqual">
      <formula>0</formula>
    </cfRule>
  </conditionalFormatting>
  <conditionalFormatting sqref="M100">
    <cfRule type="cellIs" dxfId="0" priority="1105" operator="lessThan">
      <formula>0</formula>
    </cfRule>
  </conditionalFormatting>
  <conditionalFormatting sqref="M100">
    <cfRule type="cellIs" dxfId="0" priority="1106" operator="greaterThanOrEqual">
      <formula>0</formula>
    </cfRule>
  </conditionalFormatting>
  <conditionalFormatting sqref="N100">
    <cfRule type="cellIs" dxfId="0" priority="1107" operator="lessThan">
      <formula>0</formula>
    </cfRule>
  </conditionalFormatting>
  <conditionalFormatting sqref="N100">
    <cfRule type="cellIs" dxfId="0" priority="1108" operator="greaterThanOrEqual">
      <formula>0</formula>
    </cfRule>
  </conditionalFormatting>
  <conditionalFormatting sqref="C101">
    <cfRule type="cellIs" dxfId="0" priority="1109" operator="lessThan">
      <formula>0</formula>
    </cfRule>
  </conditionalFormatting>
  <conditionalFormatting sqref="C101">
    <cfRule type="cellIs" dxfId="0" priority="1110" operator="greaterThanOrEqual">
      <formula>0</formula>
    </cfRule>
  </conditionalFormatting>
  <conditionalFormatting sqref="D101">
    <cfRule type="cellIs" dxfId="0" priority="1111" operator="lessThan">
      <formula>0</formula>
    </cfRule>
  </conditionalFormatting>
  <conditionalFormatting sqref="D101">
    <cfRule type="cellIs" dxfId="0" priority="1112" operator="greaterThanOrEqual">
      <formula>0</formula>
    </cfRule>
  </conditionalFormatting>
  <conditionalFormatting sqref="E101">
    <cfRule type="cellIs" dxfId="0" priority="1113" operator="lessThan">
      <formula>0</formula>
    </cfRule>
  </conditionalFormatting>
  <conditionalFormatting sqref="E101">
    <cfRule type="cellIs" dxfId="0" priority="1114" operator="greaterThanOrEqual">
      <formula>0</formula>
    </cfRule>
  </conditionalFormatting>
  <conditionalFormatting sqref="F101">
    <cfRule type="cellIs" dxfId="0" priority="1115" operator="lessThan">
      <formula>0</formula>
    </cfRule>
  </conditionalFormatting>
  <conditionalFormatting sqref="F101">
    <cfRule type="cellIs" dxfId="0" priority="1116" operator="greaterThanOrEqual">
      <formula>0</formula>
    </cfRule>
  </conditionalFormatting>
  <conditionalFormatting sqref="G101">
    <cfRule type="cellIs" dxfId="0" priority="1117" operator="lessThan">
      <formula>0</formula>
    </cfRule>
  </conditionalFormatting>
  <conditionalFormatting sqref="G101">
    <cfRule type="cellIs" dxfId="0" priority="1118" operator="greaterThanOrEqual">
      <formula>0</formula>
    </cfRule>
  </conditionalFormatting>
  <conditionalFormatting sqref="H101">
    <cfRule type="cellIs" dxfId="0" priority="1119" operator="lessThan">
      <formula>0</formula>
    </cfRule>
  </conditionalFormatting>
  <conditionalFormatting sqref="H101">
    <cfRule type="cellIs" dxfId="0" priority="1120" operator="greaterThanOrEqual">
      <formula>0</formula>
    </cfRule>
  </conditionalFormatting>
  <conditionalFormatting sqref="I101">
    <cfRule type="cellIs" dxfId="0" priority="1121" operator="lessThan">
      <formula>0</formula>
    </cfRule>
  </conditionalFormatting>
  <conditionalFormatting sqref="I101">
    <cfRule type="cellIs" dxfId="0" priority="1122" operator="greaterThanOrEqual">
      <formula>0</formula>
    </cfRule>
  </conditionalFormatting>
  <conditionalFormatting sqref="J101">
    <cfRule type="cellIs" dxfId="0" priority="1123" operator="lessThan">
      <formula>0</formula>
    </cfRule>
  </conditionalFormatting>
  <conditionalFormatting sqref="J101">
    <cfRule type="cellIs" dxfId="0" priority="1124" operator="greaterThanOrEqual">
      <formula>0</formula>
    </cfRule>
  </conditionalFormatting>
  <conditionalFormatting sqref="K101">
    <cfRule type="cellIs" dxfId="0" priority="1125" operator="lessThan">
      <formula>0</formula>
    </cfRule>
  </conditionalFormatting>
  <conditionalFormatting sqref="K101">
    <cfRule type="cellIs" dxfId="0" priority="1126" operator="greaterThanOrEqual">
      <formula>0</formula>
    </cfRule>
  </conditionalFormatting>
  <conditionalFormatting sqref="L101">
    <cfRule type="cellIs" dxfId="0" priority="1127" operator="lessThan">
      <formula>0</formula>
    </cfRule>
  </conditionalFormatting>
  <conditionalFormatting sqref="L101">
    <cfRule type="cellIs" dxfId="0" priority="1128" operator="greaterThanOrEqual">
      <formula>0</formula>
    </cfRule>
  </conditionalFormatting>
  <conditionalFormatting sqref="M101">
    <cfRule type="cellIs" dxfId="0" priority="1129" operator="lessThan">
      <formula>0</formula>
    </cfRule>
  </conditionalFormatting>
  <conditionalFormatting sqref="M101">
    <cfRule type="cellIs" dxfId="0" priority="1130" operator="greaterThanOrEqual">
      <formula>0</formula>
    </cfRule>
  </conditionalFormatting>
  <conditionalFormatting sqref="N101">
    <cfRule type="cellIs" dxfId="0" priority="1131" operator="lessThan">
      <formula>0</formula>
    </cfRule>
  </conditionalFormatting>
  <conditionalFormatting sqref="N101">
    <cfRule type="cellIs" dxfId="0" priority="1132" operator="greaterThanOrEqual">
      <formula>0</formula>
    </cfRule>
  </conditionalFormatting>
  <conditionalFormatting sqref="C102">
    <cfRule type="cellIs" dxfId="0" priority="1133" operator="lessThan">
      <formula>0</formula>
    </cfRule>
  </conditionalFormatting>
  <conditionalFormatting sqref="C102">
    <cfRule type="cellIs" dxfId="0" priority="1134" operator="greaterThanOrEqual">
      <formula>0</formula>
    </cfRule>
  </conditionalFormatting>
  <conditionalFormatting sqref="D102">
    <cfRule type="cellIs" dxfId="0" priority="1135" operator="lessThan">
      <formula>0</formula>
    </cfRule>
  </conditionalFormatting>
  <conditionalFormatting sqref="D102">
    <cfRule type="cellIs" dxfId="0" priority="1136" operator="greaterThanOrEqual">
      <formula>0</formula>
    </cfRule>
  </conditionalFormatting>
  <conditionalFormatting sqref="E102">
    <cfRule type="cellIs" dxfId="0" priority="1137" operator="lessThan">
      <formula>0</formula>
    </cfRule>
  </conditionalFormatting>
  <conditionalFormatting sqref="E102">
    <cfRule type="cellIs" dxfId="0" priority="1138" operator="greaterThanOrEqual">
      <formula>0</formula>
    </cfRule>
  </conditionalFormatting>
  <conditionalFormatting sqref="F102">
    <cfRule type="cellIs" dxfId="0" priority="1139" operator="lessThan">
      <formula>0</formula>
    </cfRule>
  </conditionalFormatting>
  <conditionalFormatting sqref="F102">
    <cfRule type="cellIs" dxfId="0" priority="1140" operator="greaterThanOrEqual">
      <formula>0</formula>
    </cfRule>
  </conditionalFormatting>
  <conditionalFormatting sqref="G102">
    <cfRule type="cellIs" dxfId="0" priority="1141" operator="lessThan">
      <formula>0</formula>
    </cfRule>
  </conditionalFormatting>
  <conditionalFormatting sqref="G102">
    <cfRule type="cellIs" dxfId="0" priority="1142" operator="greaterThanOrEqual">
      <formula>0</formula>
    </cfRule>
  </conditionalFormatting>
  <conditionalFormatting sqref="H102">
    <cfRule type="cellIs" dxfId="0" priority="1143" operator="lessThan">
      <formula>0</formula>
    </cfRule>
  </conditionalFormatting>
  <conditionalFormatting sqref="H102">
    <cfRule type="cellIs" dxfId="0" priority="1144" operator="greaterThanOrEqual">
      <formula>0</formula>
    </cfRule>
  </conditionalFormatting>
  <conditionalFormatting sqref="I102">
    <cfRule type="cellIs" dxfId="0" priority="1145" operator="lessThan">
      <formula>0</formula>
    </cfRule>
  </conditionalFormatting>
  <conditionalFormatting sqref="I102">
    <cfRule type="cellIs" dxfId="0" priority="1146" operator="greaterThanOrEqual">
      <formula>0</formula>
    </cfRule>
  </conditionalFormatting>
  <conditionalFormatting sqref="J102">
    <cfRule type="cellIs" dxfId="0" priority="1147" operator="lessThan">
      <formula>0</formula>
    </cfRule>
  </conditionalFormatting>
  <conditionalFormatting sqref="J102">
    <cfRule type="cellIs" dxfId="0" priority="1148" operator="greaterThanOrEqual">
      <formula>0</formula>
    </cfRule>
  </conditionalFormatting>
  <conditionalFormatting sqref="K102">
    <cfRule type="cellIs" dxfId="0" priority="1149" operator="lessThan">
      <formula>0</formula>
    </cfRule>
  </conditionalFormatting>
  <conditionalFormatting sqref="K102">
    <cfRule type="cellIs" dxfId="0" priority="1150" operator="greaterThanOrEqual">
      <formula>0</formula>
    </cfRule>
  </conditionalFormatting>
  <conditionalFormatting sqref="L102">
    <cfRule type="cellIs" dxfId="0" priority="1151" operator="lessThan">
      <formula>0</formula>
    </cfRule>
  </conditionalFormatting>
  <conditionalFormatting sqref="L102">
    <cfRule type="cellIs" dxfId="0" priority="1152" operator="greaterThanOrEqual">
      <formula>0</formula>
    </cfRule>
  </conditionalFormatting>
  <conditionalFormatting sqref="M102">
    <cfRule type="cellIs" dxfId="0" priority="1153" operator="lessThan">
      <formula>0</formula>
    </cfRule>
  </conditionalFormatting>
  <conditionalFormatting sqref="M102">
    <cfRule type="cellIs" dxfId="0" priority="1154" operator="greaterThanOrEqual">
      <formula>0</formula>
    </cfRule>
  </conditionalFormatting>
  <conditionalFormatting sqref="N102">
    <cfRule type="cellIs" dxfId="0" priority="1155" operator="lessThan">
      <formula>0</formula>
    </cfRule>
  </conditionalFormatting>
  <conditionalFormatting sqref="N102">
    <cfRule type="cellIs" dxfId="0" priority="1156" operator="greaterThanOrEqual">
      <formula>0</formula>
    </cfRule>
  </conditionalFormatting>
  <conditionalFormatting sqref="C103">
    <cfRule type="cellIs" dxfId="0" priority="1157" operator="lessThan">
      <formula>0</formula>
    </cfRule>
  </conditionalFormatting>
  <conditionalFormatting sqref="C103">
    <cfRule type="cellIs" dxfId="0" priority="1158" operator="greaterThanOrEqual">
      <formula>0</formula>
    </cfRule>
  </conditionalFormatting>
  <conditionalFormatting sqref="D103">
    <cfRule type="cellIs" dxfId="0" priority="1159" operator="lessThan">
      <formula>0</formula>
    </cfRule>
  </conditionalFormatting>
  <conditionalFormatting sqref="D103">
    <cfRule type="cellIs" dxfId="0" priority="1160" operator="greaterThanOrEqual">
      <formula>0</formula>
    </cfRule>
  </conditionalFormatting>
  <conditionalFormatting sqref="E103">
    <cfRule type="cellIs" dxfId="0" priority="1161" operator="lessThan">
      <formula>0</formula>
    </cfRule>
  </conditionalFormatting>
  <conditionalFormatting sqref="E103">
    <cfRule type="cellIs" dxfId="0" priority="1162" operator="greaterThanOrEqual">
      <formula>0</formula>
    </cfRule>
  </conditionalFormatting>
  <conditionalFormatting sqref="F103">
    <cfRule type="cellIs" dxfId="0" priority="1163" operator="lessThan">
      <formula>0</formula>
    </cfRule>
  </conditionalFormatting>
  <conditionalFormatting sqref="F103">
    <cfRule type="cellIs" dxfId="0" priority="1164" operator="greaterThanOrEqual">
      <formula>0</formula>
    </cfRule>
  </conditionalFormatting>
  <conditionalFormatting sqref="G103">
    <cfRule type="cellIs" dxfId="0" priority="1165" operator="lessThan">
      <formula>0</formula>
    </cfRule>
  </conditionalFormatting>
  <conditionalFormatting sqref="G103">
    <cfRule type="cellIs" dxfId="0" priority="1166" operator="greaterThanOrEqual">
      <formula>0</formula>
    </cfRule>
  </conditionalFormatting>
  <conditionalFormatting sqref="H103">
    <cfRule type="cellIs" dxfId="0" priority="1167" operator="lessThan">
      <formula>0</formula>
    </cfRule>
  </conditionalFormatting>
  <conditionalFormatting sqref="H103">
    <cfRule type="cellIs" dxfId="0" priority="1168" operator="greaterThanOrEqual">
      <formula>0</formula>
    </cfRule>
  </conditionalFormatting>
  <conditionalFormatting sqref="I103">
    <cfRule type="cellIs" dxfId="0" priority="1169" operator="lessThan">
      <formula>0</formula>
    </cfRule>
  </conditionalFormatting>
  <conditionalFormatting sqref="I103">
    <cfRule type="cellIs" dxfId="0" priority="1170" operator="greaterThanOrEqual">
      <formula>0</formula>
    </cfRule>
  </conditionalFormatting>
  <conditionalFormatting sqref="J103">
    <cfRule type="cellIs" dxfId="0" priority="1171" operator="lessThan">
      <formula>0</formula>
    </cfRule>
  </conditionalFormatting>
  <conditionalFormatting sqref="J103">
    <cfRule type="cellIs" dxfId="0" priority="1172" operator="greaterThanOrEqual">
      <formula>0</formula>
    </cfRule>
  </conditionalFormatting>
  <conditionalFormatting sqref="K103">
    <cfRule type="cellIs" dxfId="0" priority="1173" operator="lessThan">
      <formula>0</formula>
    </cfRule>
  </conditionalFormatting>
  <conditionalFormatting sqref="K103">
    <cfRule type="cellIs" dxfId="0" priority="1174" operator="greaterThanOrEqual">
      <formula>0</formula>
    </cfRule>
  </conditionalFormatting>
  <conditionalFormatting sqref="L103">
    <cfRule type="cellIs" dxfId="0" priority="1175" operator="lessThan">
      <formula>0</formula>
    </cfRule>
  </conditionalFormatting>
  <conditionalFormatting sqref="L103">
    <cfRule type="cellIs" dxfId="0" priority="1176" operator="greaterThanOrEqual">
      <formula>0</formula>
    </cfRule>
  </conditionalFormatting>
  <conditionalFormatting sqref="M103">
    <cfRule type="cellIs" dxfId="0" priority="1177" operator="lessThan">
      <formula>0</formula>
    </cfRule>
  </conditionalFormatting>
  <conditionalFormatting sqref="M103">
    <cfRule type="cellIs" dxfId="0" priority="1178" operator="greaterThanOrEqual">
      <formula>0</formula>
    </cfRule>
  </conditionalFormatting>
  <conditionalFormatting sqref="N103">
    <cfRule type="cellIs" dxfId="0" priority="1179" operator="lessThan">
      <formula>0</formula>
    </cfRule>
  </conditionalFormatting>
  <conditionalFormatting sqref="N103">
    <cfRule type="cellIs" dxfId="0" priority="1180" operator="greaterThanOrEqual">
      <formula>0</formula>
    </cfRule>
  </conditionalFormatting>
  <conditionalFormatting sqref="C104">
    <cfRule type="cellIs" dxfId="0" priority="1181" operator="lessThan">
      <formula>0</formula>
    </cfRule>
  </conditionalFormatting>
  <conditionalFormatting sqref="C104">
    <cfRule type="cellIs" dxfId="0" priority="1182" operator="greaterThanOrEqual">
      <formula>0</formula>
    </cfRule>
  </conditionalFormatting>
  <conditionalFormatting sqref="D104">
    <cfRule type="cellIs" dxfId="0" priority="1183" operator="lessThan">
      <formula>0</formula>
    </cfRule>
  </conditionalFormatting>
  <conditionalFormatting sqref="D104">
    <cfRule type="cellIs" dxfId="0" priority="1184" operator="greaterThanOrEqual">
      <formula>0</formula>
    </cfRule>
  </conditionalFormatting>
  <conditionalFormatting sqref="E104">
    <cfRule type="cellIs" dxfId="0" priority="1185" operator="lessThan">
      <formula>0</formula>
    </cfRule>
  </conditionalFormatting>
  <conditionalFormatting sqref="E104">
    <cfRule type="cellIs" dxfId="0" priority="1186" operator="greaterThanOrEqual">
      <formula>0</formula>
    </cfRule>
  </conditionalFormatting>
  <conditionalFormatting sqref="F104">
    <cfRule type="cellIs" dxfId="0" priority="1187" operator="lessThan">
      <formula>0</formula>
    </cfRule>
  </conditionalFormatting>
  <conditionalFormatting sqref="F104">
    <cfRule type="cellIs" dxfId="0" priority="1188" operator="greaterThanOrEqual">
      <formula>0</formula>
    </cfRule>
  </conditionalFormatting>
  <conditionalFormatting sqref="G104">
    <cfRule type="cellIs" dxfId="0" priority="1189" operator="lessThan">
      <formula>0</formula>
    </cfRule>
  </conditionalFormatting>
  <conditionalFormatting sqref="G104">
    <cfRule type="cellIs" dxfId="0" priority="1190" operator="greaterThanOrEqual">
      <formula>0</formula>
    </cfRule>
  </conditionalFormatting>
  <conditionalFormatting sqref="H104">
    <cfRule type="cellIs" dxfId="0" priority="1191" operator="lessThan">
      <formula>0</formula>
    </cfRule>
  </conditionalFormatting>
  <conditionalFormatting sqref="H104">
    <cfRule type="cellIs" dxfId="0" priority="1192" operator="greaterThanOrEqual">
      <formula>0</formula>
    </cfRule>
  </conditionalFormatting>
  <conditionalFormatting sqref="I104">
    <cfRule type="cellIs" dxfId="0" priority="1193" operator="lessThan">
      <formula>0</formula>
    </cfRule>
  </conditionalFormatting>
  <conditionalFormatting sqref="I104">
    <cfRule type="cellIs" dxfId="0" priority="1194" operator="greaterThanOrEqual">
      <formula>0</formula>
    </cfRule>
  </conditionalFormatting>
  <conditionalFormatting sqref="J104">
    <cfRule type="cellIs" dxfId="0" priority="1195" operator="lessThan">
      <formula>0</formula>
    </cfRule>
  </conditionalFormatting>
  <conditionalFormatting sqref="J104">
    <cfRule type="cellIs" dxfId="0" priority="1196" operator="greaterThanOrEqual">
      <formula>0</formula>
    </cfRule>
  </conditionalFormatting>
  <conditionalFormatting sqref="K104">
    <cfRule type="cellIs" dxfId="0" priority="1197" operator="lessThan">
      <formula>0</formula>
    </cfRule>
  </conditionalFormatting>
  <conditionalFormatting sqref="K104">
    <cfRule type="cellIs" dxfId="0" priority="1198" operator="greaterThanOrEqual">
      <formula>0</formula>
    </cfRule>
  </conditionalFormatting>
  <conditionalFormatting sqref="L104">
    <cfRule type="cellIs" dxfId="0" priority="1199" operator="lessThan">
      <formula>0</formula>
    </cfRule>
  </conditionalFormatting>
  <conditionalFormatting sqref="L104">
    <cfRule type="cellIs" dxfId="0" priority="1200" operator="greaterThanOrEqual">
      <formula>0</formula>
    </cfRule>
  </conditionalFormatting>
  <conditionalFormatting sqref="M104">
    <cfRule type="cellIs" dxfId="0" priority="1201" operator="lessThan">
      <formula>0</formula>
    </cfRule>
  </conditionalFormatting>
  <conditionalFormatting sqref="M104">
    <cfRule type="cellIs" dxfId="0" priority="1202" operator="greaterThanOrEqual">
      <formula>0</formula>
    </cfRule>
  </conditionalFormatting>
  <conditionalFormatting sqref="N104">
    <cfRule type="cellIs" dxfId="0" priority="1203" operator="lessThan">
      <formula>0</formula>
    </cfRule>
  </conditionalFormatting>
  <conditionalFormatting sqref="N104">
    <cfRule type="cellIs" dxfId="0" priority="1204" operator="greaterThanOrEqual">
      <formula>0</formula>
    </cfRule>
  </conditionalFormatting>
  <conditionalFormatting sqref="C105">
    <cfRule type="cellIs" dxfId="0" priority="1205" operator="lessThan">
      <formula>0</formula>
    </cfRule>
  </conditionalFormatting>
  <conditionalFormatting sqref="C105">
    <cfRule type="cellIs" dxfId="0" priority="1206" operator="greaterThanOrEqual">
      <formula>0</formula>
    </cfRule>
  </conditionalFormatting>
  <conditionalFormatting sqref="D105">
    <cfRule type="cellIs" dxfId="0" priority="1207" operator="lessThan">
      <formula>0</formula>
    </cfRule>
  </conditionalFormatting>
  <conditionalFormatting sqref="D105">
    <cfRule type="cellIs" dxfId="0" priority="1208" operator="greaterThanOrEqual">
      <formula>0</formula>
    </cfRule>
  </conditionalFormatting>
  <conditionalFormatting sqref="E105">
    <cfRule type="cellIs" dxfId="0" priority="1209" operator="lessThan">
      <formula>0</formula>
    </cfRule>
  </conditionalFormatting>
  <conditionalFormatting sqref="E105">
    <cfRule type="cellIs" dxfId="0" priority="1210" operator="greaterThanOrEqual">
      <formula>0</formula>
    </cfRule>
  </conditionalFormatting>
  <conditionalFormatting sqref="F105">
    <cfRule type="cellIs" dxfId="0" priority="1211" operator="lessThan">
      <formula>0</formula>
    </cfRule>
  </conditionalFormatting>
  <conditionalFormatting sqref="F105">
    <cfRule type="cellIs" dxfId="0" priority="1212" operator="greaterThanOrEqual">
      <formula>0</formula>
    </cfRule>
  </conditionalFormatting>
  <conditionalFormatting sqref="G105">
    <cfRule type="cellIs" dxfId="0" priority="1213" operator="lessThan">
      <formula>0</formula>
    </cfRule>
  </conditionalFormatting>
  <conditionalFormatting sqref="G105">
    <cfRule type="cellIs" dxfId="0" priority="1214" operator="greaterThanOrEqual">
      <formula>0</formula>
    </cfRule>
  </conditionalFormatting>
  <conditionalFormatting sqref="H105">
    <cfRule type="cellIs" dxfId="0" priority="1215" operator="lessThan">
      <formula>0</formula>
    </cfRule>
  </conditionalFormatting>
  <conditionalFormatting sqref="H105">
    <cfRule type="cellIs" dxfId="0" priority="1216" operator="greaterThanOrEqual">
      <formula>0</formula>
    </cfRule>
  </conditionalFormatting>
  <conditionalFormatting sqref="I105">
    <cfRule type="cellIs" dxfId="0" priority="1217" operator="lessThan">
      <formula>0</formula>
    </cfRule>
  </conditionalFormatting>
  <conditionalFormatting sqref="I105">
    <cfRule type="cellIs" dxfId="0" priority="1218" operator="greaterThanOrEqual">
      <formula>0</formula>
    </cfRule>
  </conditionalFormatting>
  <conditionalFormatting sqref="J105">
    <cfRule type="cellIs" dxfId="0" priority="1219" operator="lessThan">
      <formula>0</formula>
    </cfRule>
  </conditionalFormatting>
  <conditionalFormatting sqref="J105">
    <cfRule type="cellIs" dxfId="0" priority="1220" operator="greaterThanOrEqual">
      <formula>0</formula>
    </cfRule>
  </conditionalFormatting>
  <conditionalFormatting sqref="K105">
    <cfRule type="cellIs" dxfId="0" priority="1221" operator="lessThan">
      <formula>0</formula>
    </cfRule>
  </conditionalFormatting>
  <conditionalFormatting sqref="K105">
    <cfRule type="cellIs" dxfId="0" priority="1222" operator="greaterThanOrEqual">
      <formula>0</formula>
    </cfRule>
  </conditionalFormatting>
  <conditionalFormatting sqref="L105">
    <cfRule type="cellIs" dxfId="0" priority="1223" operator="lessThan">
      <formula>0</formula>
    </cfRule>
  </conditionalFormatting>
  <conditionalFormatting sqref="L105">
    <cfRule type="cellIs" dxfId="0" priority="1224" operator="greaterThanOrEqual">
      <formula>0</formula>
    </cfRule>
  </conditionalFormatting>
  <conditionalFormatting sqref="M105">
    <cfRule type="cellIs" dxfId="0" priority="1225" operator="lessThan">
      <formula>0</formula>
    </cfRule>
  </conditionalFormatting>
  <conditionalFormatting sqref="M105">
    <cfRule type="cellIs" dxfId="0" priority="1226" operator="greaterThanOrEqual">
      <formula>0</formula>
    </cfRule>
  </conditionalFormatting>
  <conditionalFormatting sqref="N105">
    <cfRule type="cellIs" dxfId="0" priority="1227" operator="lessThan">
      <formula>0</formula>
    </cfRule>
  </conditionalFormatting>
  <conditionalFormatting sqref="N105">
    <cfRule type="cellIs" dxfId="0" priority="1228" operator="greaterThanOrEqual">
      <formula>0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57"/>
    <col customWidth="1" min="2" max="2" width="14.86"/>
    <col customWidth="1" min="3" max="4" width="11.57"/>
    <col customWidth="1" min="5" max="8" width="9.43"/>
    <col customWidth="1" min="9" max="9" width="10.29"/>
    <col customWidth="1" min="10" max="10" width="11.57"/>
    <col customWidth="1" min="11" max="11" width="13.0"/>
    <col customWidth="1" min="12" max="12" width="14.43"/>
    <col customWidth="1" min="13" max="14" width="10.43"/>
    <col customWidth="1" min="15" max="26" width="8.71"/>
  </cols>
  <sheetData>
    <row r="1" ht="12.75" customHeight="1"/>
    <row r="2" ht="12.75" customHeight="1"/>
    <row r="3" ht="12.75" customHeight="1"/>
    <row r="4" ht="12.75" customHeight="1">
      <c r="D4" t="s">
        <v>52</v>
      </c>
      <c r="E4" t="s">
        <v>53</v>
      </c>
      <c r="F4" t="s">
        <v>54</v>
      </c>
      <c r="G4" t="s">
        <v>55</v>
      </c>
      <c r="H4" t="s">
        <v>56</v>
      </c>
      <c r="I4" t="s">
        <v>57</v>
      </c>
      <c r="J4" t="s">
        <v>58</v>
      </c>
      <c r="K4" t="s">
        <v>59</v>
      </c>
      <c r="L4" t="s">
        <v>60</v>
      </c>
      <c r="M4" t="s">
        <v>61</v>
      </c>
    </row>
    <row r="5" ht="12.75" customHeight="1">
      <c r="B5" s="1" t="s">
        <v>62</v>
      </c>
      <c r="C5">
        <v>50000.0</v>
      </c>
      <c r="D5">
        <v>298.5</v>
      </c>
      <c r="E5">
        <v>32.25</v>
      </c>
      <c r="F5">
        <v>789.0</v>
      </c>
      <c r="G5">
        <v>465.0</v>
      </c>
      <c r="H5">
        <v>-25.75</v>
      </c>
      <c r="I5">
        <v>476.0</v>
      </c>
      <c r="J5">
        <v>1217.5</v>
      </c>
      <c r="K5">
        <v>1484.25</v>
      </c>
      <c r="L5">
        <v>-703.5</v>
      </c>
      <c r="M5">
        <v>758.5</v>
      </c>
    </row>
    <row r="6" ht="12.75" customHeight="1">
      <c r="A6" t="s">
        <v>63</v>
      </c>
      <c r="B6" t="s">
        <v>64</v>
      </c>
      <c r="C6">
        <f>C5*0.2</f>
        <v>10000</v>
      </c>
      <c r="D6" s="22">
        <f t="shared" ref="D6:M6" si="1">C6+($C6*(D$5/100))</f>
        <v>39850</v>
      </c>
      <c r="E6" s="22">
        <f t="shared" si="1"/>
        <v>43075</v>
      </c>
      <c r="F6" s="22">
        <f t="shared" si="1"/>
        <v>121975</v>
      </c>
      <c r="G6" s="22">
        <f t="shared" si="1"/>
        <v>168475</v>
      </c>
      <c r="H6" s="22">
        <f t="shared" si="1"/>
        <v>165900</v>
      </c>
      <c r="I6" s="22">
        <f t="shared" si="1"/>
        <v>213500</v>
      </c>
      <c r="J6" s="22">
        <f t="shared" si="1"/>
        <v>335250</v>
      </c>
      <c r="K6" s="22">
        <f t="shared" si="1"/>
        <v>483675</v>
      </c>
      <c r="L6" s="22">
        <f t="shared" si="1"/>
        <v>413325</v>
      </c>
      <c r="M6" s="22">
        <f t="shared" si="1"/>
        <v>489175</v>
      </c>
      <c r="N6" s="22"/>
    </row>
    <row r="7" ht="12.75" customHeight="1">
      <c r="B7" t="s">
        <v>65</v>
      </c>
      <c r="C7">
        <v>5000.0</v>
      </c>
      <c r="D7" s="22">
        <f>C7+(5000*($D$5/100))</f>
        <v>19925</v>
      </c>
      <c r="E7" s="22">
        <f t="shared" ref="E7:M7" si="2">D7+(5000*(E5/100))</f>
        <v>21537.5</v>
      </c>
      <c r="F7" s="22">
        <f t="shared" si="2"/>
        <v>60987.5</v>
      </c>
      <c r="G7" s="22">
        <f t="shared" si="2"/>
        <v>84237.5</v>
      </c>
      <c r="H7" s="22">
        <f t="shared" si="2"/>
        <v>82950</v>
      </c>
      <c r="I7" s="22">
        <f t="shared" si="2"/>
        <v>106750</v>
      </c>
      <c r="J7" s="22">
        <f t="shared" si="2"/>
        <v>167625</v>
      </c>
      <c r="K7" s="22">
        <f t="shared" si="2"/>
        <v>241837.5</v>
      </c>
      <c r="L7" s="22">
        <f t="shared" si="2"/>
        <v>206662.5</v>
      </c>
      <c r="M7" s="22">
        <f t="shared" si="2"/>
        <v>244587.5</v>
      </c>
      <c r="N7" s="22"/>
    </row>
    <row r="8" ht="12.75" customHeight="1">
      <c r="C8">
        <v>5000.0</v>
      </c>
      <c r="D8" s="22">
        <f t="shared" ref="D8:M8" si="3">C8+($C8*(D$5/100))</f>
        <v>19925</v>
      </c>
      <c r="E8" s="22">
        <f t="shared" si="3"/>
        <v>21537.5</v>
      </c>
      <c r="F8" s="22">
        <f t="shared" si="3"/>
        <v>60987.5</v>
      </c>
      <c r="G8" s="22">
        <f t="shared" si="3"/>
        <v>84237.5</v>
      </c>
      <c r="H8" s="22">
        <f t="shared" si="3"/>
        <v>82950</v>
      </c>
      <c r="I8" s="22">
        <f t="shared" si="3"/>
        <v>106750</v>
      </c>
      <c r="J8" s="22">
        <f t="shared" si="3"/>
        <v>167625</v>
      </c>
      <c r="K8" s="22">
        <f t="shared" si="3"/>
        <v>241837.5</v>
      </c>
      <c r="L8" s="22">
        <f t="shared" si="3"/>
        <v>206662.5</v>
      </c>
      <c r="M8" s="22">
        <f t="shared" si="3"/>
        <v>244587.5</v>
      </c>
      <c r="N8" s="22"/>
    </row>
    <row r="9" ht="12.75" customHeight="1">
      <c r="C9">
        <v>3000.0</v>
      </c>
      <c r="D9" s="22">
        <f t="shared" ref="D9:M9" si="4">C9+($C9*(D$5/100))</f>
        <v>11955</v>
      </c>
      <c r="E9" s="22">
        <f t="shared" si="4"/>
        <v>12922.5</v>
      </c>
      <c r="F9" s="22">
        <f t="shared" si="4"/>
        <v>36592.5</v>
      </c>
      <c r="G9" s="22">
        <f t="shared" si="4"/>
        <v>50542.5</v>
      </c>
      <c r="H9" s="22">
        <f t="shared" si="4"/>
        <v>49770</v>
      </c>
      <c r="I9" s="22">
        <f t="shared" si="4"/>
        <v>64050</v>
      </c>
      <c r="J9" s="22">
        <f t="shared" si="4"/>
        <v>100575</v>
      </c>
      <c r="K9" s="22">
        <f t="shared" si="4"/>
        <v>145102.5</v>
      </c>
      <c r="L9" s="22">
        <f t="shared" si="4"/>
        <v>123997.5</v>
      </c>
      <c r="M9" s="22">
        <f t="shared" si="4"/>
        <v>146752.5</v>
      </c>
      <c r="N9" s="22"/>
    </row>
    <row r="10" ht="12.75" customHeight="1"/>
    <row r="11" ht="12.75" customHeight="1"/>
    <row r="12" ht="12.75" customHeight="1">
      <c r="B12" s="1" t="s">
        <v>62</v>
      </c>
      <c r="C12" s="1">
        <v>3000.0</v>
      </c>
      <c r="D12">
        <v>298.5</v>
      </c>
      <c r="E12">
        <v>32.25</v>
      </c>
      <c r="F12">
        <v>789.0</v>
      </c>
      <c r="G12">
        <v>465.0</v>
      </c>
      <c r="H12">
        <v>-25.75</v>
      </c>
      <c r="I12">
        <v>476.0</v>
      </c>
      <c r="J12">
        <v>1217.5</v>
      </c>
      <c r="K12">
        <v>1484.25</v>
      </c>
      <c r="L12">
        <v>-703.5</v>
      </c>
      <c r="M12">
        <v>758.5</v>
      </c>
    </row>
    <row r="13" ht="12.75" customHeight="1">
      <c r="B13" t="s">
        <v>66</v>
      </c>
      <c r="C13">
        <f>C12*0.1</f>
        <v>300</v>
      </c>
      <c r="D13" s="22">
        <f t="shared" ref="D13:M13" si="5">C13+($C13*(D$5/100))</f>
        <v>1195.5</v>
      </c>
      <c r="E13" s="22">
        <f t="shared" si="5"/>
        <v>1292.25</v>
      </c>
      <c r="F13" s="22">
        <f t="shared" si="5"/>
        <v>3659.25</v>
      </c>
      <c r="G13" s="22">
        <f t="shared" si="5"/>
        <v>5054.25</v>
      </c>
      <c r="H13" s="22">
        <f t="shared" si="5"/>
        <v>4977</v>
      </c>
      <c r="I13" s="22">
        <f t="shared" si="5"/>
        <v>6405</v>
      </c>
      <c r="J13" s="22">
        <f t="shared" si="5"/>
        <v>10057.5</v>
      </c>
      <c r="K13" s="22">
        <f t="shared" si="5"/>
        <v>14510.25</v>
      </c>
      <c r="L13" s="22">
        <f t="shared" si="5"/>
        <v>12399.75</v>
      </c>
      <c r="M13" s="19">
        <f t="shared" si="5"/>
        <v>14675.25</v>
      </c>
      <c r="N13" s="22"/>
    </row>
    <row r="14" ht="12.75" customHeight="1"/>
    <row r="15" ht="12.75" customHeight="1">
      <c r="B15" s="1" t="s">
        <v>62</v>
      </c>
      <c r="C15" s="1">
        <v>5000.0</v>
      </c>
      <c r="D15">
        <v>298.5</v>
      </c>
      <c r="E15">
        <v>32.25</v>
      </c>
      <c r="F15">
        <v>789.0</v>
      </c>
      <c r="G15">
        <v>465.0</v>
      </c>
      <c r="H15">
        <v>-25.75</v>
      </c>
      <c r="I15">
        <v>476.0</v>
      </c>
      <c r="J15">
        <v>1217.5</v>
      </c>
      <c r="K15">
        <v>1484.25</v>
      </c>
      <c r="L15">
        <v>-703.5</v>
      </c>
      <c r="M15">
        <v>758.5</v>
      </c>
    </row>
    <row r="16" ht="12.75" customHeight="1">
      <c r="B16" t="s">
        <v>66</v>
      </c>
      <c r="C16">
        <f>C15*0.1</f>
        <v>500</v>
      </c>
      <c r="D16" s="22">
        <f t="shared" ref="D16:M16" si="6">C16+($C16*(D$5/100))</f>
        <v>1992.5</v>
      </c>
      <c r="E16" s="22">
        <f t="shared" si="6"/>
        <v>2153.75</v>
      </c>
      <c r="F16" s="22">
        <f t="shared" si="6"/>
        <v>6098.75</v>
      </c>
      <c r="G16" s="22">
        <f t="shared" si="6"/>
        <v>8423.75</v>
      </c>
      <c r="H16" s="22">
        <f t="shared" si="6"/>
        <v>8295</v>
      </c>
      <c r="I16" s="22">
        <f t="shared" si="6"/>
        <v>10675</v>
      </c>
      <c r="J16" s="22">
        <f t="shared" si="6"/>
        <v>16762.5</v>
      </c>
      <c r="K16" s="22">
        <f t="shared" si="6"/>
        <v>24183.75</v>
      </c>
      <c r="L16" s="22">
        <f t="shared" si="6"/>
        <v>20666.25</v>
      </c>
      <c r="M16" s="19">
        <f t="shared" si="6"/>
        <v>24458.75</v>
      </c>
      <c r="N16" s="22"/>
    </row>
    <row r="17" ht="12.75" customHeight="1"/>
    <row r="18" ht="12.75" customHeight="1">
      <c r="B18" s="1" t="s">
        <v>62</v>
      </c>
      <c r="C18" s="1">
        <v>10000.0</v>
      </c>
      <c r="D18">
        <v>298.5</v>
      </c>
      <c r="E18">
        <v>32.25</v>
      </c>
      <c r="F18">
        <v>789.0</v>
      </c>
      <c r="G18">
        <v>465.0</v>
      </c>
      <c r="H18">
        <v>-25.75</v>
      </c>
      <c r="I18">
        <v>476.0</v>
      </c>
      <c r="J18">
        <v>1217.5</v>
      </c>
      <c r="K18">
        <v>1484.25</v>
      </c>
      <c r="L18">
        <v>-703.5</v>
      </c>
      <c r="M18">
        <v>758.5</v>
      </c>
    </row>
    <row r="19" ht="12.75" customHeight="1">
      <c r="B19" t="s">
        <v>66</v>
      </c>
      <c r="C19">
        <f>C18*0.1</f>
        <v>1000</v>
      </c>
      <c r="D19" s="22">
        <f t="shared" ref="D19:M19" si="7">C19+($C19*(D$5/100))</f>
        <v>3985</v>
      </c>
      <c r="E19" s="22">
        <f t="shared" si="7"/>
        <v>4307.5</v>
      </c>
      <c r="F19" s="22">
        <f t="shared" si="7"/>
        <v>12197.5</v>
      </c>
      <c r="G19" s="22">
        <f t="shared" si="7"/>
        <v>16847.5</v>
      </c>
      <c r="H19" s="22">
        <f t="shared" si="7"/>
        <v>16590</v>
      </c>
      <c r="I19" s="22">
        <f t="shared" si="7"/>
        <v>21350</v>
      </c>
      <c r="J19" s="22">
        <f t="shared" si="7"/>
        <v>33525</v>
      </c>
      <c r="K19" s="22">
        <f t="shared" si="7"/>
        <v>48367.5</v>
      </c>
      <c r="L19" s="22">
        <f t="shared" si="7"/>
        <v>41332.5</v>
      </c>
      <c r="M19" s="19">
        <f t="shared" si="7"/>
        <v>48917.5</v>
      </c>
      <c r="N19" s="22"/>
    </row>
    <row r="20" ht="12.75" customHeight="1"/>
    <row r="21" ht="12.75" customHeight="1">
      <c r="B21" s="1" t="s">
        <v>62</v>
      </c>
      <c r="C21" s="1">
        <v>50000.0</v>
      </c>
      <c r="D21">
        <v>298.5</v>
      </c>
      <c r="E21">
        <v>32.25</v>
      </c>
      <c r="F21">
        <v>789.0</v>
      </c>
      <c r="G21">
        <v>465.0</v>
      </c>
      <c r="H21">
        <v>-25.75</v>
      </c>
      <c r="I21">
        <v>476.0</v>
      </c>
      <c r="J21">
        <v>1217.5</v>
      </c>
      <c r="K21">
        <v>1484.25</v>
      </c>
      <c r="L21">
        <v>-703.5</v>
      </c>
      <c r="M21">
        <v>758.5</v>
      </c>
    </row>
    <row r="22" ht="12.75" customHeight="1">
      <c r="B22" t="s">
        <v>66</v>
      </c>
      <c r="C22">
        <f>C21*0.1</f>
        <v>5000</v>
      </c>
      <c r="D22" s="22">
        <f t="shared" ref="D22:M22" si="8">C22+($C22*(D$5/100))</f>
        <v>19925</v>
      </c>
      <c r="E22" s="22">
        <f t="shared" si="8"/>
        <v>21537.5</v>
      </c>
      <c r="F22" s="22">
        <f t="shared" si="8"/>
        <v>60987.5</v>
      </c>
      <c r="G22" s="22">
        <f t="shared" si="8"/>
        <v>84237.5</v>
      </c>
      <c r="H22" s="22">
        <f t="shared" si="8"/>
        <v>82950</v>
      </c>
      <c r="I22" s="22">
        <f t="shared" si="8"/>
        <v>106750</v>
      </c>
      <c r="J22" s="22">
        <f t="shared" si="8"/>
        <v>167625</v>
      </c>
      <c r="K22" s="22">
        <f t="shared" si="8"/>
        <v>241837.5</v>
      </c>
      <c r="L22" s="22">
        <f t="shared" si="8"/>
        <v>206662.5</v>
      </c>
      <c r="M22" s="19">
        <f t="shared" si="8"/>
        <v>244587.5</v>
      </c>
      <c r="N22" s="22"/>
    </row>
    <row r="23" ht="12.75" customHeight="1"/>
    <row r="24" ht="12.75" customHeight="1">
      <c r="B24" s="1" t="s">
        <v>62</v>
      </c>
      <c r="C24" s="1">
        <v>100000.0</v>
      </c>
      <c r="D24">
        <v>298.5</v>
      </c>
      <c r="E24">
        <v>32.25</v>
      </c>
      <c r="F24">
        <v>789.0</v>
      </c>
      <c r="G24">
        <v>465.0</v>
      </c>
      <c r="H24">
        <v>-25.75</v>
      </c>
      <c r="I24">
        <v>476.0</v>
      </c>
      <c r="J24">
        <v>1217.5</v>
      </c>
      <c r="K24">
        <v>1484.25</v>
      </c>
      <c r="L24">
        <v>-703.5</v>
      </c>
      <c r="M24">
        <v>758.5</v>
      </c>
    </row>
    <row r="25" ht="12.75" customHeight="1">
      <c r="B25" t="s">
        <v>66</v>
      </c>
      <c r="C25">
        <f>C24*0.1</f>
        <v>10000</v>
      </c>
      <c r="D25" s="22">
        <f t="shared" ref="D25:M25" si="9">C25+($C25*(D$5/100))</f>
        <v>39850</v>
      </c>
      <c r="E25" s="22">
        <f t="shared" si="9"/>
        <v>43075</v>
      </c>
      <c r="F25" s="22">
        <f t="shared" si="9"/>
        <v>121975</v>
      </c>
      <c r="G25" s="22">
        <f t="shared" si="9"/>
        <v>168475</v>
      </c>
      <c r="H25" s="22">
        <f t="shared" si="9"/>
        <v>165900</v>
      </c>
      <c r="I25" s="22">
        <f t="shared" si="9"/>
        <v>213500</v>
      </c>
      <c r="J25" s="22">
        <f t="shared" si="9"/>
        <v>335250</v>
      </c>
      <c r="K25" s="22">
        <f t="shared" si="9"/>
        <v>483675</v>
      </c>
      <c r="L25" s="22">
        <f t="shared" si="9"/>
        <v>413325</v>
      </c>
      <c r="M25" s="19">
        <f t="shared" si="9"/>
        <v>489175</v>
      </c>
    </row>
    <row r="26" ht="12.75" customHeight="1"/>
    <row r="27" ht="12.75" customHeight="1">
      <c r="B27" s="1" t="s">
        <v>62</v>
      </c>
      <c r="C27" s="1">
        <v>150000.0</v>
      </c>
      <c r="D27">
        <v>298.5</v>
      </c>
      <c r="E27">
        <v>32.25</v>
      </c>
      <c r="F27">
        <v>789.0</v>
      </c>
      <c r="G27">
        <v>465.0</v>
      </c>
      <c r="H27">
        <v>-25.75</v>
      </c>
      <c r="I27">
        <v>476.0</v>
      </c>
      <c r="J27">
        <v>1217.5</v>
      </c>
      <c r="K27">
        <v>1484.25</v>
      </c>
      <c r="L27">
        <v>-703.5</v>
      </c>
      <c r="M27">
        <v>758.5</v>
      </c>
    </row>
    <row r="28" ht="12.75" customHeight="1">
      <c r="B28" t="s">
        <v>66</v>
      </c>
      <c r="C28">
        <f>C27*0.1</f>
        <v>15000</v>
      </c>
      <c r="D28" s="22">
        <f t="shared" ref="D28:M28" si="10">C28+($C28*(D$5/100))</f>
        <v>59775</v>
      </c>
      <c r="E28" s="22">
        <f t="shared" si="10"/>
        <v>64612.5</v>
      </c>
      <c r="F28" s="22">
        <f t="shared" si="10"/>
        <v>182962.5</v>
      </c>
      <c r="G28" s="22">
        <f t="shared" si="10"/>
        <v>252712.5</v>
      </c>
      <c r="H28" s="22">
        <f t="shared" si="10"/>
        <v>248850</v>
      </c>
      <c r="I28" s="22">
        <f t="shared" si="10"/>
        <v>320250</v>
      </c>
      <c r="J28" s="22">
        <f t="shared" si="10"/>
        <v>502875</v>
      </c>
      <c r="K28" s="22">
        <f t="shared" si="10"/>
        <v>725512.5</v>
      </c>
      <c r="L28" s="22">
        <f t="shared" si="10"/>
        <v>619987.5</v>
      </c>
      <c r="M28" s="19">
        <f t="shared" si="10"/>
        <v>733762.5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57"/>
    <col customWidth="1" min="2" max="2" width="6.57"/>
    <col customWidth="1" min="3" max="3" width="9.14"/>
    <col customWidth="1" min="4" max="8" width="8.71"/>
    <col customWidth="1" min="9" max="9" width="9.14"/>
    <col customWidth="1" min="10" max="10" width="9.43"/>
    <col customWidth="1" min="11" max="13" width="9.14"/>
    <col customWidth="1" min="14" max="14" width="8.71"/>
    <col customWidth="1" min="15" max="15" width="9.0"/>
    <col customWidth="1" min="16" max="17" width="8.0"/>
    <col customWidth="1" min="18" max="18" width="11.57"/>
    <col customWidth="1" min="19" max="19" width="8.71"/>
    <col customWidth="1" min="20" max="20" width="11.57"/>
    <col customWidth="1" min="21" max="26" width="8.71"/>
  </cols>
  <sheetData>
    <row r="1" ht="12.75" customHeight="1">
      <c r="C1" t="s">
        <v>23</v>
      </c>
      <c r="D1" t="s">
        <v>24</v>
      </c>
      <c r="E1" t="s">
        <v>25</v>
      </c>
      <c r="F1" t="s">
        <v>26</v>
      </c>
      <c r="G1" t="s">
        <v>25</v>
      </c>
      <c r="H1" t="s">
        <v>23</v>
      </c>
      <c r="I1" t="s">
        <v>23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31</v>
      </c>
    </row>
    <row r="2" ht="12.75" customHeight="1">
      <c r="B2" s="1" t="s">
        <v>5</v>
      </c>
      <c r="Q2" s="1" t="s">
        <v>7</v>
      </c>
      <c r="S2" s="2" t="s">
        <v>8</v>
      </c>
    </row>
    <row r="3" ht="12.75" customHeight="1">
      <c r="B3" s="3">
        <v>2016.0</v>
      </c>
      <c r="C3" s="7">
        <v>-451.0</v>
      </c>
      <c r="D3" s="8">
        <v>1080.0</v>
      </c>
      <c r="E3" s="9">
        <v>818.0</v>
      </c>
      <c r="F3" s="7">
        <v>-15.0</v>
      </c>
      <c r="G3" s="8">
        <v>236.0</v>
      </c>
      <c r="H3" s="9">
        <v>906.0</v>
      </c>
      <c r="I3" s="7">
        <v>-1054.0</v>
      </c>
      <c r="J3" s="8">
        <v>-59.0</v>
      </c>
      <c r="K3" s="9">
        <v>499.0</v>
      </c>
      <c r="L3" s="7">
        <v>-99.0</v>
      </c>
      <c r="M3" s="8">
        <v>369.0</v>
      </c>
      <c r="N3" s="9">
        <v>-266.0</v>
      </c>
      <c r="O3">
        <f t="shared" ref="O3:O12" si="1">SUM(C3:N3)</f>
        <v>1964</v>
      </c>
      <c r="P3" s="4">
        <f t="shared" ref="P3:P12" si="2">O3/R3</f>
        <v>0.1192760841</v>
      </c>
      <c r="Q3">
        <v>1964.0</v>
      </c>
      <c r="R3">
        <v>16466.0</v>
      </c>
      <c r="S3" s="4">
        <f t="shared" ref="S3:S12" si="3">Q3/R3</f>
        <v>0.1192760841</v>
      </c>
    </row>
    <row r="4" ht="12.75" customHeight="1">
      <c r="B4" s="3">
        <v>2015.0</v>
      </c>
      <c r="C4" s="10">
        <v>-1675.0</v>
      </c>
      <c r="D4">
        <v>782.0</v>
      </c>
      <c r="E4" s="11">
        <v>-891.0</v>
      </c>
      <c r="F4" s="10">
        <v>253.0</v>
      </c>
      <c r="G4">
        <v>659.0</v>
      </c>
      <c r="H4" s="11">
        <v>-270.0</v>
      </c>
      <c r="I4" s="10">
        <v>425.0</v>
      </c>
      <c r="J4">
        <v>1813.0</v>
      </c>
      <c r="K4" s="11">
        <v>355.0</v>
      </c>
      <c r="L4" s="10">
        <v>-1494.0</v>
      </c>
      <c r="M4">
        <v>-184.0</v>
      </c>
      <c r="N4" s="11">
        <v>445.0</v>
      </c>
      <c r="O4">
        <f t="shared" si="1"/>
        <v>218</v>
      </c>
      <c r="P4" s="4">
        <f t="shared" si="2"/>
        <v>0.01270026216</v>
      </c>
      <c r="Q4">
        <v>218.0</v>
      </c>
      <c r="R4">
        <v>17165.0</v>
      </c>
      <c r="S4" s="4">
        <f t="shared" si="3"/>
        <v>0.01270026216</v>
      </c>
    </row>
    <row r="5" ht="12.75" customHeight="1">
      <c r="B5" s="3">
        <v>2014.0</v>
      </c>
      <c r="C5" s="10">
        <v>-365.0</v>
      </c>
      <c r="D5">
        <v>1228.0</v>
      </c>
      <c r="E5" s="11">
        <v>225.0</v>
      </c>
      <c r="F5" s="10">
        <v>353.0</v>
      </c>
      <c r="G5">
        <v>82.0</v>
      </c>
      <c r="H5" s="11">
        <v>-232.0</v>
      </c>
      <c r="I5" s="10">
        <v>357.0</v>
      </c>
      <c r="J5">
        <v>-15.0</v>
      </c>
      <c r="K5" s="11">
        <v>7.0</v>
      </c>
      <c r="L5" s="10">
        <v>1309.0</v>
      </c>
      <c r="M5">
        <v>328.0</v>
      </c>
      <c r="N5" s="11">
        <v>1566.0</v>
      </c>
      <c r="O5">
        <f t="shared" si="1"/>
        <v>4843</v>
      </c>
      <c r="P5" s="4">
        <f t="shared" si="2"/>
        <v>0.3084909867</v>
      </c>
      <c r="Q5">
        <v>4843.0</v>
      </c>
      <c r="R5">
        <v>15699.0</v>
      </c>
      <c r="S5" s="4">
        <f t="shared" si="3"/>
        <v>0.3084909867</v>
      </c>
    </row>
    <row r="6" ht="12.75" customHeight="1">
      <c r="B6" s="3">
        <v>2013.0</v>
      </c>
      <c r="C6" s="10">
        <v>166.0</v>
      </c>
      <c r="D6">
        <v>298.0</v>
      </c>
      <c r="E6" s="11">
        <v>575.0</v>
      </c>
      <c r="F6" s="10">
        <v>896.0</v>
      </c>
      <c r="G6">
        <v>350.0</v>
      </c>
      <c r="H6" s="11">
        <v>189.0</v>
      </c>
      <c r="I6" s="10">
        <v>-88.0</v>
      </c>
      <c r="J6">
        <v>335.0</v>
      </c>
      <c r="K6" s="11">
        <v>1435.0</v>
      </c>
      <c r="L6" s="10">
        <v>32.0</v>
      </c>
      <c r="M6">
        <v>664.0</v>
      </c>
      <c r="N6" s="11">
        <v>601.0</v>
      </c>
      <c r="O6">
        <f t="shared" si="1"/>
        <v>5453</v>
      </c>
      <c r="P6" s="4">
        <f t="shared" si="2"/>
        <v>0.3934059592</v>
      </c>
      <c r="Q6">
        <v>5453.0</v>
      </c>
      <c r="R6">
        <v>13861.0</v>
      </c>
      <c r="S6" s="4">
        <f t="shared" si="3"/>
        <v>0.3934059592</v>
      </c>
    </row>
    <row r="7" ht="12.75" customHeight="1">
      <c r="B7" s="3">
        <v>2012.0</v>
      </c>
      <c r="C7" s="10">
        <v>-44.0</v>
      </c>
      <c r="D7">
        <v>410.0</v>
      </c>
      <c r="E7" s="11">
        <v>352.0</v>
      </c>
      <c r="F7" s="10">
        <v>551.0</v>
      </c>
      <c r="G7">
        <v>167.0</v>
      </c>
      <c r="H7" s="11">
        <v>452.0</v>
      </c>
      <c r="I7" s="10">
        <v>524.0</v>
      </c>
      <c r="J7">
        <v>-264.0</v>
      </c>
      <c r="K7" s="11">
        <v>-7.0</v>
      </c>
      <c r="L7" s="10">
        <v>-562.0</v>
      </c>
      <c r="M7">
        <v>342.0</v>
      </c>
      <c r="N7" s="11">
        <v>29.0</v>
      </c>
      <c r="O7">
        <f t="shared" si="1"/>
        <v>1950</v>
      </c>
      <c r="P7" s="4">
        <f t="shared" si="2"/>
        <v>0.1543576348</v>
      </c>
      <c r="Q7">
        <v>1950.0</v>
      </c>
      <c r="R7">
        <v>12633.0</v>
      </c>
      <c r="S7" s="4">
        <f t="shared" si="3"/>
        <v>0.1543576348</v>
      </c>
    </row>
    <row r="8" ht="12.75" customHeight="1">
      <c r="B8" s="3">
        <v>2011.0</v>
      </c>
      <c r="C8" s="10">
        <v>314.0</v>
      </c>
      <c r="D8">
        <v>-215.0</v>
      </c>
      <c r="E8" s="11">
        <v>285.0</v>
      </c>
      <c r="F8" s="10">
        <v>89.0</v>
      </c>
      <c r="G8">
        <v>-161.0</v>
      </c>
      <c r="H8" s="11">
        <v>1072.0</v>
      </c>
      <c r="I8" s="10">
        <v>55.0</v>
      </c>
      <c r="J8">
        <v>-222.0</v>
      </c>
      <c r="K8" s="11">
        <v>738.0</v>
      </c>
      <c r="L8" s="10">
        <v>-39.0</v>
      </c>
      <c r="M8">
        <v>-765.0</v>
      </c>
      <c r="N8" s="11">
        <v>173.0</v>
      </c>
      <c r="O8">
        <f t="shared" si="1"/>
        <v>1324</v>
      </c>
      <c r="P8" s="4">
        <f t="shared" si="2"/>
        <v>0.1113353515</v>
      </c>
      <c r="Q8">
        <v>1324.0</v>
      </c>
      <c r="R8">
        <v>11892.0</v>
      </c>
      <c r="S8" s="4">
        <f t="shared" si="3"/>
        <v>0.1113353515</v>
      </c>
    </row>
    <row r="9" ht="12.75" customHeight="1">
      <c r="B9" s="3">
        <v>2010.0</v>
      </c>
      <c r="C9" s="10">
        <v>-442.0</v>
      </c>
      <c r="D9">
        <v>-107.0</v>
      </c>
      <c r="E9" s="11">
        <v>73.0</v>
      </c>
      <c r="F9" s="10">
        <v>509.0</v>
      </c>
      <c r="G9">
        <v>395.0</v>
      </c>
      <c r="H9" s="11">
        <v>1383.0</v>
      </c>
      <c r="I9" s="10">
        <v>-268.0</v>
      </c>
      <c r="J9">
        <v>-128.0</v>
      </c>
      <c r="K9" s="11">
        <v>-746.0</v>
      </c>
      <c r="L9" s="10">
        <v>204.0</v>
      </c>
      <c r="M9">
        <v>637.0</v>
      </c>
      <c r="N9" s="11">
        <v>478.0</v>
      </c>
      <c r="O9">
        <f t="shared" si="1"/>
        <v>1988</v>
      </c>
      <c r="P9" s="4">
        <f t="shared" si="2"/>
        <v>0.1974769047</v>
      </c>
      <c r="Q9">
        <v>1988.0</v>
      </c>
      <c r="R9">
        <v>10067.0</v>
      </c>
      <c r="S9" s="4">
        <f t="shared" si="3"/>
        <v>0.1974769047</v>
      </c>
    </row>
    <row r="10" ht="12.75" customHeight="1">
      <c r="B10" s="3">
        <v>2009.0</v>
      </c>
      <c r="C10" s="10">
        <v>-147.0</v>
      </c>
      <c r="D10">
        <v>268.0</v>
      </c>
      <c r="E10" s="11">
        <v>44.0</v>
      </c>
      <c r="F10" s="10">
        <v>559.0</v>
      </c>
      <c r="G10">
        <v>182.0</v>
      </c>
      <c r="H10" s="11">
        <v>-36.0</v>
      </c>
      <c r="I10" s="10">
        <v>-140.0</v>
      </c>
      <c r="J10">
        <v>405.0</v>
      </c>
      <c r="K10" s="11">
        <v>55.0</v>
      </c>
      <c r="L10" s="10">
        <v>538.0</v>
      </c>
      <c r="M10">
        <v>1017.0</v>
      </c>
      <c r="N10" s="11">
        <v>324.0</v>
      </c>
      <c r="O10">
        <f t="shared" si="1"/>
        <v>3069</v>
      </c>
      <c r="P10" s="4">
        <f t="shared" si="2"/>
        <v>0.3835770529</v>
      </c>
      <c r="Q10">
        <v>3069.0</v>
      </c>
      <c r="R10">
        <v>8001.0</v>
      </c>
      <c r="S10" s="4">
        <f t="shared" si="3"/>
        <v>0.3835770529</v>
      </c>
    </row>
    <row r="11" ht="12.75" customHeight="1">
      <c r="B11" s="3">
        <v>2008.0</v>
      </c>
      <c r="C11" s="10">
        <v>-593.0</v>
      </c>
      <c r="D11">
        <v>-323.0</v>
      </c>
      <c r="E11" s="11">
        <v>-287.0</v>
      </c>
      <c r="F11" s="10">
        <v>-731.0</v>
      </c>
      <c r="G11">
        <v>358.0</v>
      </c>
      <c r="H11" s="11">
        <v>134.0</v>
      </c>
      <c r="I11" s="10">
        <v>710.0</v>
      </c>
      <c r="J11">
        <v>-270.0</v>
      </c>
      <c r="K11" s="11">
        <v>29.0</v>
      </c>
      <c r="L11" s="10">
        <v>2378.0</v>
      </c>
      <c r="M11">
        <v>330.0</v>
      </c>
      <c r="N11" s="11">
        <v>819.0</v>
      </c>
      <c r="O11">
        <f t="shared" si="1"/>
        <v>2554</v>
      </c>
      <c r="P11" s="4">
        <f t="shared" si="2"/>
        <v>0.2018972332</v>
      </c>
      <c r="Q11">
        <v>2554.0</v>
      </c>
      <c r="R11">
        <v>12650.0</v>
      </c>
      <c r="S11" s="4">
        <f t="shared" si="3"/>
        <v>0.2018972332</v>
      </c>
    </row>
    <row r="12" ht="12.75" customHeight="1">
      <c r="B12" s="3">
        <v>2007.0</v>
      </c>
      <c r="C12" s="13">
        <v>82.0</v>
      </c>
      <c r="D12" s="14">
        <v>541.0</v>
      </c>
      <c r="E12" s="15">
        <v>611.0</v>
      </c>
      <c r="F12" s="13">
        <v>-43.0</v>
      </c>
      <c r="G12" s="14">
        <v>629.0</v>
      </c>
      <c r="H12" s="15">
        <v>287.0</v>
      </c>
      <c r="I12" s="13">
        <v>702.0</v>
      </c>
      <c r="J12" s="14">
        <v>-615.0</v>
      </c>
      <c r="K12" s="15">
        <v>426.0</v>
      </c>
      <c r="L12" s="13">
        <v>-60.0</v>
      </c>
      <c r="M12" s="14">
        <v>257.0</v>
      </c>
      <c r="N12" s="15">
        <v>377.0</v>
      </c>
      <c r="O12">
        <f t="shared" si="1"/>
        <v>3194</v>
      </c>
      <c r="P12" s="4">
        <f t="shared" si="2"/>
        <v>0.2530502298</v>
      </c>
      <c r="Q12">
        <v>3194.0</v>
      </c>
      <c r="R12">
        <v>12622.0</v>
      </c>
      <c r="S12" s="4">
        <f t="shared" si="3"/>
        <v>0.2530502298</v>
      </c>
    </row>
    <row r="13" ht="12.75" customHeight="1">
      <c r="C13">
        <f t="shared" ref="C13:Q13" si="4">SUM(C3:C12)</f>
        <v>-3155</v>
      </c>
      <c r="D13">
        <f t="shared" si="4"/>
        <v>3962</v>
      </c>
      <c r="E13">
        <f t="shared" si="4"/>
        <v>1805</v>
      </c>
      <c r="F13">
        <f t="shared" si="4"/>
        <v>2421</v>
      </c>
      <c r="G13">
        <f t="shared" si="4"/>
        <v>2897</v>
      </c>
      <c r="H13">
        <f t="shared" si="4"/>
        <v>3885</v>
      </c>
      <c r="I13">
        <f t="shared" si="4"/>
        <v>1223</v>
      </c>
      <c r="J13">
        <f t="shared" si="4"/>
        <v>980</v>
      </c>
      <c r="K13">
        <f t="shared" si="4"/>
        <v>2791</v>
      </c>
      <c r="L13">
        <f t="shared" si="4"/>
        <v>2207</v>
      </c>
      <c r="M13">
        <f t="shared" si="4"/>
        <v>2995</v>
      </c>
      <c r="N13">
        <f t="shared" si="4"/>
        <v>4546</v>
      </c>
      <c r="O13">
        <f t="shared" si="4"/>
        <v>26557</v>
      </c>
      <c r="P13" s="4">
        <f t="shared" si="4"/>
        <v>2.135567699</v>
      </c>
      <c r="Q13">
        <f t="shared" si="4"/>
        <v>26557</v>
      </c>
      <c r="S13" s="5">
        <f>SUM(S3:S12)</f>
        <v>2.135567699</v>
      </c>
      <c r="T13" s="6">
        <f>S13/10</f>
        <v>0.2135567699</v>
      </c>
    </row>
    <row r="14" ht="12.75" customHeight="1">
      <c r="S14" s="5"/>
      <c r="T14" s="6"/>
    </row>
    <row r="15" ht="12.75" customHeight="1">
      <c r="B15" s="1" t="s">
        <v>9</v>
      </c>
      <c r="Q15" s="1" t="s">
        <v>7</v>
      </c>
      <c r="S15" s="2" t="s">
        <v>8</v>
      </c>
    </row>
    <row r="16" ht="12.75" customHeight="1">
      <c r="B16" s="3">
        <v>2016.0</v>
      </c>
      <c r="C16" s="7">
        <v>-165.5</v>
      </c>
      <c r="D16" s="8">
        <v>238.25</v>
      </c>
      <c r="E16" s="9">
        <v>281.0</v>
      </c>
      <c r="F16" s="7">
        <v>-219.25</v>
      </c>
      <c r="G16" s="8">
        <v>223.5</v>
      </c>
      <c r="H16" s="9">
        <v>174.25</v>
      </c>
      <c r="I16" s="7">
        <v>-124.75</v>
      </c>
      <c r="J16" s="8">
        <v>84.0</v>
      </c>
      <c r="K16" s="9">
        <v>235.5</v>
      </c>
      <c r="L16" s="7">
        <v>-47.5</v>
      </c>
      <c r="M16" s="8">
        <v>75.25</v>
      </c>
      <c r="N16" s="9">
        <v>3.75</v>
      </c>
      <c r="O16">
        <f t="shared" ref="O16:O25" si="5">SUM(C16:N16)</f>
        <v>758.5</v>
      </c>
      <c r="P16" s="4">
        <f t="shared" ref="P16:P25" si="6">O16/R16</f>
        <v>0.164390984</v>
      </c>
      <c r="Q16">
        <v>758.5</v>
      </c>
      <c r="R16">
        <v>4614.0</v>
      </c>
      <c r="S16" s="4">
        <f t="shared" ref="S16:S25" si="7">Q16/R16</f>
        <v>0.164390984</v>
      </c>
    </row>
    <row r="17" ht="12.75" customHeight="1">
      <c r="B17" s="3">
        <v>2015.0</v>
      </c>
      <c r="C17" s="10">
        <v>-460.5</v>
      </c>
      <c r="D17">
        <v>129.75</v>
      </c>
      <c r="E17" s="11">
        <v>-338.25</v>
      </c>
      <c r="F17" s="10">
        <v>-20.0</v>
      </c>
      <c r="G17">
        <v>38.75</v>
      </c>
      <c r="H17" s="11">
        <v>-172.25</v>
      </c>
      <c r="I17" s="10">
        <v>-71.5</v>
      </c>
      <c r="J17">
        <v>624.0</v>
      </c>
      <c r="K17" s="11">
        <v>-22.5</v>
      </c>
      <c r="L17" s="10">
        <v>-454.5</v>
      </c>
      <c r="M17">
        <v>-35.75</v>
      </c>
      <c r="N17" s="11">
        <v>79.25</v>
      </c>
      <c r="O17">
        <f t="shared" si="5"/>
        <v>-703.5</v>
      </c>
      <c r="P17" s="4">
        <f t="shared" si="6"/>
        <v>-0.1517799353</v>
      </c>
      <c r="Q17">
        <v>-703.5</v>
      </c>
      <c r="R17">
        <v>4635.0</v>
      </c>
      <c r="S17" s="4">
        <f t="shared" si="7"/>
        <v>-0.1517799353</v>
      </c>
    </row>
    <row r="18" ht="12.75" customHeight="1">
      <c r="B18" s="3">
        <v>2014.0</v>
      </c>
      <c r="C18" s="10">
        <v>84.25</v>
      </c>
      <c r="D18">
        <v>307.5</v>
      </c>
      <c r="E18" s="11">
        <v>-36.25</v>
      </c>
      <c r="F18" s="10">
        <v>130.0</v>
      </c>
      <c r="G18">
        <v>233.0</v>
      </c>
      <c r="H18" s="11">
        <v>-125.25</v>
      </c>
      <c r="I18" s="10">
        <v>-53.75</v>
      </c>
      <c r="J18">
        <v>10.75</v>
      </c>
      <c r="K18" s="11">
        <v>56.5</v>
      </c>
      <c r="L18" s="10">
        <v>468.25</v>
      </c>
      <c r="M18">
        <v>96.5</v>
      </c>
      <c r="N18" s="11">
        <v>312.75</v>
      </c>
      <c r="O18">
        <f t="shared" si="5"/>
        <v>1484.25</v>
      </c>
      <c r="P18" s="4">
        <f t="shared" si="6"/>
        <v>0.3616593567</v>
      </c>
      <c r="Q18">
        <v>1484.25</v>
      </c>
      <c r="R18">
        <v>4104.0</v>
      </c>
      <c r="S18" s="4">
        <f t="shared" si="7"/>
        <v>0.3616593567</v>
      </c>
    </row>
    <row r="19" ht="12.75" customHeight="1">
      <c r="B19" s="3">
        <v>2013.0</v>
      </c>
      <c r="C19" s="10">
        <v>-2.0</v>
      </c>
      <c r="D19">
        <v>103.0</v>
      </c>
      <c r="E19" s="11">
        <v>126.5</v>
      </c>
      <c r="F19" s="10">
        <v>276.75</v>
      </c>
      <c r="G19">
        <v>141.75</v>
      </c>
      <c r="H19" s="11">
        <v>60.25</v>
      </c>
      <c r="I19" s="10">
        <v>-49.25</v>
      </c>
      <c r="J19">
        <v>64.75</v>
      </c>
      <c r="K19" s="11">
        <v>245.75</v>
      </c>
      <c r="L19" s="10">
        <v>88.25</v>
      </c>
      <c r="M19">
        <v>101.25</v>
      </c>
      <c r="N19" s="11">
        <v>60.5</v>
      </c>
      <c r="O19">
        <f t="shared" si="5"/>
        <v>1217.5</v>
      </c>
      <c r="P19" s="4">
        <f t="shared" si="6"/>
        <v>0.3874920433</v>
      </c>
      <c r="Q19">
        <v>1217.5</v>
      </c>
      <c r="R19">
        <v>3142.0</v>
      </c>
      <c r="S19" s="4">
        <f t="shared" si="7"/>
        <v>0.3874920433</v>
      </c>
    </row>
    <row r="20" ht="12.75" customHeight="1">
      <c r="B20" s="3">
        <v>2012.0</v>
      </c>
      <c r="C20" s="10">
        <v>14.5</v>
      </c>
      <c r="D20">
        <v>101.25</v>
      </c>
      <c r="E20" s="11">
        <v>119.75</v>
      </c>
      <c r="F20" s="10">
        <v>-10.75</v>
      </c>
      <c r="G20">
        <v>67.5</v>
      </c>
      <c r="H20" s="11">
        <v>37.75</v>
      </c>
      <c r="I20" s="10">
        <v>198.25</v>
      </c>
      <c r="J20">
        <v>-18.0</v>
      </c>
      <c r="K20" s="11">
        <v>-87.5</v>
      </c>
      <c r="L20" s="10">
        <v>-133.25</v>
      </c>
      <c r="M20">
        <v>127.5</v>
      </c>
      <c r="N20" s="11">
        <v>59.0</v>
      </c>
      <c r="O20">
        <f t="shared" si="5"/>
        <v>476</v>
      </c>
      <c r="P20" s="4">
        <f t="shared" si="6"/>
        <v>0.1691542289</v>
      </c>
      <c r="Q20">
        <v>476.0</v>
      </c>
      <c r="R20">
        <v>2814.0</v>
      </c>
      <c r="S20" s="4">
        <f t="shared" si="7"/>
        <v>0.1691542289</v>
      </c>
    </row>
    <row r="21" ht="12.75" customHeight="1">
      <c r="B21" s="3">
        <v>2011.0</v>
      </c>
      <c r="C21" s="10">
        <v>-19.75</v>
      </c>
      <c r="D21">
        <v>-109.0</v>
      </c>
      <c r="E21" s="11">
        <v>30.75</v>
      </c>
      <c r="F21" s="10">
        <v>76.5</v>
      </c>
      <c r="G21">
        <v>-39.0</v>
      </c>
      <c r="H21" s="11">
        <v>259.5</v>
      </c>
      <c r="I21" s="10">
        <v>-5.25</v>
      </c>
      <c r="J21">
        <v>57.75</v>
      </c>
      <c r="K21" s="11">
        <v>-16.75</v>
      </c>
      <c r="L21" s="10">
        <v>-111.5</v>
      </c>
      <c r="M21">
        <v>-73.75</v>
      </c>
      <c r="N21" s="11">
        <v>-75.25</v>
      </c>
      <c r="O21">
        <f t="shared" si="5"/>
        <v>-25.75</v>
      </c>
      <c r="P21" s="4">
        <f t="shared" si="6"/>
        <v>-0.009537037037</v>
      </c>
      <c r="Q21">
        <v>-25.75</v>
      </c>
      <c r="R21">
        <v>2700.0</v>
      </c>
      <c r="S21" s="4">
        <f t="shared" si="7"/>
        <v>-0.009537037037</v>
      </c>
    </row>
    <row r="22" ht="12.75" customHeight="1">
      <c r="B22" s="3">
        <v>2010.0</v>
      </c>
      <c r="C22" s="10">
        <v>-51.25</v>
      </c>
      <c r="D22">
        <v>27.25</v>
      </c>
      <c r="E22" s="11">
        <v>-10.25</v>
      </c>
      <c r="F22" s="10">
        <v>82.25</v>
      </c>
      <c r="G22">
        <v>117.0</v>
      </c>
      <c r="H22" s="11">
        <v>270.75</v>
      </c>
      <c r="I22" s="10">
        <v>-31.75</v>
      </c>
      <c r="J22">
        <v>-22.25</v>
      </c>
      <c r="K22" s="11">
        <v>-169.5</v>
      </c>
      <c r="L22" s="10">
        <v>-0.25</v>
      </c>
      <c r="M22">
        <v>164.0</v>
      </c>
      <c r="N22" s="11">
        <v>89.0</v>
      </c>
      <c r="O22">
        <f t="shared" si="5"/>
        <v>465</v>
      </c>
      <c r="P22" s="4">
        <f t="shared" si="6"/>
        <v>0.2165812762</v>
      </c>
      <c r="Q22">
        <v>465.0</v>
      </c>
      <c r="R22">
        <v>2147.0</v>
      </c>
      <c r="S22" s="4">
        <f t="shared" si="7"/>
        <v>0.2165812762</v>
      </c>
    </row>
    <row r="23" ht="12.75" customHeight="1">
      <c r="B23" s="3">
        <v>2009.0</v>
      </c>
      <c r="C23" s="10">
        <v>-59.75</v>
      </c>
      <c r="D23">
        <v>104.25</v>
      </c>
      <c r="E23" s="11">
        <v>27.5</v>
      </c>
      <c r="F23" s="10">
        <v>147.5</v>
      </c>
      <c r="G23">
        <v>30.5</v>
      </c>
      <c r="H23" s="11">
        <v>-2.75</v>
      </c>
      <c r="I23" s="10">
        <v>-0.25</v>
      </c>
      <c r="J23">
        <v>110.5</v>
      </c>
      <c r="K23" s="11">
        <v>-5.0</v>
      </c>
      <c r="L23" s="10">
        <v>91.75</v>
      </c>
      <c r="M23">
        <v>224.25</v>
      </c>
      <c r="N23" s="11">
        <v>120.5</v>
      </c>
      <c r="O23">
        <f t="shared" si="5"/>
        <v>789</v>
      </c>
      <c r="P23" s="4">
        <f t="shared" si="6"/>
        <v>0.5345528455</v>
      </c>
      <c r="Q23">
        <v>789.0</v>
      </c>
      <c r="R23">
        <v>1476.0</v>
      </c>
      <c r="S23" s="4">
        <f t="shared" si="7"/>
        <v>0.5345528455</v>
      </c>
    </row>
    <row r="24" ht="12.75" customHeight="1">
      <c r="B24" s="3">
        <v>2008.0</v>
      </c>
      <c r="C24" s="10">
        <v>-126.0</v>
      </c>
      <c r="D24">
        <v>-62.25</v>
      </c>
      <c r="E24" s="11">
        <v>-77.25</v>
      </c>
      <c r="F24" s="10">
        <v>-192.75</v>
      </c>
      <c r="G24">
        <v>27.75</v>
      </c>
      <c r="H24" s="11">
        <v>67.5</v>
      </c>
      <c r="I24" s="10">
        <v>93.0</v>
      </c>
      <c r="J24">
        <v>-203.5</v>
      </c>
      <c r="K24" s="11">
        <v>-13.25</v>
      </c>
      <c r="L24" s="10">
        <v>325.0</v>
      </c>
      <c r="M24">
        <v>64.75</v>
      </c>
      <c r="N24" s="11">
        <v>129.25</v>
      </c>
      <c r="O24">
        <f t="shared" si="5"/>
        <v>32.25</v>
      </c>
      <c r="P24" s="4">
        <f t="shared" si="6"/>
        <v>0.01349372385</v>
      </c>
      <c r="Q24">
        <v>32.25</v>
      </c>
      <c r="R24">
        <v>2390.0</v>
      </c>
      <c r="S24" s="4">
        <f t="shared" si="7"/>
        <v>0.01349372385</v>
      </c>
    </row>
    <row r="25" ht="12.75" customHeight="1">
      <c r="B25" s="3">
        <v>2007.0</v>
      </c>
      <c r="C25" s="13">
        <v>-106.5</v>
      </c>
      <c r="D25" s="14">
        <v>141.0</v>
      </c>
      <c r="E25" s="15">
        <v>126.0</v>
      </c>
      <c r="F25" s="13">
        <v>-53.0</v>
      </c>
      <c r="G25" s="14">
        <v>73.25</v>
      </c>
      <c r="H25" s="15">
        <v>42.0</v>
      </c>
      <c r="I25" s="13">
        <v>121.75</v>
      </c>
      <c r="J25" s="14">
        <v>-130.25</v>
      </c>
      <c r="K25" s="15">
        <v>-4.25</v>
      </c>
      <c r="L25" s="13">
        <v>111.25</v>
      </c>
      <c r="M25" s="14">
        <v>-95.5</v>
      </c>
      <c r="N25" s="15">
        <v>72.75</v>
      </c>
      <c r="O25">
        <f t="shared" si="5"/>
        <v>298.5</v>
      </c>
      <c r="P25" s="4">
        <f t="shared" si="6"/>
        <v>0.1211444805</v>
      </c>
      <c r="Q25">
        <v>298.5</v>
      </c>
      <c r="R25">
        <v>2464.0</v>
      </c>
      <c r="S25" s="4">
        <f t="shared" si="7"/>
        <v>0.1211444805</v>
      </c>
    </row>
    <row r="26" ht="12.75" customHeight="1">
      <c r="C26">
        <f t="shared" ref="C26:Q26" si="8">SUM(C16:C25)</f>
        <v>-892.5</v>
      </c>
      <c r="D26">
        <f t="shared" si="8"/>
        <v>981</v>
      </c>
      <c r="E26">
        <f t="shared" si="8"/>
        <v>249.5</v>
      </c>
      <c r="F26">
        <f t="shared" si="8"/>
        <v>217.25</v>
      </c>
      <c r="G26">
        <f t="shared" si="8"/>
        <v>914</v>
      </c>
      <c r="H26">
        <f t="shared" si="8"/>
        <v>611.75</v>
      </c>
      <c r="I26">
        <f t="shared" si="8"/>
        <v>76.5</v>
      </c>
      <c r="J26">
        <f t="shared" si="8"/>
        <v>577.75</v>
      </c>
      <c r="K26">
        <f t="shared" si="8"/>
        <v>219</v>
      </c>
      <c r="L26">
        <f t="shared" si="8"/>
        <v>337.5</v>
      </c>
      <c r="M26">
        <f t="shared" si="8"/>
        <v>648.5</v>
      </c>
      <c r="N26">
        <f t="shared" si="8"/>
        <v>851.5</v>
      </c>
      <c r="O26">
        <f t="shared" si="8"/>
        <v>4791.75</v>
      </c>
      <c r="P26" s="4">
        <f t="shared" si="8"/>
        <v>1.807151967</v>
      </c>
      <c r="Q26">
        <f t="shared" si="8"/>
        <v>4791.75</v>
      </c>
      <c r="S26" s="5">
        <f>SUM(S16:S25)</f>
        <v>1.807151967</v>
      </c>
      <c r="T26" s="6">
        <f>S26/10</f>
        <v>0.1807151967</v>
      </c>
    </row>
    <row r="27" ht="12.75" customHeight="1"/>
    <row r="28" ht="12.75" customHeight="1">
      <c r="B28" s="1" t="s">
        <v>11</v>
      </c>
      <c r="Q28" s="1" t="s">
        <v>7</v>
      </c>
      <c r="S28" s="2" t="s">
        <v>8</v>
      </c>
    </row>
    <row r="29" ht="12.75" customHeight="1">
      <c r="B29" s="3">
        <v>2016.0</v>
      </c>
      <c r="C29" s="7">
        <v>-51.5</v>
      </c>
      <c r="D29" s="8">
        <v>85.3</v>
      </c>
      <c r="E29" s="9">
        <v>89.3</v>
      </c>
      <c r="F29" s="7">
        <v>16.4</v>
      </c>
      <c r="G29" s="8">
        <v>64.3</v>
      </c>
      <c r="H29" s="9">
        <v>72.1</v>
      </c>
      <c r="I29" s="7">
        <v>-80.9</v>
      </c>
      <c r="J29" s="8">
        <v>26.2</v>
      </c>
      <c r="K29" s="9">
        <v>25.2</v>
      </c>
      <c r="L29" s="7">
        <v>-0.4</v>
      </c>
      <c r="M29" s="8">
        <v>108.8</v>
      </c>
      <c r="N29" s="9">
        <v>-45.8</v>
      </c>
      <c r="O29">
        <f t="shared" ref="O29:O38" si="9">SUM(C29:N29)</f>
        <v>309</v>
      </c>
      <c r="P29" s="4">
        <f t="shared" ref="P29:P38" si="10">O29/R29</f>
        <v>0.2985507246</v>
      </c>
      <c r="Q29">
        <v>309.0</v>
      </c>
      <c r="R29">
        <v>1035.0</v>
      </c>
      <c r="S29" s="4">
        <f t="shared" ref="S29:S38" si="11">Q29/R29</f>
        <v>0.2985507246</v>
      </c>
    </row>
    <row r="30" ht="12.75" customHeight="1">
      <c r="B30" s="3">
        <v>2015.0</v>
      </c>
      <c r="C30" s="10">
        <v>-117.5</v>
      </c>
      <c r="D30">
        <v>44.5</v>
      </c>
      <c r="E30" s="11">
        <v>-33.6</v>
      </c>
      <c r="F30" s="10">
        <v>0.0</v>
      </c>
      <c r="G30">
        <v>41.3</v>
      </c>
      <c r="H30" s="11">
        <v>-16.5</v>
      </c>
      <c r="I30" s="10">
        <v>19.8</v>
      </c>
      <c r="J30">
        <v>136.7</v>
      </c>
      <c r="K30" s="11">
        <v>-31.1</v>
      </c>
      <c r="L30" s="10">
        <v>-88.4</v>
      </c>
      <c r="M30">
        <v>-13.0</v>
      </c>
      <c r="N30" s="11">
        <v>28.0</v>
      </c>
      <c r="O30">
        <f t="shared" si="9"/>
        <v>-29.8</v>
      </c>
      <c r="P30" s="4">
        <f t="shared" si="10"/>
        <v>-0.02557939914</v>
      </c>
      <c r="Q30">
        <v>-29.8</v>
      </c>
      <c r="R30">
        <v>1165.0</v>
      </c>
      <c r="S30" s="4">
        <f t="shared" si="11"/>
        <v>-0.02557939914</v>
      </c>
    </row>
    <row r="31" ht="12.75" customHeight="1">
      <c r="B31" s="3">
        <v>2014.0</v>
      </c>
      <c r="C31" s="10">
        <v>3.0</v>
      </c>
      <c r="D31">
        <v>114.5</v>
      </c>
      <c r="E31" s="11">
        <v>7.4</v>
      </c>
      <c r="F31" s="10">
        <v>20.5</v>
      </c>
      <c r="G31">
        <v>81.4</v>
      </c>
      <c r="H31" s="11">
        <v>-28.2</v>
      </c>
      <c r="I31" s="10">
        <v>-24.7</v>
      </c>
      <c r="J31">
        <v>-7.8</v>
      </c>
      <c r="K31" s="11">
        <v>86.1</v>
      </c>
      <c r="L31" s="10">
        <v>-2.5</v>
      </c>
      <c r="M31">
        <v>-2.0</v>
      </c>
      <c r="N31" s="11">
        <v>107.3</v>
      </c>
      <c r="O31">
        <f t="shared" si="9"/>
        <v>355</v>
      </c>
      <c r="P31" s="4">
        <f t="shared" si="10"/>
        <v>0.3138815208</v>
      </c>
      <c r="Q31">
        <v>355.0</v>
      </c>
      <c r="R31">
        <v>1131.0</v>
      </c>
      <c r="S31" s="4">
        <f t="shared" si="11"/>
        <v>0.3138815208</v>
      </c>
    </row>
    <row r="32" ht="12.75" customHeight="1">
      <c r="B32" s="3">
        <v>2013.0</v>
      </c>
      <c r="C32" s="10">
        <v>4.9</v>
      </c>
      <c r="D32">
        <v>17.1</v>
      </c>
      <c r="E32" s="11">
        <v>36.9</v>
      </c>
      <c r="F32" s="10">
        <v>74.0</v>
      </c>
      <c r="G32">
        <v>41.5</v>
      </c>
      <c r="H32" s="11">
        <v>8.1</v>
      </c>
      <c r="I32" s="10">
        <v>0.4</v>
      </c>
      <c r="J32">
        <v>29.1</v>
      </c>
      <c r="K32" s="11">
        <v>97.2</v>
      </c>
      <c r="L32" s="10">
        <v>15.8</v>
      </c>
      <c r="M32">
        <v>51.4</v>
      </c>
      <c r="N32" s="11">
        <v>41.8</v>
      </c>
      <c r="O32">
        <f t="shared" si="9"/>
        <v>418.2</v>
      </c>
      <c r="P32" s="4">
        <f t="shared" si="10"/>
        <v>0.4636363636</v>
      </c>
      <c r="Q32">
        <v>418.2</v>
      </c>
      <c r="R32">
        <v>902.0</v>
      </c>
      <c r="S32" s="4">
        <f t="shared" si="11"/>
        <v>0.4636363636</v>
      </c>
    </row>
    <row r="33" ht="12.75" customHeight="1">
      <c r="B33" s="3">
        <v>2012.0</v>
      </c>
      <c r="C33" s="10">
        <v>-28.2</v>
      </c>
      <c r="D33">
        <v>40.5</v>
      </c>
      <c r="E33" s="11">
        <v>14.0</v>
      </c>
      <c r="F33" s="10">
        <v>39.5</v>
      </c>
      <c r="G33">
        <v>27.1</v>
      </c>
      <c r="H33" s="11">
        <v>6.8</v>
      </c>
      <c r="I33" s="10">
        <v>21.5</v>
      </c>
      <c r="J33">
        <v>-21.4</v>
      </c>
      <c r="K33" s="11">
        <v>13.0</v>
      </c>
      <c r="L33" s="10">
        <v>-14.7</v>
      </c>
      <c r="M33">
        <v>48.3</v>
      </c>
      <c r="N33" s="11">
        <v>25.4</v>
      </c>
      <c r="O33">
        <f t="shared" si="9"/>
        <v>171.8</v>
      </c>
      <c r="P33" s="4">
        <f t="shared" si="10"/>
        <v>0.2169191919</v>
      </c>
      <c r="Q33">
        <v>171.8</v>
      </c>
      <c r="R33">
        <v>792.0</v>
      </c>
      <c r="S33" s="4">
        <f t="shared" si="11"/>
        <v>0.2169191919</v>
      </c>
    </row>
    <row r="34" ht="12.75" customHeight="1">
      <c r="B34" s="3">
        <v>2011.0</v>
      </c>
      <c r="C34" s="10">
        <v>-26.4</v>
      </c>
      <c r="D34">
        <v>-33.9</v>
      </c>
      <c r="E34" s="11">
        <v>20.0</v>
      </c>
      <c r="F34" s="10">
        <v>28.3</v>
      </c>
      <c r="G34">
        <v>-35.0</v>
      </c>
      <c r="H34" s="11">
        <v>79.6</v>
      </c>
      <c r="I34" s="10">
        <v>26.6</v>
      </c>
      <c r="J34">
        <v>0.0</v>
      </c>
      <c r="K34" s="11">
        <v>34.1</v>
      </c>
      <c r="L34" s="10">
        <v>17.1</v>
      </c>
      <c r="M34">
        <v>-60.8</v>
      </c>
      <c r="N34" s="11">
        <v>-7.6</v>
      </c>
      <c r="O34">
        <f t="shared" si="9"/>
        <v>42</v>
      </c>
      <c r="P34" s="4">
        <f t="shared" si="10"/>
        <v>0.05377720871</v>
      </c>
      <c r="Q34">
        <v>42.0</v>
      </c>
      <c r="R34">
        <v>781.0</v>
      </c>
      <c r="S34" s="4">
        <f t="shared" si="11"/>
        <v>0.05377720871</v>
      </c>
    </row>
    <row r="35" ht="12.75" customHeight="1">
      <c r="B35" s="3">
        <v>2010.0</v>
      </c>
      <c r="C35" s="10">
        <v>-38.4</v>
      </c>
      <c r="D35">
        <v>5.5</v>
      </c>
      <c r="E35" s="11">
        <v>-7.0</v>
      </c>
      <c r="F35" s="10">
        <v>55.5</v>
      </c>
      <c r="G35">
        <v>55.7</v>
      </c>
      <c r="H35" s="11">
        <v>115.4</v>
      </c>
      <c r="I35" s="10">
        <v>-18.3</v>
      </c>
      <c r="J35">
        <v>-11.7</v>
      </c>
      <c r="K35" s="11">
        <v>-82.0</v>
      </c>
      <c r="L35" s="10">
        <v>-1.1</v>
      </c>
      <c r="M35">
        <v>79.8</v>
      </c>
      <c r="N35" s="11">
        <v>41.2</v>
      </c>
      <c r="O35">
        <f t="shared" si="9"/>
        <v>194.6</v>
      </c>
      <c r="P35" s="4">
        <f t="shared" si="10"/>
        <v>0.323255814</v>
      </c>
      <c r="Q35">
        <v>194.6</v>
      </c>
      <c r="R35">
        <v>602.0</v>
      </c>
      <c r="S35" s="4">
        <f t="shared" si="11"/>
        <v>0.323255814</v>
      </c>
    </row>
    <row r="36" ht="12.75" customHeight="1">
      <c r="B36" s="3">
        <v>2009.0</v>
      </c>
      <c r="C36" s="10">
        <v>-3.2</v>
      </c>
      <c r="D36">
        <v>29.8</v>
      </c>
      <c r="E36" s="11">
        <v>-17.0</v>
      </c>
      <c r="F36" s="10">
        <v>34.3</v>
      </c>
      <c r="G36">
        <v>15.0</v>
      </c>
      <c r="H36" s="11">
        <v>-1.4</v>
      </c>
      <c r="I36" s="10">
        <v>2.3</v>
      </c>
      <c r="J36">
        <v>47.5</v>
      </c>
      <c r="K36" s="11">
        <v>-6.5</v>
      </c>
      <c r="L36" s="10">
        <v>58.8</v>
      </c>
      <c r="M36">
        <v>81.3</v>
      </c>
      <c r="N36" s="11">
        <v>70.4</v>
      </c>
      <c r="O36">
        <f t="shared" si="9"/>
        <v>311.3</v>
      </c>
      <c r="P36" s="4">
        <f t="shared" si="10"/>
        <v>0.7027088036</v>
      </c>
      <c r="Q36">
        <v>311.3</v>
      </c>
      <c r="R36">
        <v>443.0</v>
      </c>
      <c r="S36" s="4">
        <f t="shared" si="11"/>
        <v>0.7027088036</v>
      </c>
    </row>
    <row r="37" ht="12.75" customHeight="1">
      <c r="B37" s="3">
        <v>2008.0</v>
      </c>
      <c r="C37" s="10">
        <v>-55.6</v>
      </c>
      <c r="D37">
        <v>-13.1</v>
      </c>
      <c r="E37" s="11">
        <v>-25.6</v>
      </c>
      <c r="F37" s="10">
        <v>-34.5</v>
      </c>
      <c r="G37">
        <v>-8.6</v>
      </c>
      <c r="H37" s="11">
        <v>32.7</v>
      </c>
      <c r="I37" s="10">
        <v>46.1</v>
      </c>
      <c r="J37">
        <v>-40.1</v>
      </c>
      <c r="K37" s="11">
        <v>4.0</v>
      </c>
      <c r="L37" s="10">
        <v>207.5</v>
      </c>
      <c r="M37">
        <v>30.1</v>
      </c>
      <c r="N37" s="11">
        <v>33.6</v>
      </c>
      <c r="O37">
        <f t="shared" si="9"/>
        <v>176.5</v>
      </c>
      <c r="P37" s="4">
        <f t="shared" si="10"/>
        <v>0.247545582</v>
      </c>
      <c r="Q37">
        <v>176.5</v>
      </c>
      <c r="R37">
        <v>713.0</v>
      </c>
      <c r="S37" s="4">
        <f t="shared" si="11"/>
        <v>0.247545582</v>
      </c>
    </row>
    <row r="38" ht="12.75" customHeight="1">
      <c r="B38" s="3">
        <v>2007.0</v>
      </c>
      <c r="C38" s="13">
        <v>-12.8</v>
      </c>
      <c r="D38" s="14">
        <v>38.8</v>
      </c>
      <c r="E38" s="15">
        <v>62.2</v>
      </c>
      <c r="F38" s="13">
        <v>-27.9</v>
      </c>
      <c r="G38" s="14">
        <v>10.6</v>
      </c>
      <c r="H38" s="15">
        <v>17.1</v>
      </c>
      <c r="I38" s="13">
        <v>-14.1</v>
      </c>
      <c r="J38" s="14">
        <v>-15.2</v>
      </c>
      <c r="K38" s="15">
        <v>15.5</v>
      </c>
      <c r="L38" s="13">
        <v>16.7</v>
      </c>
      <c r="M38" s="14">
        <v>14.6</v>
      </c>
      <c r="N38" s="15">
        <v>53.4</v>
      </c>
      <c r="O38">
        <f t="shared" si="9"/>
        <v>158.9</v>
      </c>
      <c r="P38" s="4">
        <f t="shared" si="10"/>
        <v>0.198625</v>
      </c>
      <c r="Q38">
        <v>158.9</v>
      </c>
      <c r="R38">
        <v>800.0</v>
      </c>
      <c r="S38" s="4">
        <f t="shared" si="11"/>
        <v>0.198625</v>
      </c>
    </row>
    <row r="39" ht="12.75" customHeight="1">
      <c r="C39">
        <f t="shared" ref="C39:Q39" si="12">SUM(C29:C38)</f>
        <v>-325.7</v>
      </c>
      <c r="D39">
        <f t="shared" si="12"/>
        <v>329</v>
      </c>
      <c r="E39">
        <f t="shared" si="12"/>
        <v>146.6</v>
      </c>
      <c r="F39">
        <f t="shared" si="12"/>
        <v>206.1</v>
      </c>
      <c r="G39">
        <f t="shared" si="12"/>
        <v>293.3</v>
      </c>
      <c r="H39">
        <f t="shared" si="12"/>
        <v>285.7</v>
      </c>
      <c r="I39">
        <f t="shared" si="12"/>
        <v>-21.3</v>
      </c>
      <c r="J39">
        <f t="shared" si="12"/>
        <v>143.3</v>
      </c>
      <c r="K39">
        <f t="shared" si="12"/>
        <v>155.5</v>
      </c>
      <c r="L39">
        <f t="shared" si="12"/>
        <v>208.8</v>
      </c>
      <c r="M39">
        <f t="shared" si="12"/>
        <v>338.5</v>
      </c>
      <c r="N39">
        <f t="shared" si="12"/>
        <v>347.7</v>
      </c>
      <c r="O39">
        <f t="shared" si="12"/>
        <v>2107.5</v>
      </c>
      <c r="P39" s="4">
        <f t="shared" si="12"/>
        <v>2.79332081</v>
      </c>
      <c r="Q39">
        <f t="shared" si="12"/>
        <v>2107.5</v>
      </c>
      <c r="S39" s="5">
        <f>SUM(S29:S38)</f>
        <v>2.79332081</v>
      </c>
      <c r="T39" s="6">
        <f>S39/10</f>
        <v>0.279332081</v>
      </c>
    </row>
    <row r="40" ht="12.75" customHeight="1"/>
    <row r="41" ht="12.75" customHeight="1">
      <c r="B41" s="1" t="s">
        <v>13</v>
      </c>
      <c r="Q41" s="1" t="s">
        <v>7</v>
      </c>
      <c r="S41" s="2" t="s">
        <v>8</v>
      </c>
    </row>
    <row r="42" ht="12.75" customHeight="1">
      <c r="B42" s="3">
        <v>2016.0</v>
      </c>
      <c r="C42" s="7">
        <v>-51.75</v>
      </c>
      <c r="D42" s="8">
        <v>113.0</v>
      </c>
      <c r="E42" s="9">
        <v>106.25</v>
      </c>
      <c r="F42" s="7">
        <v>-11.25</v>
      </c>
      <c r="G42" s="8">
        <v>64.0</v>
      </c>
      <c r="H42" s="9">
        <v>101.75</v>
      </c>
      <c r="I42" s="7">
        <v>-104.25</v>
      </c>
      <c r="J42" s="8">
        <v>10.5</v>
      </c>
      <c r="K42" s="9">
        <v>58.25</v>
      </c>
      <c r="L42" s="7">
        <v>4.5</v>
      </c>
      <c r="M42" s="8">
        <v>35.5</v>
      </c>
      <c r="N42" s="9">
        <v>-29.75</v>
      </c>
      <c r="O42">
        <f t="shared" ref="O42:O51" si="13">SUM(C42:N42)</f>
        <v>296.75</v>
      </c>
      <c r="P42" s="4">
        <f t="shared" ref="P42:P51" si="14">O42/R42</f>
        <v>0.1529639175</v>
      </c>
      <c r="Q42">
        <v>296.75</v>
      </c>
      <c r="R42">
        <v>1940.0</v>
      </c>
      <c r="S42" s="4">
        <f t="shared" ref="S42:S51" si="15">Q42/R42</f>
        <v>0.1529639175</v>
      </c>
    </row>
    <row r="43" ht="12.75" customHeight="1">
      <c r="B43" s="3">
        <v>2015.0</v>
      </c>
      <c r="C43" s="10">
        <v>-202.5</v>
      </c>
      <c r="D43">
        <v>74.25</v>
      </c>
      <c r="E43" s="11">
        <v>-115.5</v>
      </c>
      <c r="F43" s="10">
        <v>24.75</v>
      </c>
      <c r="G43">
        <v>43.75</v>
      </c>
      <c r="H43" s="11">
        <v>-42.5</v>
      </c>
      <c r="I43" s="10">
        <v>35.5</v>
      </c>
      <c r="J43">
        <v>236.25</v>
      </c>
      <c r="K43" s="11">
        <v>15.5</v>
      </c>
      <c r="L43" s="10">
        <v>-166.25</v>
      </c>
      <c r="M43">
        <v>-14.25</v>
      </c>
      <c r="N43" s="11">
        <v>53.0</v>
      </c>
      <c r="O43">
        <f t="shared" si="13"/>
        <v>-58</v>
      </c>
      <c r="P43" s="4">
        <f t="shared" si="14"/>
        <v>-0.0290726817</v>
      </c>
      <c r="Q43">
        <v>-58.0</v>
      </c>
      <c r="R43">
        <v>1995.0</v>
      </c>
      <c r="S43" s="4">
        <f t="shared" si="15"/>
        <v>-0.0290726817</v>
      </c>
    </row>
    <row r="44" ht="12.75" customHeight="1">
      <c r="B44" s="3">
        <v>2014.0</v>
      </c>
      <c r="C44" s="10">
        <v>-23.5</v>
      </c>
      <c r="D44">
        <v>144.75</v>
      </c>
      <c r="E44" s="11">
        <v>21.75</v>
      </c>
      <c r="F44" s="10">
        <v>41.5</v>
      </c>
      <c r="G44">
        <v>36.25</v>
      </c>
      <c r="H44" s="11">
        <v>-40.25</v>
      </c>
      <c r="I44" s="10">
        <v>10.75</v>
      </c>
      <c r="J44">
        <v>-5.75</v>
      </c>
      <c r="K44" s="11">
        <v>27.0</v>
      </c>
      <c r="L44" s="10">
        <v>159.75</v>
      </c>
      <c r="M44">
        <v>42.25</v>
      </c>
      <c r="N44" s="11">
        <v>174.25</v>
      </c>
      <c r="O44">
        <f t="shared" si="13"/>
        <v>588.75</v>
      </c>
      <c r="P44" s="4">
        <f t="shared" si="14"/>
        <v>0.3302019069</v>
      </c>
      <c r="Q44">
        <v>588.75</v>
      </c>
      <c r="R44">
        <v>1783.0</v>
      </c>
      <c r="S44" s="4">
        <f t="shared" si="15"/>
        <v>0.3302019069</v>
      </c>
    </row>
    <row r="45" ht="12.75" customHeight="1">
      <c r="B45" s="3">
        <v>2013.0</v>
      </c>
      <c r="C45" s="10">
        <v>16.75</v>
      </c>
      <c r="D45">
        <v>30.25</v>
      </c>
      <c r="E45" s="11">
        <v>74.0</v>
      </c>
      <c r="F45" s="10">
        <v>113.25</v>
      </c>
      <c r="G45">
        <v>64.75</v>
      </c>
      <c r="H45" s="11">
        <v>28.5</v>
      </c>
      <c r="I45" s="10">
        <v>-17.25</v>
      </c>
      <c r="J45">
        <v>42.25</v>
      </c>
      <c r="K45" s="11">
        <v>150.0</v>
      </c>
      <c r="L45" s="10">
        <v>32.25</v>
      </c>
      <c r="M45">
        <v>61.5</v>
      </c>
      <c r="N45" s="11">
        <v>43.0</v>
      </c>
      <c r="O45">
        <f t="shared" si="13"/>
        <v>639.25</v>
      </c>
      <c r="P45" s="4">
        <f t="shared" si="14"/>
        <v>0.4267356475</v>
      </c>
      <c r="Q45">
        <v>639.25</v>
      </c>
      <c r="R45">
        <v>1498.0</v>
      </c>
      <c r="S45" s="4">
        <f t="shared" si="15"/>
        <v>0.4267356475</v>
      </c>
    </row>
    <row r="46" ht="12.75" customHeight="1">
      <c r="B46" s="3">
        <v>2012.0</v>
      </c>
      <c r="C46" s="10">
        <v>-19.25</v>
      </c>
      <c r="D46">
        <v>53.25</v>
      </c>
      <c r="E46" s="11">
        <v>46.0</v>
      </c>
      <c r="F46" s="10">
        <v>44.75</v>
      </c>
      <c r="G46">
        <v>34.25</v>
      </c>
      <c r="H46" s="11">
        <v>32.5</v>
      </c>
      <c r="I46" s="10">
        <v>49.5</v>
      </c>
      <c r="J46">
        <v>-23.25</v>
      </c>
      <c r="K46" s="11">
        <v>0.5</v>
      </c>
      <c r="L46" s="10">
        <v>-53.5</v>
      </c>
      <c r="M46">
        <v>42.25</v>
      </c>
      <c r="N46" s="11">
        <v>14.25</v>
      </c>
      <c r="O46">
        <f t="shared" si="13"/>
        <v>221.25</v>
      </c>
      <c r="P46" s="4">
        <f t="shared" si="14"/>
        <v>0.1686356707</v>
      </c>
      <c r="Q46">
        <v>221.25</v>
      </c>
      <c r="R46">
        <v>1312.0</v>
      </c>
      <c r="S46" s="4">
        <f t="shared" si="15"/>
        <v>0.1686356707</v>
      </c>
    </row>
    <row r="47" ht="12.75" customHeight="1">
      <c r="B47" s="3">
        <v>2011.0</v>
      </c>
      <c r="C47" s="10">
        <v>11.25</v>
      </c>
      <c r="D47">
        <v>-43.25</v>
      </c>
      <c r="E47" s="11">
        <v>26.0</v>
      </c>
      <c r="F47" s="10">
        <v>15.5</v>
      </c>
      <c r="G47">
        <v>-17.25</v>
      </c>
      <c r="H47" s="11">
        <v>125.0</v>
      </c>
      <c r="I47" s="10">
        <v>-1.75</v>
      </c>
      <c r="J47">
        <v>-9.75</v>
      </c>
      <c r="K47" s="11">
        <v>56.5</v>
      </c>
      <c r="L47" s="10">
        <v>-23.0</v>
      </c>
      <c r="M47">
        <v>-56.5</v>
      </c>
      <c r="N47" s="11">
        <v>1.5</v>
      </c>
      <c r="O47">
        <f t="shared" si="13"/>
        <v>84.25</v>
      </c>
      <c r="P47" s="4">
        <f t="shared" si="14"/>
        <v>0.06697138315</v>
      </c>
      <c r="Q47">
        <v>84.25</v>
      </c>
      <c r="R47">
        <v>1258.0</v>
      </c>
      <c r="S47" s="4">
        <f t="shared" si="15"/>
        <v>0.06697138315</v>
      </c>
    </row>
    <row r="48" ht="12.75" customHeight="1">
      <c r="B48" s="3">
        <v>2010.0</v>
      </c>
      <c r="C48" s="10">
        <v>-42.25</v>
      </c>
      <c r="D48">
        <v>-15.75</v>
      </c>
      <c r="E48" s="11">
        <v>-3.0</v>
      </c>
      <c r="F48" s="10">
        <v>44.5</v>
      </c>
      <c r="G48">
        <v>52.25</v>
      </c>
      <c r="H48" s="11">
        <v>163.0</v>
      </c>
      <c r="I48" s="10">
        <v>-29.75</v>
      </c>
      <c r="J48">
        <v>-19.5</v>
      </c>
      <c r="K48" s="11">
        <v>-81.75</v>
      </c>
      <c r="L48" s="10">
        <v>18.25</v>
      </c>
      <c r="M48">
        <v>82.75</v>
      </c>
      <c r="N48" s="11">
        <v>64.0</v>
      </c>
      <c r="O48">
        <f t="shared" si="13"/>
        <v>232.75</v>
      </c>
      <c r="P48" s="4">
        <f t="shared" si="14"/>
        <v>0.2171175373</v>
      </c>
      <c r="Q48">
        <v>232.75</v>
      </c>
      <c r="R48">
        <v>1072.0</v>
      </c>
      <c r="S48" s="4">
        <f t="shared" si="15"/>
        <v>0.2171175373</v>
      </c>
    </row>
    <row r="49" ht="12.75" customHeight="1">
      <c r="B49" s="3">
        <v>2009.0</v>
      </c>
      <c r="C49" s="10">
        <v>-9.75</v>
      </c>
      <c r="D49">
        <v>50.0</v>
      </c>
      <c r="E49" s="11">
        <v>-5.25</v>
      </c>
      <c r="F49" s="10">
        <v>61.75</v>
      </c>
      <c r="G49">
        <v>46.25</v>
      </c>
      <c r="H49" s="11">
        <v>14.5</v>
      </c>
      <c r="I49" s="10">
        <v>-3.75</v>
      </c>
      <c r="J49">
        <v>60.75</v>
      </c>
      <c r="K49" s="11">
        <v>-8.5</v>
      </c>
      <c r="L49" s="10">
        <v>76.25</v>
      </c>
      <c r="M49">
        <v>121.5</v>
      </c>
      <c r="N49" s="11">
        <v>49.5</v>
      </c>
      <c r="O49">
        <f t="shared" si="13"/>
        <v>453.25</v>
      </c>
      <c r="P49" s="4">
        <f t="shared" si="14"/>
        <v>0.5637437811</v>
      </c>
      <c r="Q49">
        <v>453.25</v>
      </c>
      <c r="R49">
        <v>804.0</v>
      </c>
      <c r="S49" s="4">
        <f t="shared" si="15"/>
        <v>0.5637437811</v>
      </c>
    </row>
    <row r="50" ht="12.75" customHeight="1">
      <c r="B50" s="3">
        <v>2008.0</v>
      </c>
      <c r="C50" s="10">
        <v>-81.5</v>
      </c>
      <c r="D50">
        <v>-22.5</v>
      </c>
      <c r="E50" s="11">
        <v>-20.0</v>
      </c>
      <c r="F50" s="10">
        <v>-90.25</v>
      </c>
      <c r="G50">
        <v>29.5</v>
      </c>
      <c r="H50" s="11">
        <v>40.75</v>
      </c>
      <c r="I50" s="10">
        <v>87.5</v>
      </c>
      <c r="J50">
        <v>-37.25</v>
      </c>
      <c r="K50" s="11">
        <v>6.0</v>
      </c>
      <c r="L50" s="10">
        <v>269.75</v>
      </c>
      <c r="M50">
        <v>32.25</v>
      </c>
      <c r="N50" s="11">
        <v>86.5</v>
      </c>
      <c r="O50">
        <f t="shared" si="13"/>
        <v>300.75</v>
      </c>
      <c r="P50" s="4">
        <f t="shared" si="14"/>
        <v>0.2368110236</v>
      </c>
      <c r="Q50">
        <v>300.75</v>
      </c>
      <c r="R50">
        <v>1270.0</v>
      </c>
      <c r="S50" s="4">
        <f t="shared" si="15"/>
        <v>0.2368110236</v>
      </c>
    </row>
    <row r="51" ht="12.75" customHeight="1">
      <c r="B51" s="3">
        <v>2007.0</v>
      </c>
      <c r="C51" s="13">
        <v>7.5</v>
      </c>
      <c r="D51" s="14">
        <v>56.0</v>
      </c>
      <c r="E51" s="15">
        <v>89.0</v>
      </c>
      <c r="F51" s="13">
        <v>-10.75</v>
      </c>
      <c r="G51" s="14">
        <v>56.5</v>
      </c>
      <c r="H51" s="15">
        <v>33.75</v>
      </c>
      <c r="I51" s="13">
        <v>41.75</v>
      </c>
      <c r="J51" s="14">
        <v>-44.0</v>
      </c>
      <c r="K51" s="15">
        <v>50.75</v>
      </c>
      <c r="L51" s="13">
        <v>4.25</v>
      </c>
      <c r="M51" s="14">
        <v>26.0</v>
      </c>
      <c r="N51" s="15">
        <v>34.75</v>
      </c>
      <c r="O51">
        <f t="shared" si="13"/>
        <v>345.5</v>
      </c>
      <c r="P51" s="4">
        <f t="shared" si="14"/>
        <v>0.2460826211</v>
      </c>
      <c r="Q51">
        <v>345.5</v>
      </c>
      <c r="R51">
        <v>1404.0</v>
      </c>
      <c r="S51" s="4">
        <f t="shared" si="15"/>
        <v>0.2460826211</v>
      </c>
    </row>
    <row r="52" ht="12.75" customHeight="1">
      <c r="C52">
        <f t="shared" ref="C52:Q52" si="16">SUM(C42:C51)</f>
        <v>-395</v>
      </c>
      <c r="D52">
        <f t="shared" si="16"/>
        <v>440</v>
      </c>
      <c r="E52">
        <f t="shared" si="16"/>
        <v>219.25</v>
      </c>
      <c r="F52">
        <f t="shared" si="16"/>
        <v>233.75</v>
      </c>
      <c r="G52">
        <f t="shared" si="16"/>
        <v>410.25</v>
      </c>
      <c r="H52">
        <f t="shared" si="16"/>
        <v>457</v>
      </c>
      <c r="I52">
        <f t="shared" si="16"/>
        <v>68.25</v>
      </c>
      <c r="J52">
        <f t="shared" si="16"/>
        <v>210.25</v>
      </c>
      <c r="K52">
        <f t="shared" si="16"/>
        <v>274.25</v>
      </c>
      <c r="L52">
        <f t="shared" si="16"/>
        <v>322.25</v>
      </c>
      <c r="M52">
        <f t="shared" si="16"/>
        <v>373.25</v>
      </c>
      <c r="N52">
        <f t="shared" si="16"/>
        <v>491</v>
      </c>
      <c r="O52">
        <f t="shared" si="16"/>
        <v>3104.5</v>
      </c>
      <c r="P52" s="4">
        <f t="shared" si="16"/>
        <v>2.380190807</v>
      </c>
      <c r="Q52">
        <f t="shared" si="16"/>
        <v>3104.5</v>
      </c>
      <c r="S52" s="5">
        <f>SUM(S42:S51)</f>
        <v>2.380190807</v>
      </c>
      <c r="T52" s="6">
        <f>S52/10</f>
        <v>0.2380190807</v>
      </c>
    </row>
    <row r="53" ht="12.75" customHeight="1">
      <c r="D53" s="4">
        <f>IF(C55&lt;-1,-1,C55)</f>
        <v>-1</v>
      </c>
    </row>
    <row r="54" ht="12.75" customHeight="1">
      <c r="B54" s="1" t="s">
        <v>67</v>
      </c>
      <c r="Q54" s="1" t="s">
        <v>7</v>
      </c>
      <c r="S54" s="2" t="s">
        <v>8</v>
      </c>
    </row>
    <row r="55" ht="12.75" customHeight="1">
      <c r="B55" s="3">
        <v>2016.0</v>
      </c>
      <c r="C55" s="16">
        <f t="shared" ref="C55:N55" si="17">C29*0.025</f>
        <v>-1.2875</v>
      </c>
      <c r="D55" s="16">
        <f t="shared" si="17"/>
        <v>2.1325</v>
      </c>
      <c r="E55" s="16">
        <f t="shared" si="17"/>
        <v>2.2325</v>
      </c>
      <c r="F55" s="16">
        <f t="shared" si="17"/>
        <v>0.41</v>
      </c>
      <c r="G55" s="16">
        <f t="shared" si="17"/>
        <v>1.6075</v>
      </c>
      <c r="H55" s="16">
        <f t="shared" si="17"/>
        <v>1.8025</v>
      </c>
      <c r="I55" s="16">
        <f t="shared" si="17"/>
        <v>-2.0225</v>
      </c>
      <c r="J55" s="16">
        <f t="shared" si="17"/>
        <v>0.655</v>
      </c>
      <c r="K55" s="16">
        <f t="shared" si="17"/>
        <v>0.63</v>
      </c>
      <c r="L55" s="16">
        <f t="shared" si="17"/>
        <v>-0.01</v>
      </c>
      <c r="M55" s="16">
        <f t="shared" si="17"/>
        <v>2.72</v>
      </c>
      <c r="N55" s="16">
        <f t="shared" si="17"/>
        <v>-1.145</v>
      </c>
      <c r="O55" s="4">
        <f t="shared" ref="O55:O64" si="19">SUM(C55:N55)</f>
        <v>7.725</v>
      </c>
      <c r="P55" s="4"/>
      <c r="Q55">
        <v>309.0</v>
      </c>
      <c r="R55">
        <v>1035.0</v>
      </c>
      <c r="S55" s="4">
        <f t="shared" ref="S55:S64" si="20">Q55/R55</f>
        <v>0.2985507246</v>
      </c>
    </row>
    <row r="56" ht="12.75" customHeight="1">
      <c r="B56" s="3">
        <v>2015.0</v>
      </c>
      <c r="C56" s="16">
        <f t="shared" ref="C56:N56" si="18">C30*0.025</f>
        <v>-2.9375</v>
      </c>
      <c r="D56" s="16">
        <f t="shared" si="18"/>
        <v>1.1125</v>
      </c>
      <c r="E56" s="16">
        <f t="shared" si="18"/>
        <v>-0.84</v>
      </c>
      <c r="F56" s="16">
        <f t="shared" si="18"/>
        <v>0</v>
      </c>
      <c r="G56" s="16">
        <f t="shared" si="18"/>
        <v>1.0325</v>
      </c>
      <c r="H56" s="16">
        <f t="shared" si="18"/>
        <v>-0.4125</v>
      </c>
      <c r="I56" s="16">
        <f t="shared" si="18"/>
        <v>0.495</v>
      </c>
      <c r="J56" s="16">
        <f t="shared" si="18"/>
        <v>3.4175</v>
      </c>
      <c r="K56" s="16">
        <f t="shared" si="18"/>
        <v>-0.7775</v>
      </c>
      <c r="L56" s="16">
        <f t="shared" si="18"/>
        <v>-2.21</v>
      </c>
      <c r="M56" s="16">
        <f t="shared" si="18"/>
        <v>-0.325</v>
      </c>
      <c r="N56" s="16">
        <f t="shared" si="18"/>
        <v>0.7</v>
      </c>
      <c r="O56" s="4">
        <f t="shared" si="19"/>
        <v>-0.745</v>
      </c>
      <c r="P56" s="4"/>
      <c r="Q56">
        <v>-29.8</v>
      </c>
      <c r="R56">
        <v>1165.0</v>
      </c>
      <c r="S56" s="4">
        <f t="shared" si="20"/>
        <v>-0.02557939914</v>
      </c>
    </row>
    <row r="57" ht="12.75" customHeight="1">
      <c r="B57" s="3">
        <v>2014.0</v>
      </c>
      <c r="C57" s="16">
        <f t="shared" ref="C57:N57" si="21">C31*0.025</f>
        <v>0.075</v>
      </c>
      <c r="D57" s="16">
        <f t="shared" si="21"/>
        <v>2.8625</v>
      </c>
      <c r="E57" s="16">
        <f t="shared" si="21"/>
        <v>0.185</v>
      </c>
      <c r="F57" s="16">
        <f t="shared" si="21"/>
        <v>0.5125</v>
      </c>
      <c r="G57" s="16">
        <f t="shared" si="21"/>
        <v>2.035</v>
      </c>
      <c r="H57" s="16">
        <f t="shared" si="21"/>
        <v>-0.705</v>
      </c>
      <c r="I57" s="16">
        <f t="shared" si="21"/>
        <v>-0.6175</v>
      </c>
      <c r="J57" s="16">
        <f t="shared" si="21"/>
        <v>-0.195</v>
      </c>
      <c r="K57" s="16">
        <f t="shared" si="21"/>
        <v>2.1525</v>
      </c>
      <c r="L57" s="16">
        <f t="shared" si="21"/>
        <v>-0.0625</v>
      </c>
      <c r="M57" s="16">
        <f t="shared" si="21"/>
        <v>-0.05</v>
      </c>
      <c r="N57" s="16">
        <f t="shared" si="21"/>
        <v>2.6825</v>
      </c>
      <c r="O57" s="4">
        <f t="shared" si="19"/>
        <v>8.875</v>
      </c>
      <c r="P57" s="4"/>
      <c r="Q57">
        <v>355.0</v>
      </c>
      <c r="R57">
        <v>1131.0</v>
      </c>
      <c r="S57" s="4">
        <f t="shared" si="20"/>
        <v>0.3138815208</v>
      </c>
    </row>
    <row r="58" ht="12.75" customHeight="1">
      <c r="B58" s="3">
        <v>2013.0</v>
      </c>
      <c r="C58" s="16">
        <f t="shared" ref="C58:N58" si="22">C32*0.025</f>
        <v>0.1225</v>
      </c>
      <c r="D58" s="16">
        <f t="shared" si="22"/>
        <v>0.4275</v>
      </c>
      <c r="E58" s="16">
        <f t="shared" si="22"/>
        <v>0.9225</v>
      </c>
      <c r="F58" s="16">
        <f t="shared" si="22"/>
        <v>1.85</v>
      </c>
      <c r="G58" s="16">
        <f t="shared" si="22"/>
        <v>1.0375</v>
      </c>
      <c r="H58" s="16">
        <f t="shared" si="22"/>
        <v>0.2025</v>
      </c>
      <c r="I58" s="16">
        <f t="shared" si="22"/>
        <v>0.01</v>
      </c>
      <c r="J58" s="16">
        <f t="shared" si="22"/>
        <v>0.7275</v>
      </c>
      <c r="K58" s="16">
        <f t="shared" si="22"/>
        <v>2.43</v>
      </c>
      <c r="L58" s="16">
        <f t="shared" si="22"/>
        <v>0.395</v>
      </c>
      <c r="M58" s="16">
        <f t="shared" si="22"/>
        <v>1.285</v>
      </c>
      <c r="N58" s="16">
        <f t="shared" si="22"/>
        <v>1.045</v>
      </c>
      <c r="O58" s="4">
        <f t="shared" si="19"/>
        <v>10.455</v>
      </c>
      <c r="P58" s="4"/>
      <c r="Q58">
        <v>418.2</v>
      </c>
      <c r="R58">
        <v>902.0</v>
      </c>
      <c r="S58" s="4">
        <f t="shared" si="20"/>
        <v>0.4636363636</v>
      </c>
    </row>
    <row r="59" ht="12.75" customHeight="1">
      <c r="B59" s="3">
        <v>2012.0</v>
      </c>
      <c r="C59" s="16">
        <f t="shared" ref="C59:N59" si="23">C33*0.025</f>
        <v>-0.705</v>
      </c>
      <c r="D59" s="16">
        <f t="shared" si="23"/>
        <v>1.0125</v>
      </c>
      <c r="E59" s="16">
        <f t="shared" si="23"/>
        <v>0.35</v>
      </c>
      <c r="F59" s="16">
        <f t="shared" si="23"/>
        <v>0.9875</v>
      </c>
      <c r="G59" s="16">
        <f t="shared" si="23"/>
        <v>0.6775</v>
      </c>
      <c r="H59" s="16">
        <f t="shared" si="23"/>
        <v>0.17</v>
      </c>
      <c r="I59" s="16">
        <f t="shared" si="23"/>
        <v>0.5375</v>
      </c>
      <c r="J59" s="16">
        <f t="shared" si="23"/>
        <v>-0.535</v>
      </c>
      <c r="K59" s="16">
        <f t="shared" si="23"/>
        <v>0.325</v>
      </c>
      <c r="L59" s="16">
        <f t="shared" si="23"/>
        <v>-0.3675</v>
      </c>
      <c r="M59" s="16">
        <f t="shared" si="23"/>
        <v>1.2075</v>
      </c>
      <c r="N59" s="16">
        <f t="shared" si="23"/>
        <v>0.635</v>
      </c>
      <c r="O59" s="4">
        <f t="shared" si="19"/>
        <v>4.295</v>
      </c>
      <c r="P59" s="4"/>
      <c r="Q59">
        <v>171.8</v>
      </c>
      <c r="R59">
        <v>792.0</v>
      </c>
      <c r="S59" s="4">
        <f t="shared" si="20"/>
        <v>0.2169191919</v>
      </c>
    </row>
    <row r="60" ht="12.75" customHeight="1">
      <c r="B60" s="3">
        <v>2011.0</v>
      </c>
      <c r="C60" s="16">
        <f t="shared" ref="C60:N60" si="24">C34*0.025</f>
        <v>-0.66</v>
      </c>
      <c r="D60" s="16">
        <f t="shared" si="24"/>
        <v>-0.8475</v>
      </c>
      <c r="E60" s="16">
        <f t="shared" si="24"/>
        <v>0.5</v>
      </c>
      <c r="F60" s="16">
        <f t="shared" si="24"/>
        <v>0.7075</v>
      </c>
      <c r="G60" s="16">
        <f t="shared" si="24"/>
        <v>-0.875</v>
      </c>
      <c r="H60" s="16">
        <f t="shared" si="24"/>
        <v>1.99</v>
      </c>
      <c r="I60" s="16">
        <f t="shared" si="24"/>
        <v>0.665</v>
      </c>
      <c r="J60" s="16">
        <f t="shared" si="24"/>
        <v>0</v>
      </c>
      <c r="K60" s="16">
        <f t="shared" si="24"/>
        <v>0.8525</v>
      </c>
      <c r="L60" s="16">
        <f t="shared" si="24"/>
        <v>0.4275</v>
      </c>
      <c r="M60" s="16">
        <f t="shared" si="24"/>
        <v>-1.52</v>
      </c>
      <c r="N60" s="16">
        <f t="shared" si="24"/>
        <v>-0.19</v>
      </c>
      <c r="O60" s="4">
        <f t="shared" si="19"/>
        <v>1.05</v>
      </c>
      <c r="P60" s="4"/>
      <c r="Q60">
        <v>42.0</v>
      </c>
      <c r="R60">
        <v>781.0</v>
      </c>
      <c r="S60" s="4">
        <f t="shared" si="20"/>
        <v>0.05377720871</v>
      </c>
    </row>
    <row r="61" ht="12.75" customHeight="1">
      <c r="B61" s="3">
        <v>2010.0</v>
      </c>
      <c r="C61" s="16">
        <f t="shared" ref="C61:N61" si="25">C35*0.025</f>
        <v>-0.96</v>
      </c>
      <c r="D61" s="16">
        <f t="shared" si="25"/>
        <v>0.1375</v>
      </c>
      <c r="E61" s="16">
        <f t="shared" si="25"/>
        <v>-0.175</v>
      </c>
      <c r="F61" s="16">
        <f t="shared" si="25"/>
        <v>1.3875</v>
      </c>
      <c r="G61" s="16">
        <f t="shared" si="25"/>
        <v>1.3925</v>
      </c>
      <c r="H61" s="16">
        <f t="shared" si="25"/>
        <v>2.885</v>
      </c>
      <c r="I61" s="16">
        <f t="shared" si="25"/>
        <v>-0.4575</v>
      </c>
      <c r="J61" s="16">
        <f t="shared" si="25"/>
        <v>-0.2925</v>
      </c>
      <c r="K61" s="16">
        <f t="shared" si="25"/>
        <v>-2.05</v>
      </c>
      <c r="L61" s="16">
        <f t="shared" si="25"/>
        <v>-0.0275</v>
      </c>
      <c r="M61" s="16">
        <f t="shared" si="25"/>
        <v>1.995</v>
      </c>
      <c r="N61" s="16">
        <f t="shared" si="25"/>
        <v>1.03</v>
      </c>
      <c r="O61" s="4">
        <f t="shared" si="19"/>
        <v>4.865</v>
      </c>
      <c r="P61" s="4"/>
      <c r="Q61">
        <v>194.6</v>
      </c>
      <c r="R61">
        <v>602.0</v>
      </c>
      <c r="S61" s="4">
        <f t="shared" si="20"/>
        <v>0.323255814</v>
      </c>
    </row>
    <row r="62" ht="12.75" customHeight="1">
      <c r="B62" s="3">
        <v>2009.0</v>
      </c>
      <c r="C62" s="16">
        <f t="shared" ref="C62:N62" si="26">C36*0.025</f>
        <v>-0.08</v>
      </c>
      <c r="D62" s="16">
        <f t="shared" si="26"/>
        <v>0.745</v>
      </c>
      <c r="E62" s="16">
        <f t="shared" si="26"/>
        <v>-0.425</v>
      </c>
      <c r="F62" s="16">
        <f t="shared" si="26"/>
        <v>0.8575</v>
      </c>
      <c r="G62" s="16">
        <f t="shared" si="26"/>
        <v>0.375</v>
      </c>
      <c r="H62" s="16">
        <f t="shared" si="26"/>
        <v>-0.035</v>
      </c>
      <c r="I62" s="16">
        <f t="shared" si="26"/>
        <v>0.0575</v>
      </c>
      <c r="J62" s="16">
        <f t="shared" si="26"/>
        <v>1.1875</v>
      </c>
      <c r="K62" s="16">
        <f t="shared" si="26"/>
        <v>-0.1625</v>
      </c>
      <c r="L62" s="16">
        <f t="shared" si="26"/>
        <v>1.47</v>
      </c>
      <c r="M62" s="16">
        <f t="shared" si="26"/>
        <v>2.0325</v>
      </c>
      <c r="N62" s="16">
        <f t="shared" si="26"/>
        <v>1.76</v>
      </c>
      <c r="O62" s="4">
        <f t="shared" si="19"/>
        <v>7.7825</v>
      </c>
      <c r="P62" s="4"/>
      <c r="Q62">
        <v>311.3</v>
      </c>
      <c r="R62">
        <v>443.0</v>
      </c>
      <c r="S62" s="4">
        <f t="shared" si="20"/>
        <v>0.7027088036</v>
      </c>
    </row>
    <row r="63" ht="12.75" customHeight="1">
      <c r="B63" s="3">
        <v>2008.0</v>
      </c>
      <c r="C63" s="16">
        <f t="shared" ref="C63:N63" si="27">C37*0.025</f>
        <v>-1.39</v>
      </c>
      <c r="D63" s="16">
        <f t="shared" si="27"/>
        <v>-0.3275</v>
      </c>
      <c r="E63" s="16">
        <f t="shared" si="27"/>
        <v>-0.64</v>
      </c>
      <c r="F63" s="16">
        <f t="shared" si="27"/>
        <v>-0.8625</v>
      </c>
      <c r="G63" s="16">
        <f t="shared" si="27"/>
        <v>-0.215</v>
      </c>
      <c r="H63" s="16">
        <f t="shared" si="27"/>
        <v>0.8175</v>
      </c>
      <c r="I63" s="16">
        <f t="shared" si="27"/>
        <v>1.1525</v>
      </c>
      <c r="J63" s="16">
        <f t="shared" si="27"/>
        <v>-1.0025</v>
      </c>
      <c r="K63" s="16">
        <f t="shared" si="27"/>
        <v>0.1</v>
      </c>
      <c r="L63" s="16">
        <f t="shared" si="27"/>
        <v>5.1875</v>
      </c>
      <c r="M63" s="16">
        <f t="shared" si="27"/>
        <v>0.7525</v>
      </c>
      <c r="N63" s="16">
        <f t="shared" si="27"/>
        <v>0.84</v>
      </c>
      <c r="O63" s="4">
        <f t="shared" si="19"/>
        <v>4.4125</v>
      </c>
      <c r="P63" s="4"/>
      <c r="Q63">
        <v>176.5</v>
      </c>
      <c r="R63">
        <v>713.0</v>
      </c>
      <c r="S63" s="4">
        <f t="shared" si="20"/>
        <v>0.247545582</v>
      </c>
    </row>
    <row r="64" ht="12.75" customHeight="1">
      <c r="B64" s="3">
        <v>2007.0</v>
      </c>
      <c r="C64" s="16">
        <f t="shared" ref="C64:N64" si="28">C38*0.025</f>
        <v>-0.32</v>
      </c>
      <c r="D64" s="16">
        <f t="shared" si="28"/>
        <v>0.97</v>
      </c>
      <c r="E64" s="16">
        <f t="shared" si="28"/>
        <v>1.555</v>
      </c>
      <c r="F64" s="16">
        <f t="shared" si="28"/>
        <v>-0.6975</v>
      </c>
      <c r="G64" s="16">
        <f t="shared" si="28"/>
        <v>0.265</v>
      </c>
      <c r="H64" s="16">
        <f t="shared" si="28"/>
        <v>0.4275</v>
      </c>
      <c r="I64" s="16">
        <f t="shared" si="28"/>
        <v>-0.3525</v>
      </c>
      <c r="J64" s="16">
        <f t="shared" si="28"/>
        <v>-0.38</v>
      </c>
      <c r="K64" s="16">
        <f t="shared" si="28"/>
        <v>0.3875</v>
      </c>
      <c r="L64" s="16">
        <f t="shared" si="28"/>
        <v>0.4175</v>
      </c>
      <c r="M64" s="16">
        <f t="shared" si="28"/>
        <v>0.365</v>
      </c>
      <c r="N64" s="16">
        <f t="shared" si="28"/>
        <v>1.335</v>
      </c>
      <c r="O64" s="4">
        <f t="shared" si="19"/>
        <v>3.9725</v>
      </c>
      <c r="P64" s="4"/>
      <c r="Q64">
        <v>158.9</v>
      </c>
      <c r="R64">
        <v>800.0</v>
      </c>
      <c r="S64" s="4">
        <f t="shared" si="20"/>
        <v>0.198625</v>
      </c>
    </row>
    <row r="65" ht="12.75" customHeight="1">
      <c r="C65" s="5">
        <f t="shared" ref="C65:O65" si="29">SUM(C55:C64)</f>
        <v>-8.1425</v>
      </c>
      <c r="D65" s="5">
        <f t="shared" si="29"/>
        <v>8.225</v>
      </c>
      <c r="E65" s="5">
        <f t="shared" si="29"/>
        <v>3.665</v>
      </c>
      <c r="F65" s="5">
        <f t="shared" si="29"/>
        <v>5.1525</v>
      </c>
      <c r="G65" s="5">
        <f t="shared" si="29"/>
        <v>7.3325</v>
      </c>
      <c r="H65" s="5">
        <f t="shared" si="29"/>
        <v>7.1425</v>
      </c>
      <c r="I65" s="5">
        <f t="shared" si="29"/>
        <v>-0.5325</v>
      </c>
      <c r="J65" s="5">
        <f t="shared" si="29"/>
        <v>3.5825</v>
      </c>
      <c r="K65" s="5">
        <f t="shared" si="29"/>
        <v>3.8875</v>
      </c>
      <c r="L65" s="5">
        <f t="shared" si="29"/>
        <v>5.22</v>
      </c>
      <c r="M65" s="5">
        <f t="shared" si="29"/>
        <v>8.4625</v>
      </c>
      <c r="N65" s="5">
        <f t="shared" si="29"/>
        <v>8.6925</v>
      </c>
      <c r="O65" s="4">
        <f t="shared" si="29"/>
        <v>52.6875</v>
      </c>
      <c r="P65" s="4"/>
      <c r="Q65">
        <f>SUM(Q55:Q64)</f>
        <v>2107.5</v>
      </c>
      <c r="S65" s="5">
        <f>SUM(S55:S64)</f>
        <v>2.79332081</v>
      </c>
      <c r="T65" s="6">
        <f>S65/10</f>
        <v>0.279332081</v>
      </c>
    </row>
    <row r="66" ht="12.75" customHeight="1"/>
    <row r="67" ht="12.75" customHeight="1">
      <c r="B67" s="1" t="s">
        <v>68</v>
      </c>
      <c r="Q67" s="1" t="s">
        <v>7</v>
      </c>
      <c r="S67" s="2" t="s">
        <v>8</v>
      </c>
    </row>
    <row r="68" ht="12.75" customHeight="1">
      <c r="B68" s="3">
        <v>2016.0</v>
      </c>
      <c r="C68" s="36">
        <f t="shared" ref="C68:N68" si="30">IF(C55&lt;-1,-1,C55)</f>
        <v>-1</v>
      </c>
      <c r="D68" s="37">
        <f t="shared" si="30"/>
        <v>2.1325</v>
      </c>
      <c r="E68" s="37">
        <f t="shared" si="30"/>
        <v>2.2325</v>
      </c>
      <c r="F68" s="16">
        <f t="shared" si="30"/>
        <v>0.41</v>
      </c>
      <c r="G68" s="37">
        <f t="shared" si="30"/>
        <v>1.6075</v>
      </c>
      <c r="H68" s="37">
        <f t="shared" si="30"/>
        <v>1.8025</v>
      </c>
      <c r="I68" s="36">
        <f t="shared" si="30"/>
        <v>-1</v>
      </c>
      <c r="J68" s="16">
        <f t="shared" si="30"/>
        <v>0.655</v>
      </c>
      <c r="K68" s="16">
        <f t="shared" si="30"/>
        <v>0.63</v>
      </c>
      <c r="L68" s="16">
        <f t="shared" si="30"/>
        <v>-0.01</v>
      </c>
      <c r="M68" s="37">
        <f t="shared" si="30"/>
        <v>2.72</v>
      </c>
      <c r="N68" s="36">
        <f t="shared" si="30"/>
        <v>-1</v>
      </c>
      <c r="O68" s="4">
        <f t="shared" ref="O68:O77" si="32">SUM(C68:N68)</f>
        <v>9.18</v>
      </c>
      <c r="P68">
        <f t="shared" ref="P68:P77" si="33">(10*O68)</f>
        <v>91.8</v>
      </c>
      <c r="Q68">
        <v>309.0</v>
      </c>
      <c r="R68">
        <v>1035.0</v>
      </c>
      <c r="S68" s="4">
        <f t="shared" ref="S68:S77" si="34">Q68/R68</f>
        <v>0.2985507246</v>
      </c>
    </row>
    <row r="69" ht="12.75" customHeight="1">
      <c r="B69" s="3">
        <v>2015.0</v>
      </c>
      <c r="C69" s="36">
        <f t="shared" ref="C69:N69" si="31">IF(C56&lt;-1,-1,C56)</f>
        <v>-1</v>
      </c>
      <c r="D69" s="37">
        <f t="shared" si="31"/>
        <v>1.1125</v>
      </c>
      <c r="E69" s="36">
        <f t="shared" si="31"/>
        <v>-0.84</v>
      </c>
      <c r="F69" s="16">
        <f t="shared" si="31"/>
        <v>0</v>
      </c>
      <c r="G69" s="37">
        <f t="shared" si="31"/>
        <v>1.0325</v>
      </c>
      <c r="H69" s="36">
        <f t="shared" si="31"/>
        <v>-0.4125</v>
      </c>
      <c r="I69" s="16">
        <f t="shared" si="31"/>
        <v>0.495</v>
      </c>
      <c r="J69" s="37">
        <f t="shared" si="31"/>
        <v>3.4175</v>
      </c>
      <c r="K69" s="36">
        <f t="shared" si="31"/>
        <v>-0.7775</v>
      </c>
      <c r="L69" s="36">
        <f t="shared" si="31"/>
        <v>-1</v>
      </c>
      <c r="M69" s="36">
        <f t="shared" si="31"/>
        <v>-0.325</v>
      </c>
      <c r="N69" s="16">
        <f t="shared" si="31"/>
        <v>0.7</v>
      </c>
      <c r="O69" s="4">
        <f t="shared" si="32"/>
        <v>2.4025</v>
      </c>
      <c r="P69">
        <f t="shared" si="33"/>
        <v>24.025</v>
      </c>
      <c r="Q69">
        <v>-29.8</v>
      </c>
      <c r="R69">
        <v>1165.0</v>
      </c>
      <c r="S69" s="4">
        <f t="shared" si="34"/>
        <v>-0.02557939914</v>
      </c>
    </row>
    <row r="70" ht="12.75" customHeight="1">
      <c r="B70" s="3">
        <v>2014.0</v>
      </c>
      <c r="C70" s="16">
        <f t="shared" ref="C70:N70" si="35">IF(C57&lt;-1,-1,C57)</f>
        <v>0.075</v>
      </c>
      <c r="D70" s="37">
        <f t="shared" si="35"/>
        <v>2.8625</v>
      </c>
      <c r="E70" s="16">
        <f t="shared" si="35"/>
        <v>0.185</v>
      </c>
      <c r="F70" s="16">
        <f t="shared" si="35"/>
        <v>0.5125</v>
      </c>
      <c r="G70" s="37">
        <f t="shared" si="35"/>
        <v>2.035</v>
      </c>
      <c r="H70" s="36">
        <f t="shared" si="35"/>
        <v>-0.705</v>
      </c>
      <c r="I70" s="36">
        <f t="shared" si="35"/>
        <v>-0.6175</v>
      </c>
      <c r="J70" s="36">
        <f t="shared" si="35"/>
        <v>-0.195</v>
      </c>
      <c r="K70" s="37">
        <f t="shared" si="35"/>
        <v>2.1525</v>
      </c>
      <c r="L70" s="36">
        <f t="shared" si="35"/>
        <v>-0.0625</v>
      </c>
      <c r="M70" s="36">
        <f t="shared" si="35"/>
        <v>-0.05</v>
      </c>
      <c r="N70" s="37">
        <f t="shared" si="35"/>
        <v>2.6825</v>
      </c>
      <c r="O70" s="4">
        <f t="shared" si="32"/>
        <v>8.875</v>
      </c>
      <c r="P70">
        <f t="shared" si="33"/>
        <v>88.75</v>
      </c>
      <c r="Q70">
        <v>355.0</v>
      </c>
      <c r="R70">
        <v>1131.0</v>
      </c>
      <c r="S70" s="4">
        <f t="shared" si="34"/>
        <v>0.3138815208</v>
      </c>
    </row>
    <row r="71" ht="12.75" customHeight="1">
      <c r="B71" s="3">
        <v>2013.0</v>
      </c>
      <c r="C71" s="16">
        <f t="shared" ref="C71:N71" si="36">IF(C58&lt;-1,-1,C58)</f>
        <v>0.1225</v>
      </c>
      <c r="D71" s="16">
        <f t="shared" si="36"/>
        <v>0.4275</v>
      </c>
      <c r="E71" s="16">
        <f t="shared" si="36"/>
        <v>0.9225</v>
      </c>
      <c r="F71" s="37">
        <f t="shared" si="36"/>
        <v>1.85</v>
      </c>
      <c r="G71" s="37">
        <f t="shared" si="36"/>
        <v>1.0375</v>
      </c>
      <c r="H71" s="16">
        <f t="shared" si="36"/>
        <v>0.2025</v>
      </c>
      <c r="I71" s="16">
        <f t="shared" si="36"/>
        <v>0.01</v>
      </c>
      <c r="J71" s="16">
        <f t="shared" si="36"/>
        <v>0.7275</v>
      </c>
      <c r="K71" s="37">
        <f t="shared" si="36"/>
        <v>2.43</v>
      </c>
      <c r="L71" s="16">
        <f t="shared" si="36"/>
        <v>0.395</v>
      </c>
      <c r="M71" s="37">
        <f t="shared" si="36"/>
        <v>1.285</v>
      </c>
      <c r="N71" s="37">
        <f t="shared" si="36"/>
        <v>1.045</v>
      </c>
      <c r="O71" s="4">
        <f t="shared" si="32"/>
        <v>10.455</v>
      </c>
      <c r="P71">
        <f t="shared" si="33"/>
        <v>104.55</v>
      </c>
      <c r="Q71">
        <v>418.2</v>
      </c>
      <c r="R71">
        <v>902.0</v>
      </c>
      <c r="S71" s="4">
        <f t="shared" si="34"/>
        <v>0.4636363636</v>
      </c>
    </row>
    <row r="72" ht="12.75" customHeight="1">
      <c r="B72" s="3">
        <v>2012.0</v>
      </c>
      <c r="C72" s="36">
        <f t="shared" ref="C72:N72" si="37">IF(C59&lt;-1,-1,C59)</f>
        <v>-0.705</v>
      </c>
      <c r="D72" s="37">
        <f t="shared" si="37"/>
        <v>1.0125</v>
      </c>
      <c r="E72" s="16">
        <f t="shared" si="37"/>
        <v>0.35</v>
      </c>
      <c r="F72" s="37">
        <f t="shared" si="37"/>
        <v>0.9875</v>
      </c>
      <c r="G72" s="16">
        <f t="shared" si="37"/>
        <v>0.6775</v>
      </c>
      <c r="H72" s="16">
        <f t="shared" si="37"/>
        <v>0.17</v>
      </c>
      <c r="I72" s="16">
        <f t="shared" si="37"/>
        <v>0.5375</v>
      </c>
      <c r="J72" s="36">
        <f t="shared" si="37"/>
        <v>-0.535</v>
      </c>
      <c r="K72" s="16">
        <f t="shared" si="37"/>
        <v>0.325</v>
      </c>
      <c r="L72" s="36">
        <f t="shared" si="37"/>
        <v>-0.3675</v>
      </c>
      <c r="M72" s="37">
        <f t="shared" si="37"/>
        <v>1.2075</v>
      </c>
      <c r="N72" s="16">
        <f t="shared" si="37"/>
        <v>0.635</v>
      </c>
      <c r="O72" s="4">
        <f t="shared" si="32"/>
        <v>4.295</v>
      </c>
      <c r="P72">
        <f t="shared" si="33"/>
        <v>42.95</v>
      </c>
      <c r="Q72">
        <v>171.8</v>
      </c>
      <c r="R72">
        <v>792.0</v>
      </c>
      <c r="S72" s="4">
        <f t="shared" si="34"/>
        <v>0.2169191919</v>
      </c>
    </row>
    <row r="73" ht="12.75" customHeight="1">
      <c r="B73" s="3">
        <v>2011.0</v>
      </c>
      <c r="C73" s="36">
        <f t="shared" ref="C73:N73" si="38">IF(C60&lt;-1,-1,C60)</f>
        <v>-0.66</v>
      </c>
      <c r="D73" s="36">
        <f t="shared" si="38"/>
        <v>-0.8475</v>
      </c>
      <c r="E73" s="16">
        <f t="shared" si="38"/>
        <v>0.5</v>
      </c>
      <c r="F73" s="16">
        <f t="shared" si="38"/>
        <v>0.7075</v>
      </c>
      <c r="G73" s="36">
        <f t="shared" si="38"/>
        <v>-0.875</v>
      </c>
      <c r="H73" s="37">
        <f t="shared" si="38"/>
        <v>1.99</v>
      </c>
      <c r="I73" s="16">
        <f t="shared" si="38"/>
        <v>0.665</v>
      </c>
      <c r="J73" s="16">
        <f t="shared" si="38"/>
        <v>0</v>
      </c>
      <c r="K73" s="16">
        <f t="shared" si="38"/>
        <v>0.8525</v>
      </c>
      <c r="L73" s="16">
        <f t="shared" si="38"/>
        <v>0.4275</v>
      </c>
      <c r="M73" s="36">
        <f t="shared" si="38"/>
        <v>-1</v>
      </c>
      <c r="N73" s="36">
        <f t="shared" si="38"/>
        <v>-0.19</v>
      </c>
      <c r="O73" s="4">
        <f t="shared" si="32"/>
        <v>1.57</v>
      </c>
      <c r="P73">
        <f t="shared" si="33"/>
        <v>15.7</v>
      </c>
      <c r="Q73">
        <v>42.0</v>
      </c>
      <c r="R73">
        <v>781.0</v>
      </c>
      <c r="S73" s="4">
        <f t="shared" si="34"/>
        <v>0.05377720871</v>
      </c>
    </row>
    <row r="74" ht="12.75" customHeight="1">
      <c r="B74" s="3">
        <v>2010.0</v>
      </c>
      <c r="C74" s="36">
        <f t="shared" ref="C74:N74" si="39">IF(C61&lt;-1,-1,C61)</f>
        <v>-0.96</v>
      </c>
      <c r="D74" s="16">
        <f t="shared" si="39"/>
        <v>0.1375</v>
      </c>
      <c r="E74" s="36">
        <f t="shared" si="39"/>
        <v>-0.175</v>
      </c>
      <c r="F74" s="37">
        <f t="shared" si="39"/>
        <v>1.3875</v>
      </c>
      <c r="G74" s="37">
        <f t="shared" si="39"/>
        <v>1.3925</v>
      </c>
      <c r="H74" s="37">
        <f t="shared" si="39"/>
        <v>2.885</v>
      </c>
      <c r="I74" s="36">
        <f t="shared" si="39"/>
        <v>-0.4575</v>
      </c>
      <c r="J74" s="36">
        <f t="shared" si="39"/>
        <v>-0.2925</v>
      </c>
      <c r="K74" s="36">
        <f t="shared" si="39"/>
        <v>-1</v>
      </c>
      <c r="L74" s="16">
        <f t="shared" si="39"/>
        <v>-0.0275</v>
      </c>
      <c r="M74" s="37">
        <f t="shared" si="39"/>
        <v>1.995</v>
      </c>
      <c r="N74" s="37">
        <f t="shared" si="39"/>
        <v>1.03</v>
      </c>
      <c r="O74" s="4">
        <f t="shared" si="32"/>
        <v>5.915</v>
      </c>
      <c r="P74">
        <f t="shared" si="33"/>
        <v>59.15</v>
      </c>
      <c r="Q74">
        <v>194.6</v>
      </c>
      <c r="R74">
        <v>602.0</v>
      </c>
      <c r="S74" s="4">
        <f t="shared" si="34"/>
        <v>0.323255814</v>
      </c>
    </row>
    <row r="75" ht="12.75" customHeight="1">
      <c r="B75" s="3">
        <v>2009.0</v>
      </c>
      <c r="C75" s="36">
        <f t="shared" ref="C75:N75" si="40">IF(C62&lt;-1,-1,C62)</f>
        <v>-0.08</v>
      </c>
      <c r="D75" s="16">
        <f t="shared" si="40"/>
        <v>0.745</v>
      </c>
      <c r="E75" s="36">
        <f t="shared" si="40"/>
        <v>-0.425</v>
      </c>
      <c r="F75" s="16">
        <f t="shared" si="40"/>
        <v>0.8575</v>
      </c>
      <c r="G75" s="16">
        <f t="shared" si="40"/>
        <v>0.375</v>
      </c>
      <c r="H75" s="36">
        <f t="shared" si="40"/>
        <v>-0.035</v>
      </c>
      <c r="I75" s="16">
        <f t="shared" si="40"/>
        <v>0.0575</v>
      </c>
      <c r="J75" s="37">
        <f t="shared" si="40"/>
        <v>1.1875</v>
      </c>
      <c r="K75" s="36">
        <f t="shared" si="40"/>
        <v>-0.1625</v>
      </c>
      <c r="L75" s="37">
        <f t="shared" si="40"/>
        <v>1.47</v>
      </c>
      <c r="M75" s="37">
        <f t="shared" si="40"/>
        <v>2.0325</v>
      </c>
      <c r="N75" s="37">
        <f t="shared" si="40"/>
        <v>1.76</v>
      </c>
      <c r="O75" s="4">
        <f t="shared" si="32"/>
        <v>7.7825</v>
      </c>
      <c r="P75">
        <f t="shared" si="33"/>
        <v>77.825</v>
      </c>
      <c r="Q75">
        <v>311.3</v>
      </c>
      <c r="R75">
        <v>443.0</v>
      </c>
      <c r="S75" s="4">
        <f t="shared" si="34"/>
        <v>0.7027088036</v>
      </c>
    </row>
    <row r="76" ht="12.75" customHeight="1">
      <c r="B76" s="3">
        <v>2008.0</v>
      </c>
      <c r="C76" s="36">
        <f t="shared" ref="C76:N76" si="41">IF(C63&lt;-1,-1,C63)</f>
        <v>-1</v>
      </c>
      <c r="D76" s="36">
        <f t="shared" si="41"/>
        <v>-0.3275</v>
      </c>
      <c r="E76" s="36">
        <f t="shared" si="41"/>
        <v>-0.64</v>
      </c>
      <c r="F76" s="36">
        <f t="shared" si="41"/>
        <v>-0.8625</v>
      </c>
      <c r="G76" s="36">
        <f t="shared" si="41"/>
        <v>-0.215</v>
      </c>
      <c r="H76" s="16">
        <f t="shared" si="41"/>
        <v>0.8175</v>
      </c>
      <c r="I76" s="37">
        <f t="shared" si="41"/>
        <v>1.1525</v>
      </c>
      <c r="J76" s="36">
        <f t="shared" si="41"/>
        <v>-1</v>
      </c>
      <c r="K76" s="16">
        <f t="shared" si="41"/>
        <v>0.1</v>
      </c>
      <c r="L76" s="37">
        <f t="shared" si="41"/>
        <v>5.1875</v>
      </c>
      <c r="M76" s="16">
        <f t="shared" si="41"/>
        <v>0.7525</v>
      </c>
      <c r="N76" s="16">
        <f t="shared" si="41"/>
        <v>0.84</v>
      </c>
      <c r="O76" s="4">
        <f t="shared" si="32"/>
        <v>4.805</v>
      </c>
      <c r="P76">
        <f t="shared" si="33"/>
        <v>48.05</v>
      </c>
      <c r="Q76">
        <v>176.5</v>
      </c>
      <c r="R76">
        <v>713.0</v>
      </c>
      <c r="S76" s="4">
        <f t="shared" si="34"/>
        <v>0.247545582</v>
      </c>
    </row>
    <row r="77" ht="12.75" customHeight="1">
      <c r="B77" s="3">
        <v>2007.0</v>
      </c>
      <c r="C77" s="36">
        <f t="shared" ref="C77:N77" si="42">IF(C64&lt;-1,-1,C64)</f>
        <v>-0.32</v>
      </c>
      <c r="D77" s="16">
        <f t="shared" si="42"/>
        <v>0.97</v>
      </c>
      <c r="E77" s="37">
        <f t="shared" si="42"/>
        <v>1.555</v>
      </c>
      <c r="F77" s="36">
        <f t="shared" si="42"/>
        <v>-0.6975</v>
      </c>
      <c r="G77" s="16">
        <f t="shared" si="42"/>
        <v>0.265</v>
      </c>
      <c r="H77" s="16">
        <f t="shared" si="42"/>
        <v>0.4275</v>
      </c>
      <c r="I77" s="36">
        <f t="shared" si="42"/>
        <v>-0.3525</v>
      </c>
      <c r="J77" s="36">
        <f t="shared" si="42"/>
        <v>-0.38</v>
      </c>
      <c r="K77" s="16">
        <f t="shared" si="42"/>
        <v>0.3875</v>
      </c>
      <c r="L77" s="16">
        <f t="shared" si="42"/>
        <v>0.4175</v>
      </c>
      <c r="M77" s="16">
        <f t="shared" si="42"/>
        <v>0.365</v>
      </c>
      <c r="N77" s="37">
        <f t="shared" si="42"/>
        <v>1.335</v>
      </c>
      <c r="O77" s="4">
        <f t="shared" si="32"/>
        <v>3.9725</v>
      </c>
      <c r="P77">
        <f t="shared" si="33"/>
        <v>39.725</v>
      </c>
      <c r="Q77">
        <v>158.9</v>
      </c>
      <c r="R77">
        <v>800.0</v>
      </c>
      <c r="S77" s="4">
        <f t="shared" si="34"/>
        <v>0.198625</v>
      </c>
    </row>
    <row r="78" ht="12.75" customHeight="1">
      <c r="C78" s="5">
        <f t="shared" ref="C78:Q78" si="43">SUM(C68:C77)</f>
        <v>-5.5275</v>
      </c>
      <c r="D78" s="5">
        <f t="shared" si="43"/>
        <v>8.225</v>
      </c>
      <c r="E78" s="5">
        <f t="shared" si="43"/>
        <v>3.665</v>
      </c>
      <c r="F78" s="5">
        <f t="shared" si="43"/>
        <v>5.1525</v>
      </c>
      <c r="G78" s="5">
        <f t="shared" si="43"/>
        <v>7.3325</v>
      </c>
      <c r="H78" s="5">
        <f t="shared" si="43"/>
        <v>7.1425</v>
      </c>
      <c r="I78" s="5">
        <f t="shared" si="43"/>
        <v>0.49</v>
      </c>
      <c r="J78" s="5">
        <f t="shared" si="43"/>
        <v>3.585</v>
      </c>
      <c r="K78" s="5">
        <f t="shared" si="43"/>
        <v>4.9375</v>
      </c>
      <c r="L78" s="5">
        <f t="shared" si="43"/>
        <v>6.43</v>
      </c>
      <c r="M78" s="5">
        <f t="shared" si="43"/>
        <v>8.9825</v>
      </c>
      <c r="N78" s="5">
        <f t="shared" si="43"/>
        <v>8.8375</v>
      </c>
      <c r="O78" s="4">
        <f t="shared" si="43"/>
        <v>59.2525</v>
      </c>
      <c r="P78" s="18">
        <f t="shared" si="43"/>
        <v>592.525</v>
      </c>
      <c r="Q78">
        <f t="shared" si="43"/>
        <v>2107.5</v>
      </c>
      <c r="S78" s="5">
        <f>SUM(S68:S77)</f>
        <v>2.79332081</v>
      </c>
      <c r="T78" s="6">
        <f>O78/10</f>
        <v>5.92525</v>
      </c>
    </row>
    <row r="79" ht="12.75" customHeight="1">
      <c r="A79" s="1" t="s">
        <v>69</v>
      </c>
    </row>
    <row r="80" ht="12.75" customHeight="1">
      <c r="A80" s="24">
        <f>A81*10</f>
        <v>10000</v>
      </c>
    </row>
    <row r="81" ht="12.75" customHeight="1">
      <c r="A81" s="24">
        <v>1000.0</v>
      </c>
      <c r="B81" s="1" t="s">
        <v>81</v>
      </c>
      <c r="Q81" s="1" t="s">
        <v>7</v>
      </c>
      <c r="S81" s="2" t="s">
        <v>8</v>
      </c>
    </row>
    <row r="82" ht="12.75" customHeight="1">
      <c r="A82" s="3">
        <v>2016.0</v>
      </c>
      <c r="B82" s="20">
        <v>0.0</v>
      </c>
      <c r="C82" s="21">
        <f t="shared" ref="C82:N82" si="44">B82+($A$81*C68)</f>
        <v>-1000</v>
      </c>
      <c r="D82" s="21">
        <f t="shared" si="44"/>
        <v>1132.5</v>
      </c>
      <c r="E82" s="21">
        <f t="shared" si="44"/>
        <v>3365</v>
      </c>
      <c r="F82" s="21">
        <f t="shared" si="44"/>
        <v>3775</v>
      </c>
      <c r="G82" s="21">
        <f t="shared" si="44"/>
        <v>5382.5</v>
      </c>
      <c r="H82" s="21">
        <f t="shared" si="44"/>
        <v>7185</v>
      </c>
      <c r="I82" s="21">
        <f t="shared" si="44"/>
        <v>6185</v>
      </c>
      <c r="J82" s="21">
        <f t="shared" si="44"/>
        <v>6840</v>
      </c>
      <c r="K82" s="21">
        <f t="shared" si="44"/>
        <v>7470</v>
      </c>
      <c r="L82" s="21">
        <f t="shared" si="44"/>
        <v>7460</v>
      </c>
      <c r="M82" s="21">
        <f t="shared" si="44"/>
        <v>10180</v>
      </c>
      <c r="N82" s="21">
        <f t="shared" si="44"/>
        <v>9180</v>
      </c>
      <c r="Q82">
        <v>309.0</v>
      </c>
      <c r="R82">
        <v>1035.0</v>
      </c>
      <c r="S82" s="4">
        <f t="shared" ref="S82:S91" si="46">Q82/R82</f>
        <v>0.2985507246</v>
      </c>
    </row>
    <row r="83" ht="12.75" customHeight="1">
      <c r="A83" s="3">
        <v>2015.0</v>
      </c>
      <c r="B83" s="20">
        <v>0.0</v>
      </c>
      <c r="C83" s="21">
        <f t="shared" ref="C83:N83" si="45">B83+($A$81*C69)</f>
        <v>-1000</v>
      </c>
      <c r="D83" s="21">
        <f t="shared" si="45"/>
        <v>112.5</v>
      </c>
      <c r="E83" s="21">
        <f t="shared" si="45"/>
        <v>-727.5</v>
      </c>
      <c r="F83" s="21">
        <f t="shared" si="45"/>
        <v>-727.5</v>
      </c>
      <c r="G83" s="21">
        <f t="shared" si="45"/>
        <v>305</v>
      </c>
      <c r="H83" s="21">
        <f t="shared" si="45"/>
        <v>-107.5</v>
      </c>
      <c r="I83" s="21">
        <f t="shared" si="45"/>
        <v>387.5</v>
      </c>
      <c r="J83" s="21">
        <f t="shared" si="45"/>
        <v>3805</v>
      </c>
      <c r="K83" s="21">
        <f t="shared" si="45"/>
        <v>3027.5</v>
      </c>
      <c r="L83" s="21">
        <f t="shared" si="45"/>
        <v>2027.5</v>
      </c>
      <c r="M83" s="21">
        <f t="shared" si="45"/>
        <v>1702.5</v>
      </c>
      <c r="N83" s="21">
        <f t="shared" si="45"/>
        <v>2402.5</v>
      </c>
      <c r="Q83">
        <v>-29.8</v>
      </c>
      <c r="R83">
        <v>1165.0</v>
      </c>
      <c r="S83" s="4">
        <f t="shared" si="46"/>
        <v>-0.02557939914</v>
      </c>
    </row>
    <row r="84" ht="12.75" customHeight="1">
      <c r="A84" s="3">
        <v>2014.0</v>
      </c>
      <c r="B84" s="20">
        <v>0.0</v>
      </c>
      <c r="C84" s="21">
        <f t="shared" ref="C84:N84" si="47">B84+($A$81*C70)</f>
        <v>75</v>
      </c>
      <c r="D84" s="21">
        <f t="shared" si="47"/>
        <v>2937.5</v>
      </c>
      <c r="E84" s="21">
        <f t="shared" si="47"/>
        <v>3122.5</v>
      </c>
      <c r="F84" s="21">
        <f t="shared" si="47"/>
        <v>3635</v>
      </c>
      <c r="G84" s="21">
        <f t="shared" si="47"/>
        <v>5670</v>
      </c>
      <c r="H84" s="21">
        <f t="shared" si="47"/>
        <v>4965</v>
      </c>
      <c r="I84" s="21">
        <f t="shared" si="47"/>
        <v>4347.5</v>
      </c>
      <c r="J84" s="21">
        <f t="shared" si="47"/>
        <v>4152.5</v>
      </c>
      <c r="K84" s="21">
        <f t="shared" si="47"/>
        <v>6305</v>
      </c>
      <c r="L84" s="21">
        <f t="shared" si="47"/>
        <v>6242.5</v>
      </c>
      <c r="M84" s="21">
        <f t="shared" si="47"/>
        <v>6192.5</v>
      </c>
      <c r="N84" s="21">
        <f t="shared" si="47"/>
        <v>8875</v>
      </c>
      <c r="Q84">
        <v>355.0</v>
      </c>
      <c r="R84">
        <v>1131.0</v>
      </c>
      <c r="S84" s="4">
        <f t="shared" si="46"/>
        <v>0.3138815208</v>
      </c>
    </row>
    <row r="85" ht="12.75" customHeight="1">
      <c r="A85" s="3">
        <v>2013.0</v>
      </c>
      <c r="B85" s="20">
        <v>0.0</v>
      </c>
      <c r="C85" s="21">
        <f t="shared" ref="C85:N85" si="48">B85+($A$81*C71)</f>
        <v>122.5</v>
      </c>
      <c r="D85" s="21">
        <f t="shared" si="48"/>
        <v>550</v>
      </c>
      <c r="E85" s="21">
        <f t="shared" si="48"/>
        <v>1472.5</v>
      </c>
      <c r="F85" s="21">
        <f t="shared" si="48"/>
        <v>3322.5</v>
      </c>
      <c r="G85" s="21">
        <f t="shared" si="48"/>
        <v>4360</v>
      </c>
      <c r="H85" s="21">
        <f t="shared" si="48"/>
        <v>4562.5</v>
      </c>
      <c r="I85" s="21">
        <f t="shared" si="48"/>
        <v>4572.5</v>
      </c>
      <c r="J85" s="21">
        <f t="shared" si="48"/>
        <v>5300</v>
      </c>
      <c r="K85" s="21">
        <f t="shared" si="48"/>
        <v>7730</v>
      </c>
      <c r="L85" s="21">
        <f t="shared" si="48"/>
        <v>8125</v>
      </c>
      <c r="M85" s="21">
        <f t="shared" si="48"/>
        <v>9410</v>
      </c>
      <c r="N85" s="21">
        <f t="shared" si="48"/>
        <v>10455</v>
      </c>
      <c r="Q85">
        <v>418.2</v>
      </c>
      <c r="R85">
        <v>902.0</v>
      </c>
      <c r="S85" s="4">
        <f t="shared" si="46"/>
        <v>0.4636363636</v>
      </c>
    </row>
    <row r="86" ht="12.75" customHeight="1">
      <c r="A86" s="3">
        <v>2012.0</v>
      </c>
      <c r="B86" s="20">
        <v>0.0</v>
      </c>
      <c r="C86" s="21">
        <f t="shared" ref="C86:N86" si="49">B86+($A$81*C72)</f>
        <v>-705</v>
      </c>
      <c r="D86" s="21">
        <f t="shared" si="49"/>
        <v>307.5</v>
      </c>
      <c r="E86" s="21">
        <f t="shared" si="49"/>
        <v>657.5</v>
      </c>
      <c r="F86" s="21">
        <f t="shared" si="49"/>
        <v>1645</v>
      </c>
      <c r="G86" s="21">
        <f t="shared" si="49"/>
        <v>2322.5</v>
      </c>
      <c r="H86" s="21">
        <f t="shared" si="49"/>
        <v>2492.5</v>
      </c>
      <c r="I86" s="21">
        <f t="shared" si="49"/>
        <v>3030</v>
      </c>
      <c r="J86" s="21">
        <f t="shared" si="49"/>
        <v>2495</v>
      </c>
      <c r="K86" s="21">
        <f t="shared" si="49"/>
        <v>2820</v>
      </c>
      <c r="L86" s="21">
        <f t="shared" si="49"/>
        <v>2452.5</v>
      </c>
      <c r="M86" s="21">
        <f t="shared" si="49"/>
        <v>3660</v>
      </c>
      <c r="N86" s="21">
        <f t="shared" si="49"/>
        <v>4295</v>
      </c>
      <c r="Q86">
        <v>171.8</v>
      </c>
      <c r="R86">
        <v>792.0</v>
      </c>
      <c r="S86" s="4">
        <f t="shared" si="46"/>
        <v>0.2169191919</v>
      </c>
    </row>
    <row r="87" ht="12.75" customHeight="1">
      <c r="A87" s="3">
        <v>2011.0</v>
      </c>
      <c r="B87" s="20">
        <v>0.0</v>
      </c>
      <c r="C87" s="21">
        <f t="shared" ref="C87:N87" si="50">B87+($A$81*C73)</f>
        <v>-660</v>
      </c>
      <c r="D87" s="21">
        <f t="shared" si="50"/>
        <v>-1507.5</v>
      </c>
      <c r="E87" s="21">
        <f t="shared" si="50"/>
        <v>-1007.5</v>
      </c>
      <c r="F87" s="21">
        <f t="shared" si="50"/>
        <v>-300</v>
      </c>
      <c r="G87" s="21">
        <f t="shared" si="50"/>
        <v>-1175</v>
      </c>
      <c r="H87" s="21">
        <f t="shared" si="50"/>
        <v>815</v>
      </c>
      <c r="I87" s="21">
        <f t="shared" si="50"/>
        <v>1480</v>
      </c>
      <c r="J87" s="21">
        <f t="shared" si="50"/>
        <v>1480</v>
      </c>
      <c r="K87" s="21">
        <f t="shared" si="50"/>
        <v>2332.5</v>
      </c>
      <c r="L87" s="21">
        <f t="shared" si="50"/>
        <v>2760</v>
      </c>
      <c r="M87" s="21">
        <f t="shared" si="50"/>
        <v>1760</v>
      </c>
      <c r="N87" s="21">
        <f t="shared" si="50"/>
        <v>1570</v>
      </c>
      <c r="Q87">
        <v>42.0</v>
      </c>
      <c r="R87">
        <v>781.0</v>
      </c>
      <c r="S87" s="4">
        <f t="shared" si="46"/>
        <v>0.05377720871</v>
      </c>
    </row>
    <row r="88" ht="12.75" customHeight="1">
      <c r="A88" s="3">
        <v>2010.0</v>
      </c>
      <c r="B88" s="20">
        <v>0.0</v>
      </c>
      <c r="C88" s="21">
        <f t="shared" ref="C88:N88" si="51">B88+($A$81*C74)</f>
        <v>-960</v>
      </c>
      <c r="D88" s="21">
        <f t="shared" si="51"/>
        <v>-822.5</v>
      </c>
      <c r="E88" s="21">
        <f t="shared" si="51"/>
        <v>-997.5</v>
      </c>
      <c r="F88" s="21">
        <f t="shared" si="51"/>
        <v>390</v>
      </c>
      <c r="G88" s="21">
        <f t="shared" si="51"/>
        <v>1782.5</v>
      </c>
      <c r="H88" s="21">
        <f t="shared" si="51"/>
        <v>4667.5</v>
      </c>
      <c r="I88" s="21">
        <f t="shared" si="51"/>
        <v>4210</v>
      </c>
      <c r="J88" s="21">
        <f t="shared" si="51"/>
        <v>3917.5</v>
      </c>
      <c r="K88" s="21">
        <f t="shared" si="51"/>
        <v>2917.5</v>
      </c>
      <c r="L88" s="21">
        <f t="shared" si="51"/>
        <v>2890</v>
      </c>
      <c r="M88" s="21">
        <f t="shared" si="51"/>
        <v>4885</v>
      </c>
      <c r="N88" s="21">
        <f t="shared" si="51"/>
        <v>5915</v>
      </c>
      <c r="Q88">
        <v>194.6</v>
      </c>
      <c r="R88">
        <v>602.0</v>
      </c>
      <c r="S88" s="4">
        <f t="shared" si="46"/>
        <v>0.323255814</v>
      </c>
    </row>
    <row r="89" ht="12.75" customHeight="1">
      <c r="A89" s="3">
        <v>2009.0</v>
      </c>
      <c r="B89" s="20">
        <v>0.0</v>
      </c>
      <c r="C89" s="21">
        <f t="shared" ref="C89:N89" si="52">B89+($A$81*C75)</f>
        <v>-80</v>
      </c>
      <c r="D89" s="21">
        <f t="shared" si="52"/>
        <v>665</v>
      </c>
      <c r="E89" s="21">
        <f t="shared" si="52"/>
        <v>240</v>
      </c>
      <c r="F89" s="21">
        <f t="shared" si="52"/>
        <v>1097.5</v>
      </c>
      <c r="G89" s="21">
        <f t="shared" si="52"/>
        <v>1472.5</v>
      </c>
      <c r="H89" s="21">
        <f t="shared" si="52"/>
        <v>1437.5</v>
      </c>
      <c r="I89" s="21">
        <f t="shared" si="52"/>
        <v>1495</v>
      </c>
      <c r="J89" s="21">
        <f t="shared" si="52"/>
        <v>2682.5</v>
      </c>
      <c r="K89" s="21">
        <f t="shared" si="52"/>
        <v>2520</v>
      </c>
      <c r="L89" s="21">
        <f t="shared" si="52"/>
        <v>3990</v>
      </c>
      <c r="M89" s="21">
        <f t="shared" si="52"/>
        <v>6022.5</v>
      </c>
      <c r="N89" s="21">
        <f t="shared" si="52"/>
        <v>7782.5</v>
      </c>
      <c r="Q89">
        <v>311.3</v>
      </c>
      <c r="R89">
        <v>443.0</v>
      </c>
      <c r="S89" s="4">
        <f t="shared" si="46"/>
        <v>0.7027088036</v>
      </c>
    </row>
    <row r="90" ht="12.75" customHeight="1">
      <c r="A90" s="3">
        <v>2008.0</v>
      </c>
      <c r="B90" s="20">
        <v>0.0</v>
      </c>
      <c r="C90" s="21">
        <f t="shared" ref="C90:N90" si="53">B90+($A$81*C76)</f>
        <v>-1000</v>
      </c>
      <c r="D90" s="21">
        <f t="shared" si="53"/>
        <v>-1327.5</v>
      </c>
      <c r="E90" s="21">
        <f t="shared" si="53"/>
        <v>-1967.5</v>
      </c>
      <c r="F90" s="21">
        <f t="shared" si="53"/>
        <v>-2830</v>
      </c>
      <c r="G90" s="21">
        <f t="shared" si="53"/>
        <v>-3045</v>
      </c>
      <c r="H90" s="21">
        <f t="shared" si="53"/>
        <v>-2227.5</v>
      </c>
      <c r="I90" s="21">
        <f t="shared" si="53"/>
        <v>-1075</v>
      </c>
      <c r="J90" s="21">
        <f t="shared" si="53"/>
        <v>-2075</v>
      </c>
      <c r="K90" s="21">
        <f t="shared" si="53"/>
        <v>-1975</v>
      </c>
      <c r="L90" s="21">
        <f t="shared" si="53"/>
        <v>3212.5</v>
      </c>
      <c r="M90" s="21">
        <f t="shared" si="53"/>
        <v>3965</v>
      </c>
      <c r="N90" s="21">
        <f t="shared" si="53"/>
        <v>4805</v>
      </c>
      <c r="Q90">
        <v>176.5</v>
      </c>
      <c r="R90">
        <v>713.0</v>
      </c>
      <c r="S90" s="4">
        <f t="shared" si="46"/>
        <v>0.247545582</v>
      </c>
    </row>
    <row r="91" ht="12.75" customHeight="1">
      <c r="A91" s="3">
        <v>2007.0</v>
      </c>
      <c r="B91" s="20">
        <v>0.0</v>
      </c>
      <c r="C91" s="21">
        <f t="shared" ref="C91:D91" si="54">B91+($A$81*C77)</f>
        <v>-320</v>
      </c>
      <c r="D91" s="21">
        <f t="shared" si="54"/>
        <v>650</v>
      </c>
      <c r="E91" s="21">
        <f t="shared" ref="E91:N91" si="55">D91+(($A$81*E77))</f>
        <v>2205</v>
      </c>
      <c r="F91" s="21">
        <f t="shared" si="55"/>
        <v>1507.5</v>
      </c>
      <c r="G91" s="21">
        <f t="shared" si="55"/>
        <v>1772.5</v>
      </c>
      <c r="H91" s="21">
        <f t="shared" si="55"/>
        <v>2200</v>
      </c>
      <c r="I91" s="21">
        <f t="shared" si="55"/>
        <v>1847.5</v>
      </c>
      <c r="J91" s="21">
        <f t="shared" si="55"/>
        <v>1467.5</v>
      </c>
      <c r="K91" s="21">
        <f t="shared" si="55"/>
        <v>1855</v>
      </c>
      <c r="L91" s="21">
        <f t="shared" si="55"/>
        <v>2272.5</v>
      </c>
      <c r="M91" s="21">
        <f t="shared" si="55"/>
        <v>2637.5</v>
      </c>
      <c r="N91" s="21">
        <f t="shared" si="55"/>
        <v>3972.5</v>
      </c>
      <c r="Q91">
        <v>158.9</v>
      </c>
      <c r="R91">
        <v>800.0</v>
      </c>
      <c r="S91" s="4">
        <f t="shared" si="46"/>
        <v>0.198625</v>
      </c>
    </row>
    <row r="92" ht="12.75" customHeight="1">
      <c r="C92" s="22">
        <f t="shared" ref="C92:N92" si="56">SUM(C82:C91)</f>
        <v>-5527.5</v>
      </c>
      <c r="D92" s="22">
        <f t="shared" si="56"/>
        <v>2697.5</v>
      </c>
      <c r="E92" s="22">
        <f t="shared" si="56"/>
        <v>6362.5</v>
      </c>
      <c r="F92" s="22">
        <f t="shared" si="56"/>
        <v>11515</v>
      </c>
      <c r="G92" s="22">
        <f t="shared" si="56"/>
        <v>18847.5</v>
      </c>
      <c r="H92" s="22">
        <f t="shared" si="56"/>
        <v>25990</v>
      </c>
      <c r="I92" s="22">
        <f t="shared" si="56"/>
        <v>26480</v>
      </c>
      <c r="J92" s="22">
        <f t="shared" si="56"/>
        <v>30065</v>
      </c>
      <c r="K92" s="22">
        <f t="shared" si="56"/>
        <v>35002.5</v>
      </c>
      <c r="L92" s="22">
        <f t="shared" si="56"/>
        <v>41432.5</v>
      </c>
      <c r="M92" s="22">
        <f t="shared" si="56"/>
        <v>50415</v>
      </c>
      <c r="N92" s="19">
        <f t="shared" si="56"/>
        <v>59252.5</v>
      </c>
      <c r="Q92">
        <f>SUM(Q82:Q91)</f>
        <v>2107.5</v>
      </c>
      <c r="S92" s="5">
        <f>SUM(S82:S91)</f>
        <v>2.79332081</v>
      </c>
      <c r="T92" s="6">
        <f>O92/10</f>
        <v>0</v>
      </c>
    </row>
    <row r="93" ht="12.75" customHeight="1">
      <c r="C93" s="25">
        <f>$A$81/1000</f>
        <v>1</v>
      </c>
      <c r="D93">
        <v>15.0</v>
      </c>
      <c r="E93">
        <v>5.0</v>
      </c>
      <c r="F93">
        <v>10.0</v>
      </c>
      <c r="G93">
        <v>12.0</v>
      </c>
      <c r="H93">
        <v>3.0</v>
      </c>
      <c r="I93">
        <v>0.0</v>
      </c>
      <c r="J93">
        <v>0.0</v>
      </c>
      <c r="K93">
        <v>0.0</v>
      </c>
      <c r="L93">
        <v>0.0</v>
      </c>
      <c r="M93">
        <v>0.0</v>
      </c>
    </row>
    <row r="94" ht="12.75" customHeight="1">
      <c r="C94">
        <v>0.0</v>
      </c>
      <c r="D94">
        <v>10.0</v>
      </c>
      <c r="E94">
        <v>5.0</v>
      </c>
      <c r="F94">
        <v>3.0</v>
      </c>
      <c r="G94">
        <v>12.0</v>
      </c>
      <c r="H94">
        <v>27.0</v>
      </c>
      <c r="I94">
        <v>44.0</v>
      </c>
      <c r="J94">
        <v>29.0</v>
      </c>
      <c r="K94">
        <v>30.0</v>
      </c>
      <c r="L94">
        <v>100.0</v>
      </c>
    </row>
    <row r="95" ht="12.75" customHeight="1"/>
    <row r="96" ht="12.75" customHeight="1">
      <c r="A96" s="19"/>
      <c r="B96" s="1" t="s">
        <v>82</v>
      </c>
      <c r="Q96" s="1" t="s">
        <v>7</v>
      </c>
      <c r="S96" s="2" t="s">
        <v>8</v>
      </c>
    </row>
    <row r="97" ht="12.75" customHeight="1">
      <c r="A97" s="3">
        <v>2016.0</v>
      </c>
      <c r="B97" s="23">
        <f t="shared" ref="B97:B105" si="58">N98</f>
        <v>51072.5</v>
      </c>
      <c r="C97" s="21">
        <f t="shared" ref="C97:N97" si="57">B97+($A$81*C68)</f>
        <v>50072.5</v>
      </c>
      <c r="D97" s="21">
        <f t="shared" si="57"/>
        <v>52205</v>
      </c>
      <c r="E97" s="21">
        <f t="shared" si="57"/>
        <v>54437.5</v>
      </c>
      <c r="F97" s="21">
        <f t="shared" si="57"/>
        <v>54847.5</v>
      </c>
      <c r="G97" s="21">
        <f t="shared" si="57"/>
        <v>56455</v>
      </c>
      <c r="H97" s="21">
        <f t="shared" si="57"/>
        <v>58257.5</v>
      </c>
      <c r="I97" s="21">
        <f t="shared" si="57"/>
        <v>57257.5</v>
      </c>
      <c r="J97" s="21">
        <f t="shared" si="57"/>
        <v>57912.5</v>
      </c>
      <c r="K97" s="21">
        <f t="shared" si="57"/>
        <v>58542.5</v>
      </c>
      <c r="L97" s="21">
        <f t="shared" si="57"/>
        <v>58532.5</v>
      </c>
      <c r="M97" s="21">
        <f t="shared" si="57"/>
        <v>61252.5</v>
      </c>
      <c r="N97" s="21">
        <f t="shared" si="57"/>
        <v>60252.5</v>
      </c>
      <c r="O97" s="27">
        <f t="shared" ref="O97:O106" si="60">N97-B97</f>
        <v>9180</v>
      </c>
      <c r="Q97">
        <v>309.0</v>
      </c>
      <c r="R97">
        <v>1035.0</v>
      </c>
      <c r="S97" s="4">
        <f t="shared" ref="S97:S106" si="61">Q97/R97</f>
        <v>0.2985507246</v>
      </c>
    </row>
    <row r="98" ht="12.75" customHeight="1">
      <c r="A98" s="3">
        <v>2015.0</v>
      </c>
      <c r="B98" s="23">
        <f t="shared" si="58"/>
        <v>48670</v>
      </c>
      <c r="C98" s="21">
        <f t="shared" ref="C98:N98" si="59">B98+($A$81*C69)</f>
        <v>47670</v>
      </c>
      <c r="D98" s="21">
        <f t="shared" si="59"/>
        <v>48782.5</v>
      </c>
      <c r="E98" s="21">
        <f t="shared" si="59"/>
        <v>47942.5</v>
      </c>
      <c r="F98" s="21">
        <f t="shared" si="59"/>
        <v>47942.5</v>
      </c>
      <c r="G98" s="21">
        <f t="shared" si="59"/>
        <v>48975</v>
      </c>
      <c r="H98" s="21">
        <f t="shared" si="59"/>
        <v>48562.5</v>
      </c>
      <c r="I98" s="21">
        <f t="shared" si="59"/>
        <v>49057.5</v>
      </c>
      <c r="J98" s="21">
        <f t="shared" si="59"/>
        <v>52475</v>
      </c>
      <c r="K98" s="21">
        <f t="shared" si="59"/>
        <v>51697.5</v>
      </c>
      <c r="L98" s="21">
        <f t="shared" si="59"/>
        <v>50697.5</v>
      </c>
      <c r="M98" s="21">
        <f t="shared" si="59"/>
        <v>50372.5</v>
      </c>
      <c r="N98" s="21">
        <f t="shared" si="59"/>
        <v>51072.5</v>
      </c>
      <c r="O98" s="27">
        <f t="shared" si="60"/>
        <v>2402.5</v>
      </c>
      <c r="Q98">
        <v>-29.8</v>
      </c>
      <c r="R98">
        <v>1165.0</v>
      </c>
      <c r="S98" s="4">
        <f t="shared" si="61"/>
        <v>-0.02557939914</v>
      </c>
    </row>
    <row r="99" ht="12.75" customHeight="1">
      <c r="A99" s="3">
        <v>2014.0</v>
      </c>
      <c r="B99" s="23">
        <f t="shared" si="58"/>
        <v>39795</v>
      </c>
      <c r="C99" s="21">
        <f t="shared" ref="C99:N99" si="62">B99+($A$81*C70)</f>
        <v>39870</v>
      </c>
      <c r="D99" s="21">
        <f t="shared" si="62"/>
        <v>42732.5</v>
      </c>
      <c r="E99" s="21">
        <f t="shared" si="62"/>
        <v>42917.5</v>
      </c>
      <c r="F99" s="21">
        <f t="shared" si="62"/>
        <v>43430</v>
      </c>
      <c r="G99" s="21">
        <f t="shared" si="62"/>
        <v>45465</v>
      </c>
      <c r="H99" s="21">
        <f t="shared" si="62"/>
        <v>44760</v>
      </c>
      <c r="I99" s="21">
        <f t="shared" si="62"/>
        <v>44142.5</v>
      </c>
      <c r="J99" s="21">
        <f t="shared" si="62"/>
        <v>43947.5</v>
      </c>
      <c r="K99" s="21">
        <f t="shared" si="62"/>
        <v>46100</v>
      </c>
      <c r="L99" s="21">
        <f t="shared" si="62"/>
        <v>46037.5</v>
      </c>
      <c r="M99" s="21">
        <f t="shared" si="62"/>
        <v>45987.5</v>
      </c>
      <c r="N99" s="21">
        <f t="shared" si="62"/>
        <v>48670</v>
      </c>
      <c r="O99" s="27">
        <f t="shared" si="60"/>
        <v>8875</v>
      </c>
      <c r="Q99">
        <v>355.0</v>
      </c>
      <c r="R99">
        <v>1131.0</v>
      </c>
      <c r="S99" s="4">
        <f t="shared" si="61"/>
        <v>0.3138815208</v>
      </c>
    </row>
    <row r="100" ht="12.75" customHeight="1">
      <c r="A100" s="3">
        <v>2013.0</v>
      </c>
      <c r="B100" s="23">
        <f t="shared" si="58"/>
        <v>29340</v>
      </c>
      <c r="C100" s="21">
        <f t="shared" ref="C100:N100" si="63">B100+($A$81*C71)</f>
        <v>29462.5</v>
      </c>
      <c r="D100" s="21">
        <f t="shared" si="63"/>
        <v>29890</v>
      </c>
      <c r="E100" s="21">
        <f t="shared" si="63"/>
        <v>30812.5</v>
      </c>
      <c r="F100" s="21">
        <f t="shared" si="63"/>
        <v>32662.5</v>
      </c>
      <c r="G100" s="21">
        <f t="shared" si="63"/>
        <v>33700</v>
      </c>
      <c r="H100" s="21">
        <f t="shared" si="63"/>
        <v>33902.5</v>
      </c>
      <c r="I100" s="21">
        <f t="shared" si="63"/>
        <v>33912.5</v>
      </c>
      <c r="J100" s="21">
        <f t="shared" si="63"/>
        <v>34640</v>
      </c>
      <c r="K100" s="21">
        <f t="shared" si="63"/>
        <v>37070</v>
      </c>
      <c r="L100" s="21">
        <f t="shared" si="63"/>
        <v>37465</v>
      </c>
      <c r="M100" s="21">
        <f t="shared" si="63"/>
        <v>38750</v>
      </c>
      <c r="N100" s="21">
        <f t="shared" si="63"/>
        <v>39795</v>
      </c>
      <c r="O100" s="27">
        <f t="shared" si="60"/>
        <v>10455</v>
      </c>
      <c r="Q100">
        <v>418.2</v>
      </c>
      <c r="R100">
        <v>902.0</v>
      </c>
      <c r="S100" s="4">
        <f t="shared" si="61"/>
        <v>0.4636363636</v>
      </c>
    </row>
    <row r="101" ht="12.75" customHeight="1">
      <c r="A101" s="3">
        <v>2012.0</v>
      </c>
      <c r="B101" s="23">
        <f t="shared" si="58"/>
        <v>25045</v>
      </c>
      <c r="C101" s="21">
        <f t="shared" ref="C101:N101" si="64">B101+($A$81*C72)</f>
        <v>24340</v>
      </c>
      <c r="D101" s="21">
        <f t="shared" si="64"/>
        <v>25352.5</v>
      </c>
      <c r="E101" s="21">
        <f t="shared" si="64"/>
        <v>25702.5</v>
      </c>
      <c r="F101" s="21">
        <f t="shared" si="64"/>
        <v>26690</v>
      </c>
      <c r="G101" s="21">
        <f t="shared" si="64"/>
        <v>27367.5</v>
      </c>
      <c r="H101" s="21">
        <f t="shared" si="64"/>
        <v>27537.5</v>
      </c>
      <c r="I101" s="21">
        <f t="shared" si="64"/>
        <v>28075</v>
      </c>
      <c r="J101" s="21">
        <f t="shared" si="64"/>
        <v>27540</v>
      </c>
      <c r="K101" s="21">
        <f t="shared" si="64"/>
        <v>27865</v>
      </c>
      <c r="L101" s="21">
        <f t="shared" si="64"/>
        <v>27497.5</v>
      </c>
      <c r="M101" s="21">
        <f t="shared" si="64"/>
        <v>28705</v>
      </c>
      <c r="N101" s="21">
        <f t="shared" si="64"/>
        <v>29340</v>
      </c>
      <c r="O101" s="27">
        <f t="shared" si="60"/>
        <v>4295</v>
      </c>
      <c r="Q101">
        <v>171.8</v>
      </c>
      <c r="R101">
        <v>792.0</v>
      </c>
      <c r="S101" s="4">
        <f t="shared" si="61"/>
        <v>0.2169191919</v>
      </c>
    </row>
    <row r="102" ht="12.75" customHeight="1">
      <c r="A102" s="3">
        <v>2011.0</v>
      </c>
      <c r="B102" s="23">
        <f t="shared" si="58"/>
        <v>23475</v>
      </c>
      <c r="C102" s="21">
        <f t="shared" ref="C102:N102" si="65">B102+($A$81*C73)</f>
        <v>22815</v>
      </c>
      <c r="D102" s="21">
        <f t="shared" si="65"/>
        <v>21967.5</v>
      </c>
      <c r="E102" s="21">
        <f t="shared" si="65"/>
        <v>22467.5</v>
      </c>
      <c r="F102" s="21">
        <f t="shared" si="65"/>
        <v>23175</v>
      </c>
      <c r="G102" s="21">
        <f t="shared" si="65"/>
        <v>22300</v>
      </c>
      <c r="H102" s="21">
        <f t="shared" si="65"/>
        <v>24290</v>
      </c>
      <c r="I102" s="21">
        <f t="shared" si="65"/>
        <v>24955</v>
      </c>
      <c r="J102" s="21">
        <f t="shared" si="65"/>
        <v>24955</v>
      </c>
      <c r="K102" s="21">
        <f t="shared" si="65"/>
        <v>25807.5</v>
      </c>
      <c r="L102" s="21">
        <f t="shared" si="65"/>
        <v>26235</v>
      </c>
      <c r="M102" s="21">
        <f t="shared" si="65"/>
        <v>25235</v>
      </c>
      <c r="N102" s="21">
        <f t="shared" si="65"/>
        <v>25045</v>
      </c>
      <c r="O102" s="27">
        <f t="shared" si="60"/>
        <v>1570</v>
      </c>
      <c r="Q102">
        <v>42.0</v>
      </c>
      <c r="R102">
        <v>781.0</v>
      </c>
      <c r="S102" s="4">
        <f t="shared" si="61"/>
        <v>0.05377720871</v>
      </c>
    </row>
    <row r="103" ht="12.75" customHeight="1">
      <c r="A103" s="3">
        <v>2010.0</v>
      </c>
      <c r="B103" s="23">
        <f t="shared" si="58"/>
        <v>17560</v>
      </c>
      <c r="C103" s="21">
        <f t="shared" ref="C103:N103" si="66">B103+($A$81*C74)</f>
        <v>16600</v>
      </c>
      <c r="D103" s="21">
        <f t="shared" si="66"/>
        <v>16737.5</v>
      </c>
      <c r="E103" s="21">
        <f t="shared" si="66"/>
        <v>16562.5</v>
      </c>
      <c r="F103" s="21">
        <f t="shared" si="66"/>
        <v>17950</v>
      </c>
      <c r="G103" s="21">
        <f t="shared" si="66"/>
        <v>19342.5</v>
      </c>
      <c r="H103" s="21">
        <f t="shared" si="66"/>
        <v>22227.5</v>
      </c>
      <c r="I103" s="21">
        <f t="shared" si="66"/>
        <v>21770</v>
      </c>
      <c r="J103" s="21">
        <f t="shared" si="66"/>
        <v>21477.5</v>
      </c>
      <c r="K103" s="21">
        <f t="shared" si="66"/>
        <v>20477.5</v>
      </c>
      <c r="L103" s="21">
        <f t="shared" si="66"/>
        <v>20450</v>
      </c>
      <c r="M103" s="21">
        <f t="shared" si="66"/>
        <v>22445</v>
      </c>
      <c r="N103" s="21">
        <f t="shared" si="66"/>
        <v>23475</v>
      </c>
      <c r="O103" s="27">
        <f t="shared" si="60"/>
        <v>5915</v>
      </c>
      <c r="Q103">
        <v>194.6</v>
      </c>
      <c r="R103">
        <v>602.0</v>
      </c>
      <c r="S103" s="4">
        <f t="shared" si="61"/>
        <v>0.323255814</v>
      </c>
    </row>
    <row r="104" ht="12.75" customHeight="1">
      <c r="A104" s="3">
        <v>2009.0</v>
      </c>
      <c r="B104" s="23">
        <f t="shared" si="58"/>
        <v>9777.5</v>
      </c>
      <c r="C104" s="21">
        <f t="shared" ref="C104:N104" si="67">B104+($A$81*C75)</f>
        <v>9697.5</v>
      </c>
      <c r="D104" s="21">
        <f t="shared" si="67"/>
        <v>10442.5</v>
      </c>
      <c r="E104" s="21">
        <f t="shared" si="67"/>
        <v>10017.5</v>
      </c>
      <c r="F104" s="21">
        <f t="shared" si="67"/>
        <v>10875</v>
      </c>
      <c r="G104" s="21">
        <f t="shared" si="67"/>
        <v>11250</v>
      </c>
      <c r="H104" s="21">
        <f t="shared" si="67"/>
        <v>11215</v>
      </c>
      <c r="I104" s="21">
        <f t="shared" si="67"/>
        <v>11272.5</v>
      </c>
      <c r="J104" s="21">
        <f t="shared" si="67"/>
        <v>12460</v>
      </c>
      <c r="K104" s="21">
        <f t="shared" si="67"/>
        <v>12297.5</v>
      </c>
      <c r="L104" s="21">
        <f t="shared" si="67"/>
        <v>13767.5</v>
      </c>
      <c r="M104" s="21">
        <f t="shared" si="67"/>
        <v>15800</v>
      </c>
      <c r="N104" s="21">
        <f t="shared" si="67"/>
        <v>17560</v>
      </c>
      <c r="O104" s="27">
        <f t="shared" si="60"/>
        <v>7782.5</v>
      </c>
      <c r="Q104">
        <v>311.3</v>
      </c>
      <c r="R104">
        <v>443.0</v>
      </c>
      <c r="S104" s="4">
        <f t="shared" si="61"/>
        <v>0.7027088036</v>
      </c>
    </row>
    <row r="105" ht="12.75" customHeight="1">
      <c r="A105" s="3">
        <v>2008.0</v>
      </c>
      <c r="B105" s="23">
        <f t="shared" si="58"/>
        <v>4972.5</v>
      </c>
      <c r="C105" s="21">
        <f t="shared" ref="C105:N105" si="68">B105+($A$81*C76)</f>
        <v>3972.5</v>
      </c>
      <c r="D105" s="21">
        <f t="shared" si="68"/>
        <v>3645</v>
      </c>
      <c r="E105" s="21">
        <f t="shared" si="68"/>
        <v>3005</v>
      </c>
      <c r="F105" s="21">
        <f t="shared" si="68"/>
        <v>2142.5</v>
      </c>
      <c r="G105" s="21">
        <f t="shared" si="68"/>
        <v>1927.5</v>
      </c>
      <c r="H105" s="21">
        <f t="shared" si="68"/>
        <v>2745</v>
      </c>
      <c r="I105" s="21">
        <f t="shared" si="68"/>
        <v>3897.5</v>
      </c>
      <c r="J105" s="21">
        <f t="shared" si="68"/>
        <v>2897.5</v>
      </c>
      <c r="K105" s="21">
        <f t="shared" si="68"/>
        <v>2997.5</v>
      </c>
      <c r="L105" s="21">
        <f t="shared" si="68"/>
        <v>8185</v>
      </c>
      <c r="M105" s="21">
        <f t="shared" si="68"/>
        <v>8937.5</v>
      </c>
      <c r="N105" s="21">
        <f t="shared" si="68"/>
        <v>9777.5</v>
      </c>
      <c r="O105" s="27">
        <f t="shared" si="60"/>
        <v>4805</v>
      </c>
      <c r="Q105">
        <v>176.5</v>
      </c>
      <c r="R105">
        <v>713.0</v>
      </c>
      <c r="S105" s="4">
        <f t="shared" si="61"/>
        <v>0.247545582</v>
      </c>
    </row>
    <row r="106" ht="12.75" customHeight="1">
      <c r="A106" s="3">
        <v>2007.0</v>
      </c>
      <c r="B106" s="20">
        <f>A81</f>
        <v>1000</v>
      </c>
      <c r="C106" s="21">
        <f t="shared" ref="C106:N106" si="69">B106+($A$81*C77)</f>
        <v>680</v>
      </c>
      <c r="D106" s="21">
        <f t="shared" si="69"/>
        <v>1650</v>
      </c>
      <c r="E106" s="21">
        <f t="shared" si="69"/>
        <v>3205</v>
      </c>
      <c r="F106" s="21">
        <f t="shared" si="69"/>
        <v>2507.5</v>
      </c>
      <c r="G106" s="21">
        <f t="shared" si="69"/>
        <v>2772.5</v>
      </c>
      <c r="H106" s="21">
        <f t="shared" si="69"/>
        <v>3200</v>
      </c>
      <c r="I106" s="21">
        <f t="shared" si="69"/>
        <v>2847.5</v>
      </c>
      <c r="J106" s="21">
        <f t="shared" si="69"/>
        <v>2467.5</v>
      </c>
      <c r="K106" s="21">
        <f t="shared" si="69"/>
        <v>2855</v>
      </c>
      <c r="L106" s="21">
        <f t="shared" si="69"/>
        <v>3272.5</v>
      </c>
      <c r="M106" s="21">
        <f t="shared" si="69"/>
        <v>3637.5</v>
      </c>
      <c r="N106" s="21">
        <f t="shared" si="69"/>
        <v>4972.5</v>
      </c>
      <c r="O106" s="27">
        <f t="shared" si="60"/>
        <v>3972.5</v>
      </c>
      <c r="Q106">
        <v>158.9</v>
      </c>
      <c r="R106">
        <v>800.0</v>
      </c>
      <c r="S106" s="4">
        <f t="shared" si="61"/>
        <v>0.198625</v>
      </c>
    </row>
    <row r="107" ht="12.75" customHeight="1">
      <c r="C107" s="22">
        <v>9680.0</v>
      </c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19"/>
      <c r="O107" s="22">
        <f>SUM(O97:O106)</f>
        <v>59252.5</v>
      </c>
      <c r="P107" s="18"/>
      <c r="Q107">
        <f>SUM(Q97:Q106)</f>
        <v>2107.5</v>
      </c>
      <c r="S107" s="5">
        <f>SUM(S97:S106)</f>
        <v>2.79332081</v>
      </c>
      <c r="T107" s="6">
        <f>O107/10</f>
        <v>5925.25</v>
      </c>
    </row>
    <row r="108" ht="12.75" customHeight="1"/>
    <row r="109" ht="12.75" customHeight="1"/>
    <row r="110" ht="12.75" customHeight="1">
      <c r="B110">
        <v>170000.0</v>
      </c>
      <c r="C110" s="38">
        <f t="shared" ref="C110:N110" si="70">$B$110+C106</f>
        <v>170680</v>
      </c>
      <c r="D110" s="38">
        <f t="shared" si="70"/>
        <v>171650</v>
      </c>
      <c r="E110" s="38">
        <f t="shared" si="70"/>
        <v>173205</v>
      </c>
      <c r="F110" s="38">
        <f t="shared" si="70"/>
        <v>172507.5</v>
      </c>
      <c r="G110" s="38">
        <f t="shared" si="70"/>
        <v>172772.5</v>
      </c>
      <c r="H110" s="38">
        <f t="shared" si="70"/>
        <v>173200</v>
      </c>
      <c r="I110" s="38">
        <f t="shared" si="70"/>
        <v>172847.5</v>
      </c>
      <c r="J110" s="38">
        <f t="shared" si="70"/>
        <v>172467.5</v>
      </c>
      <c r="K110" s="38">
        <f t="shared" si="70"/>
        <v>172855</v>
      </c>
      <c r="L110" s="38">
        <f t="shared" si="70"/>
        <v>173272.5</v>
      </c>
      <c r="M110" s="38">
        <f t="shared" si="70"/>
        <v>173637.5</v>
      </c>
      <c r="N110" s="38">
        <f t="shared" si="70"/>
        <v>174972.5</v>
      </c>
    </row>
    <row r="111" ht="12.75" customHeight="1">
      <c r="B111">
        <f t="shared" ref="B111:N111" si="71">B110/10</f>
        <v>17000</v>
      </c>
      <c r="C111">
        <f t="shared" si="71"/>
        <v>17068</v>
      </c>
      <c r="D111">
        <f t="shared" si="71"/>
        <v>17165</v>
      </c>
      <c r="E111">
        <f t="shared" si="71"/>
        <v>17320.5</v>
      </c>
      <c r="F111">
        <f t="shared" si="71"/>
        <v>17250.75</v>
      </c>
      <c r="G111">
        <f t="shared" si="71"/>
        <v>17277.25</v>
      </c>
      <c r="H111">
        <f t="shared" si="71"/>
        <v>17320</v>
      </c>
      <c r="I111">
        <f t="shared" si="71"/>
        <v>17284.75</v>
      </c>
      <c r="J111">
        <f t="shared" si="71"/>
        <v>17246.75</v>
      </c>
      <c r="K111">
        <f t="shared" si="71"/>
        <v>17285.5</v>
      </c>
      <c r="L111">
        <f t="shared" si="71"/>
        <v>17327.25</v>
      </c>
      <c r="M111">
        <f t="shared" si="71"/>
        <v>17363.75</v>
      </c>
      <c r="N111">
        <f t="shared" si="71"/>
        <v>17497.25</v>
      </c>
    </row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81:E81"/>
  </mergeCells>
  <conditionalFormatting sqref="C3:O3 C4:N12">
    <cfRule type="cellIs" dxfId="0" priority="1" operator="lessThan">
      <formula>0</formula>
    </cfRule>
  </conditionalFormatting>
  <conditionalFormatting sqref="C3:O3 C4:N12">
    <cfRule type="cellIs" dxfId="0" priority="2" operator="greaterThanOrEqual">
      <formula>0</formula>
    </cfRule>
  </conditionalFormatting>
  <conditionalFormatting sqref="C16:N25">
    <cfRule type="cellIs" dxfId="0" priority="3" operator="lessThan">
      <formula>0</formula>
    </cfRule>
  </conditionalFormatting>
  <conditionalFormatting sqref="C16:N25">
    <cfRule type="cellIs" dxfId="0" priority="4" operator="greaterThanOrEqual">
      <formula>0</formula>
    </cfRule>
  </conditionalFormatting>
  <conditionalFormatting sqref="C29:N38">
    <cfRule type="cellIs" dxfId="0" priority="5" operator="lessThan">
      <formula>0</formula>
    </cfRule>
  </conditionalFormatting>
  <conditionalFormatting sqref="C29:N38">
    <cfRule type="cellIs" dxfId="0" priority="6" operator="greaterThanOrEqual">
      <formula>0</formula>
    </cfRule>
  </conditionalFormatting>
  <conditionalFormatting sqref="P42 C42:N51">
    <cfRule type="cellIs" dxfId="0" priority="7" operator="lessThan">
      <formula>0</formula>
    </cfRule>
  </conditionalFormatting>
  <conditionalFormatting sqref="P42 C42:N51">
    <cfRule type="cellIs" dxfId="0" priority="8" operator="greaterThanOrEqual">
      <formula>0</formula>
    </cfRule>
  </conditionalFormatting>
  <conditionalFormatting sqref="O4">
    <cfRule type="cellIs" dxfId="0" priority="9" operator="lessThan">
      <formula>0</formula>
    </cfRule>
  </conditionalFormatting>
  <conditionalFormatting sqref="O4">
    <cfRule type="cellIs" dxfId="0" priority="10" operator="greaterThanOrEqual">
      <formula>0</formula>
    </cfRule>
  </conditionalFormatting>
  <conditionalFormatting sqref="O5">
    <cfRule type="cellIs" dxfId="0" priority="11" operator="lessThan">
      <formula>0</formula>
    </cfRule>
  </conditionalFormatting>
  <conditionalFormatting sqref="O5">
    <cfRule type="cellIs" dxfId="0" priority="12" operator="greaterThanOrEqual">
      <formula>0</formula>
    </cfRule>
  </conditionalFormatting>
  <conditionalFormatting sqref="O6">
    <cfRule type="cellIs" dxfId="0" priority="13" operator="lessThan">
      <formula>0</formula>
    </cfRule>
  </conditionalFormatting>
  <conditionalFormatting sqref="O6">
    <cfRule type="cellIs" dxfId="0" priority="14" operator="greaterThanOrEqual">
      <formula>0</formula>
    </cfRule>
  </conditionalFormatting>
  <conditionalFormatting sqref="O7">
    <cfRule type="cellIs" dxfId="0" priority="15" operator="lessThan">
      <formula>0</formula>
    </cfRule>
  </conditionalFormatting>
  <conditionalFormatting sqref="O7">
    <cfRule type="cellIs" dxfId="0" priority="16" operator="greaterThanOrEqual">
      <formula>0</formula>
    </cfRule>
  </conditionalFormatting>
  <conditionalFormatting sqref="O8">
    <cfRule type="cellIs" dxfId="0" priority="17" operator="lessThan">
      <formula>0</formula>
    </cfRule>
  </conditionalFormatting>
  <conditionalFormatting sqref="O8">
    <cfRule type="cellIs" dxfId="0" priority="18" operator="greaterThanOrEqual">
      <formula>0</formula>
    </cfRule>
  </conditionalFormatting>
  <conditionalFormatting sqref="O9">
    <cfRule type="cellIs" dxfId="0" priority="19" operator="lessThan">
      <formula>0</formula>
    </cfRule>
  </conditionalFormatting>
  <conditionalFormatting sqref="O9">
    <cfRule type="cellIs" dxfId="0" priority="20" operator="greaterThanOrEqual">
      <formula>0</formula>
    </cfRule>
  </conditionalFormatting>
  <conditionalFormatting sqref="O10">
    <cfRule type="cellIs" dxfId="0" priority="21" operator="lessThan">
      <formula>0</formula>
    </cfRule>
  </conditionalFormatting>
  <conditionalFormatting sqref="O10">
    <cfRule type="cellIs" dxfId="0" priority="22" operator="greaterThanOrEqual">
      <formula>0</formula>
    </cfRule>
  </conditionalFormatting>
  <conditionalFormatting sqref="O11">
    <cfRule type="cellIs" dxfId="0" priority="23" operator="lessThan">
      <formula>0</formula>
    </cfRule>
  </conditionalFormatting>
  <conditionalFormatting sqref="O11">
    <cfRule type="cellIs" dxfId="0" priority="24" operator="greaterThanOrEqual">
      <formula>0</formula>
    </cfRule>
  </conditionalFormatting>
  <conditionalFormatting sqref="O12">
    <cfRule type="cellIs" dxfId="0" priority="25" operator="lessThan">
      <formula>0</formula>
    </cfRule>
  </conditionalFormatting>
  <conditionalFormatting sqref="O12">
    <cfRule type="cellIs" dxfId="0" priority="26" operator="greaterThanOrEqual">
      <formula>0</formula>
    </cfRule>
  </conditionalFormatting>
  <conditionalFormatting sqref="O16">
    <cfRule type="cellIs" dxfId="0" priority="27" operator="lessThan">
      <formula>0</formula>
    </cfRule>
  </conditionalFormatting>
  <conditionalFormatting sqref="O16">
    <cfRule type="cellIs" dxfId="0" priority="28" operator="greaterThanOrEqual">
      <formula>0</formula>
    </cfRule>
  </conditionalFormatting>
  <conditionalFormatting sqref="O17">
    <cfRule type="cellIs" dxfId="0" priority="29" operator="lessThan">
      <formula>0</formula>
    </cfRule>
  </conditionalFormatting>
  <conditionalFormatting sqref="O17">
    <cfRule type="cellIs" dxfId="0" priority="30" operator="greaterThanOrEqual">
      <formula>0</formula>
    </cfRule>
  </conditionalFormatting>
  <conditionalFormatting sqref="O18">
    <cfRule type="cellIs" dxfId="0" priority="31" operator="lessThan">
      <formula>0</formula>
    </cfRule>
  </conditionalFormatting>
  <conditionalFormatting sqref="O18">
    <cfRule type="cellIs" dxfId="0" priority="32" operator="greaterThanOrEqual">
      <formula>0</formula>
    </cfRule>
  </conditionalFormatting>
  <conditionalFormatting sqref="O19">
    <cfRule type="cellIs" dxfId="0" priority="33" operator="lessThan">
      <formula>0</formula>
    </cfRule>
  </conditionalFormatting>
  <conditionalFormatting sqref="O19">
    <cfRule type="cellIs" dxfId="0" priority="34" operator="greaterThanOrEqual">
      <formula>0</formula>
    </cfRule>
  </conditionalFormatting>
  <conditionalFormatting sqref="O20">
    <cfRule type="cellIs" dxfId="0" priority="35" operator="lessThan">
      <formula>0</formula>
    </cfRule>
  </conditionalFormatting>
  <conditionalFormatting sqref="O20">
    <cfRule type="cellIs" dxfId="0" priority="36" operator="greaterThanOrEqual">
      <formula>0</formula>
    </cfRule>
  </conditionalFormatting>
  <conditionalFormatting sqref="O21">
    <cfRule type="cellIs" dxfId="0" priority="37" operator="lessThan">
      <formula>0</formula>
    </cfRule>
  </conditionalFormatting>
  <conditionalFormatting sqref="O21">
    <cfRule type="cellIs" dxfId="0" priority="38" operator="greaterThanOrEqual">
      <formula>0</formula>
    </cfRule>
  </conditionalFormatting>
  <conditionalFormatting sqref="O22">
    <cfRule type="cellIs" dxfId="0" priority="39" operator="lessThan">
      <formula>0</formula>
    </cfRule>
  </conditionalFormatting>
  <conditionalFormatting sqref="O22">
    <cfRule type="cellIs" dxfId="0" priority="40" operator="greaterThanOrEqual">
      <formula>0</formula>
    </cfRule>
  </conditionalFormatting>
  <conditionalFormatting sqref="O23">
    <cfRule type="cellIs" dxfId="0" priority="41" operator="lessThan">
      <formula>0</formula>
    </cfRule>
  </conditionalFormatting>
  <conditionalFormatting sqref="O23">
    <cfRule type="cellIs" dxfId="0" priority="42" operator="greaterThanOrEqual">
      <formula>0</formula>
    </cfRule>
  </conditionalFormatting>
  <conditionalFormatting sqref="O24">
    <cfRule type="cellIs" dxfId="0" priority="43" operator="lessThan">
      <formula>0</formula>
    </cfRule>
  </conditionalFormatting>
  <conditionalFormatting sqref="O24">
    <cfRule type="cellIs" dxfId="0" priority="44" operator="greaterThanOrEqual">
      <formula>0</formula>
    </cfRule>
  </conditionalFormatting>
  <conditionalFormatting sqref="O25">
    <cfRule type="cellIs" dxfId="0" priority="45" operator="lessThan">
      <formula>0</formula>
    </cfRule>
  </conditionalFormatting>
  <conditionalFormatting sqref="O25">
    <cfRule type="cellIs" dxfId="0" priority="46" operator="greaterThanOrEqual">
      <formula>0</formula>
    </cfRule>
  </conditionalFormatting>
  <conditionalFormatting sqref="O29">
    <cfRule type="cellIs" dxfId="0" priority="47" operator="lessThan">
      <formula>0</formula>
    </cfRule>
  </conditionalFormatting>
  <conditionalFormatting sqref="O29">
    <cfRule type="cellIs" dxfId="0" priority="48" operator="greaterThanOrEqual">
      <formula>0</formula>
    </cfRule>
  </conditionalFormatting>
  <conditionalFormatting sqref="O30">
    <cfRule type="cellIs" dxfId="0" priority="49" operator="lessThan">
      <formula>0</formula>
    </cfRule>
  </conditionalFormatting>
  <conditionalFormatting sqref="O30">
    <cfRule type="cellIs" dxfId="0" priority="50" operator="greaterThanOrEqual">
      <formula>0</formula>
    </cfRule>
  </conditionalFormatting>
  <conditionalFormatting sqref="O31">
    <cfRule type="cellIs" dxfId="0" priority="51" operator="lessThan">
      <formula>0</formula>
    </cfRule>
  </conditionalFormatting>
  <conditionalFormatting sqref="O31">
    <cfRule type="cellIs" dxfId="0" priority="52" operator="greaterThanOrEqual">
      <formula>0</formula>
    </cfRule>
  </conditionalFormatting>
  <conditionalFormatting sqref="O32">
    <cfRule type="cellIs" dxfId="0" priority="53" operator="lessThan">
      <formula>0</formula>
    </cfRule>
  </conditionalFormatting>
  <conditionalFormatting sqref="O32">
    <cfRule type="cellIs" dxfId="0" priority="54" operator="greaterThanOrEqual">
      <formula>0</formula>
    </cfRule>
  </conditionalFormatting>
  <conditionalFormatting sqref="O33">
    <cfRule type="cellIs" dxfId="0" priority="55" operator="lessThan">
      <formula>0</formula>
    </cfRule>
  </conditionalFormatting>
  <conditionalFormatting sqref="O33">
    <cfRule type="cellIs" dxfId="0" priority="56" operator="greaterThanOrEqual">
      <formula>0</formula>
    </cfRule>
  </conditionalFormatting>
  <conditionalFormatting sqref="O34">
    <cfRule type="cellIs" dxfId="0" priority="57" operator="lessThan">
      <formula>0</formula>
    </cfRule>
  </conditionalFormatting>
  <conditionalFormatting sqref="O34">
    <cfRule type="cellIs" dxfId="0" priority="58" operator="greaterThanOrEqual">
      <formula>0</formula>
    </cfRule>
  </conditionalFormatting>
  <conditionalFormatting sqref="O35">
    <cfRule type="cellIs" dxfId="0" priority="59" operator="lessThan">
      <formula>0</formula>
    </cfRule>
  </conditionalFormatting>
  <conditionalFormatting sqref="O35">
    <cfRule type="cellIs" dxfId="0" priority="60" operator="greaterThanOrEqual">
      <formula>0</formula>
    </cfRule>
  </conditionalFormatting>
  <conditionalFormatting sqref="O36">
    <cfRule type="cellIs" dxfId="0" priority="61" operator="lessThan">
      <formula>0</formula>
    </cfRule>
  </conditionalFormatting>
  <conditionalFormatting sqref="O36">
    <cfRule type="cellIs" dxfId="0" priority="62" operator="greaterThanOrEqual">
      <formula>0</formula>
    </cfRule>
  </conditionalFormatting>
  <conditionalFormatting sqref="O37">
    <cfRule type="cellIs" dxfId="0" priority="63" operator="lessThan">
      <formula>0</formula>
    </cfRule>
  </conditionalFormatting>
  <conditionalFormatting sqref="O37">
    <cfRule type="cellIs" dxfId="0" priority="64" operator="greaterThanOrEqual">
      <formula>0</formula>
    </cfRule>
  </conditionalFormatting>
  <conditionalFormatting sqref="O38">
    <cfRule type="cellIs" dxfId="0" priority="65" operator="lessThan">
      <formula>0</formula>
    </cfRule>
  </conditionalFormatting>
  <conditionalFormatting sqref="O38">
    <cfRule type="cellIs" dxfId="0" priority="66" operator="greaterThanOrEqual">
      <formula>0</formula>
    </cfRule>
  </conditionalFormatting>
  <conditionalFormatting sqref="O42">
    <cfRule type="cellIs" dxfId="0" priority="67" operator="lessThan">
      <formula>0</formula>
    </cfRule>
  </conditionalFormatting>
  <conditionalFormatting sqref="O42">
    <cfRule type="cellIs" dxfId="0" priority="68" operator="greaterThanOrEqual">
      <formula>0</formula>
    </cfRule>
  </conditionalFormatting>
  <conditionalFormatting sqref="O43">
    <cfRule type="cellIs" dxfId="0" priority="69" operator="lessThan">
      <formula>0</formula>
    </cfRule>
  </conditionalFormatting>
  <conditionalFormatting sqref="O43">
    <cfRule type="cellIs" dxfId="0" priority="70" operator="greaterThanOrEqual">
      <formula>0</formula>
    </cfRule>
  </conditionalFormatting>
  <conditionalFormatting sqref="O44">
    <cfRule type="cellIs" dxfId="0" priority="71" operator="lessThan">
      <formula>0</formula>
    </cfRule>
  </conditionalFormatting>
  <conditionalFormatting sqref="O44">
    <cfRule type="cellIs" dxfId="0" priority="72" operator="greaterThanOrEqual">
      <formula>0</formula>
    </cfRule>
  </conditionalFormatting>
  <conditionalFormatting sqref="O45">
    <cfRule type="cellIs" dxfId="0" priority="73" operator="lessThan">
      <formula>0</formula>
    </cfRule>
  </conditionalFormatting>
  <conditionalFormatting sqref="O45">
    <cfRule type="cellIs" dxfId="0" priority="74" operator="greaterThanOrEqual">
      <formula>0</formula>
    </cfRule>
  </conditionalFormatting>
  <conditionalFormatting sqref="O46">
    <cfRule type="cellIs" dxfId="0" priority="75" operator="lessThan">
      <formula>0</formula>
    </cfRule>
  </conditionalFormatting>
  <conditionalFormatting sqref="O46">
    <cfRule type="cellIs" dxfId="0" priority="76" operator="greaterThanOrEqual">
      <formula>0</formula>
    </cfRule>
  </conditionalFormatting>
  <conditionalFormatting sqref="O47">
    <cfRule type="cellIs" dxfId="0" priority="77" operator="lessThan">
      <formula>0</formula>
    </cfRule>
  </conditionalFormatting>
  <conditionalFormatting sqref="O47">
    <cfRule type="cellIs" dxfId="0" priority="78" operator="greaterThanOrEqual">
      <formula>0</formula>
    </cfRule>
  </conditionalFormatting>
  <conditionalFormatting sqref="O48">
    <cfRule type="cellIs" dxfId="0" priority="79" operator="lessThan">
      <formula>0</formula>
    </cfRule>
  </conditionalFormatting>
  <conditionalFormatting sqref="O48">
    <cfRule type="cellIs" dxfId="0" priority="80" operator="greaterThanOrEqual">
      <formula>0</formula>
    </cfRule>
  </conditionalFormatting>
  <conditionalFormatting sqref="O49">
    <cfRule type="cellIs" dxfId="0" priority="81" operator="lessThan">
      <formula>0</formula>
    </cfRule>
  </conditionalFormatting>
  <conditionalFormatting sqref="O49">
    <cfRule type="cellIs" dxfId="0" priority="82" operator="greaterThanOrEqual">
      <formula>0</formula>
    </cfRule>
  </conditionalFormatting>
  <conditionalFormatting sqref="O50">
    <cfRule type="cellIs" dxfId="0" priority="83" operator="lessThan">
      <formula>0</formula>
    </cfRule>
  </conditionalFormatting>
  <conditionalFormatting sqref="O50">
    <cfRule type="cellIs" dxfId="0" priority="84" operator="greaterThanOrEqual">
      <formula>0</formula>
    </cfRule>
  </conditionalFormatting>
  <conditionalFormatting sqref="O51">
    <cfRule type="cellIs" dxfId="0" priority="85" operator="lessThan">
      <formula>0</formula>
    </cfRule>
  </conditionalFormatting>
  <conditionalFormatting sqref="O51">
    <cfRule type="cellIs" dxfId="0" priority="86" operator="greaterThanOrEqual">
      <formula>0</formula>
    </cfRule>
  </conditionalFormatting>
  <conditionalFormatting sqref="P43">
    <cfRule type="cellIs" dxfId="0" priority="87" operator="lessThan">
      <formula>0</formula>
    </cfRule>
  </conditionalFormatting>
  <conditionalFormatting sqref="P43">
    <cfRule type="cellIs" dxfId="0" priority="88" operator="greaterThanOrEqual">
      <formula>0</formula>
    </cfRule>
  </conditionalFormatting>
  <conditionalFormatting sqref="P44">
    <cfRule type="cellIs" dxfId="0" priority="89" operator="lessThan">
      <formula>0</formula>
    </cfRule>
  </conditionalFormatting>
  <conditionalFormatting sqref="P44">
    <cfRule type="cellIs" dxfId="0" priority="90" operator="greaterThanOrEqual">
      <formula>0</formula>
    </cfRule>
  </conditionalFormatting>
  <conditionalFormatting sqref="P45">
    <cfRule type="cellIs" dxfId="0" priority="91" operator="lessThan">
      <formula>0</formula>
    </cfRule>
  </conditionalFormatting>
  <conditionalFormatting sqref="P45">
    <cfRule type="cellIs" dxfId="0" priority="92" operator="greaterThanOrEqual">
      <formula>0</formula>
    </cfRule>
  </conditionalFormatting>
  <conditionalFormatting sqref="P46">
    <cfRule type="cellIs" dxfId="0" priority="93" operator="lessThan">
      <formula>0</formula>
    </cfRule>
  </conditionalFormatting>
  <conditionalFormatting sqref="P46">
    <cfRule type="cellIs" dxfId="0" priority="94" operator="greaterThanOrEqual">
      <formula>0</formula>
    </cfRule>
  </conditionalFormatting>
  <conditionalFormatting sqref="P47">
    <cfRule type="cellIs" dxfId="0" priority="95" operator="lessThan">
      <formula>0</formula>
    </cfRule>
  </conditionalFormatting>
  <conditionalFormatting sqref="P47">
    <cfRule type="cellIs" dxfId="0" priority="96" operator="greaterThanOrEqual">
      <formula>0</formula>
    </cfRule>
  </conditionalFormatting>
  <conditionalFormatting sqref="P48">
    <cfRule type="cellIs" dxfId="0" priority="97" operator="lessThan">
      <formula>0</formula>
    </cfRule>
  </conditionalFormatting>
  <conditionalFormatting sqref="P48">
    <cfRule type="cellIs" dxfId="0" priority="98" operator="greaterThanOrEqual">
      <formula>0</formula>
    </cfRule>
  </conditionalFormatting>
  <conditionalFormatting sqref="P49">
    <cfRule type="cellIs" dxfId="0" priority="99" operator="lessThan">
      <formula>0</formula>
    </cfRule>
  </conditionalFormatting>
  <conditionalFormatting sqref="P49">
    <cfRule type="cellIs" dxfId="0" priority="100" operator="greaterThanOrEqual">
      <formula>0</formula>
    </cfRule>
  </conditionalFormatting>
  <conditionalFormatting sqref="P50">
    <cfRule type="cellIs" dxfId="0" priority="101" operator="lessThan">
      <formula>0</formula>
    </cfRule>
  </conditionalFormatting>
  <conditionalFormatting sqref="P50">
    <cfRule type="cellIs" dxfId="0" priority="102" operator="greaterThanOrEqual">
      <formula>0</formula>
    </cfRule>
  </conditionalFormatting>
  <conditionalFormatting sqref="P51">
    <cfRule type="cellIs" dxfId="0" priority="103" operator="lessThan">
      <formula>0</formula>
    </cfRule>
  </conditionalFormatting>
  <conditionalFormatting sqref="P51">
    <cfRule type="cellIs" dxfId="0" priority="104" operator="greaterThanOrEqual">
      <formula>0</formula>
    </cfRule>
  </conditionalFormatting>
  <conditionalFormatting sqref="P29">
    <cfRule type="cellIs" dxfId="0" priority="105" operator="lessThan">
      <formula>0</formula>
    </cfRule>
  </conditionalFormatting>
  <conditionalFormatting sqref="P29">
    <cfRule type="cellIs" dxfId="0" priority="106" operator="greaterThanOrEqual">
      <formula>0</formula>
    </cfRule>
  </conditionalFormatting>
  <conditionalFormatting sqref="P30">
    <cfRule type="cellIs" dxfId="0" priority="107" operator="lessThan">
      <formula>0</formula>
    </cfRule>
  </conditionalFormatting>
  <conditionalFormatting sqref="P30">
    <cfRule type="cellIs" dxfId="0" priority="108" operator="greaterThanOrEqual">
      <formula>0</formula>
    </cfRule>
  </conditionalFormatting>
  <conditionalFormatting sqref="P31">
    <cfRule type="cellIs" dxfId="0" priority="109" operator="lessThan">
      <formula>0</formula>
    </cfRule>
  </conditionalFormatting>
  <conditionalFormatting sqref="P31">
    <cfRule type="cellIs" dxfId="0" priority="110" operator="greaterThanOrEqual">
      <formula>0</formula>
    </cfRule>
  </conditionalFormatting>
  <conditionalFormatting sqref="P32">
    <cfRule type="cellIs" dxfId="0" priority="111" operator="lessThan">
      <formula>0</formula>
    </cfRule>
  </conditionalFormatting>
  <conditionalFormatting sqref="P32">
    <cfRule type="cellIs" dxfId="0" priority="112" operator="greaterThanOrEqual">
      <formula>0</formula>
    </cfRule>
  </conditionalFormatting>
  <conditionalFormatting sqref="P33">
    <cfRule type="cellIs" dxfId="0" priority="113" operator="lessThan">
      <formula>0</formula>
    </cfRule>
  </conditionalFormatting>
  <conditionalFormatting sqref="P33">
    <cfRule type="cellIs" dxfId="0" priority="114" operator="greaterThanOrEqual">
      <formula>0</formula>
    </cfRule>
  </conditionalFormatting>
  <conditionalFormatting sqref="P34">
    <cfRule type="cellIs" dxfId="0" priority="115" operator="lessThan">
      <formula>0</formula>
    </cfRule>
  </conditionalFormatting>
  <conditionalFormatting sqref="P34">
    <cfRule type="cellIs" dxfId="0" priority="116" operator="greaterThanOrEqual">
      <formula>0</formula>
    </cfRule>
  </conditionalFormatting>
  <conditionalFormatting sqref="P35">
    <cfRule type="cellIs" dxfId="0" priority="117" operator="lessThan">
      <formula>0</formula>
    </cfRule>
  </conditionalFormatting>
  <conditionalFormatting sqref="P35">
    <cfRule type="cellIs" dxfId="0" priority="118" operator="greaterThanOrEqual">
      <formula>0</formula>
    </cfRule>
  </conditionalFormatting>
  <conditionalFormatting sqref="P36">
    <cfRule type="cellIs" dxfId="0" priority="119" operator="lessThan">
      <formula>0</formula>
    </cfRule>
  </conditionalFormatting>
  <conditionalFormatting sqref="P36">
    <cfRule type="cellIs" dxfId="0" priority="120" operator="greaterThanOrEqual">
      <formula>0</formula>
    </cfRule>
  </conditionalFormatting>
  <conditionalFormatting sqref="P37">
    <cfRule type="cellIs" dxfId="0" priority="121" operator="lessThan">
      <formula>0</formula>
    </cfRule>
  </conditionalFormatting>
  <conditionalFormatting sqref="P37">
    <cfRule type="cellIs" dxfId="0" priority="122" operator="greaterThanOrEqual">
      <formula>0</formula>
    </cfRule>
  </conditionalFormatting>
  <conditionalFormatting sqref="P38">
    <cfRule type="cellIs" dxfId="0" priority="123" operator="lessThan">
      <formula>0</formula>
    </cfRule>
  </conditionalFormatting>
  <conditionalFormatting sqref="P38">
    <cfRule type="cellIs" dxfId="0" priority="124" operator="greaterThanOrEqual">
      <formula>0</formula>
    </cfRule>
  </conditionalFormatting>
  <conditionalFormatting sqref="P16">
    <cfRule type="cellIs" dxfId="0" priority="125" operator="lessThan">
      <formula>0</formula>
    </cfRule>
  </conditionalFormatting>
  <conditionalFormatting sqref="P16">
    <cfRule type="cellIs" dxfId="0" priority="126" operator="greaterThanOrEqual">
      <formula>0</formula>
    </cfRule>
  </conditionalFormatting>
  <conditionalFormatting sqref="P17">
    <cfRule type="cellIs" dxfId="0" priority="127" operator="lessThan">
      <formula>0</formula>
    </cfRule>
  </conditionalFormatting>
  <conditionalFormatting sqref="P17">
    <cfRule type="cellIs" dxfId="0" priority="128" operator="greaterThanOrEqual">
      <formula>0</formula>
    </cfRule>
  </conditionalFormatting>
  <conditionalFormatting sqref="P18">
    <cfRule type="cellIs" dxfId="0" priority="129" operator="lessThan">
      <formula>0</formula>
    </cfRule>
  </conditionalFormatting>
  <conditionalFormatting sqref="P18">
    <cfRule type="cellIs" dxfId="0" priority="130" operator="greaterThanOrEqual">
      <formula>0</formula>
    </cfRule>
  </conditionalFormatting>
  <conditionalFormatting sqref="P19">
    <cfRule type="cellIs" dxfId="0" priority="131" operator="lessThan">
      <formula>0</formula>
    </cfRule>
  </conditionalFormatting>
  <conditionalFormatting sqref="P19">
    <cfRule type="cellIs" dxfId="0" priority="132" operator="greaterThanOrEqual">
      <formula>0</formula>
    </cfRule>
  </conditionalFormatting>
  <conditionalFormatting sqref="P20">
    <cfRule type="cellIs" dxfId="0" priority="133" operator="lessThan">
      <formula>0</formula>
    </cfRule>
  </conditionalFormatting>
  <conditionalFormatting sqref="P20">
    <cfRule type="cellIs" dxfId="0" priority="134" operator="greaterThanOrEqual">
      <formula>0</formula>
    </cfRule>
  </conditionalFormatting>
  <conditionalFormatting sqref="P21">
    <cfRule type="cellIs" dxfId="0" priority="135" operator="lessThan">
      <formula>0</formula>
    </cfRule>
  </conditionalFormatting>
  <conditionalFormatting sqref="P21">
    <cfRule type="cellIs" dxfId="0" priority="136" operator="greaterThanOrEqual">
      <formula>0</formula>
    </cfRule>
  </conditionalFormatting>
  <conditionalFormatting sqref="P22">
    <cfRule type="cellIs" dxfId="0" priority="137" operator="lessThan">
      <formula>0</formula>
    </cfRule>
  </conditionalFormatting>
  <conditionalFormatting sqref="P22">
    <cfRule type="cellIs" dxfId="0" priority="138" operator="greaterThanOrEqual">
      <formula>0</formula>
    </cfRule>
  </conditionalFormatting>
  <conditionalFormatting sqref="P23">
    <cfRule type="cellIs" dxfId="0" priority="139" operator="lessThan">
      <formula>0</formula>
    </cfRule>
  </conditionalFormatting>
  <conditionalFormatting sqref="P23">
    <cfRule type="cellIs" dxfId="0" priority="140" operator="greaterThanOrEqual">
      <formula>0</formula>
    </cfRule>
  </conditionalFormatting>
  <conditionalFormatting sqref="P24">
    <cfRule type="cellIs" dxfId="0" priority="141" operator="lessThan">
      <formula>0</formula>
    </cfRule>
  </conditionalFormatting>
  <conditionalFormatting sqref="P24">
    <cfRule type="cellIs" dxfId="0" priority="142" operator="greaterThanOrEqual">
      <formula>0</formula>
    </cfRule>
  </conditionalFormatting>
  <conditionalFormatting sqref="P25">
    <cfRule type="cellIs" dxfId="0" priority="143" operator="lessThan">
      <formula>0</formula>
    </cfRule>
  </conditionalFormatting>
  <conditionalFormatting sqref="P25">
    <cfRule type="cellIs" dxfId="0" priority="144" operator="greaterThanOrEqual">
      <formula>0</formula>
    </cfRule>
  </conditionalFormatting>
  <conditionalFormatting sqref="P3">
    <cfRule type="cellIs" dxfId="0" priority="145" operator="lessThan">
      <formula>0</formula>
    </cfRule>
  </conditionalFormatting>
  <conditionalFormatting sqref="P3">
    <cfRule type="cellIs" dxfId="0" priority="146" operator="greaterThanOrEqual">
      <formula>0</formula>
    </cfRule>
  </conditionalFormatting>
  <conditionalFormatting sqref="P4">
    <cfRule type="cellIs" dxfId="0" priority="147" operator="lessThan">
      <formula>0</formula>
    </cfRule>
  </conditionalFormatting>
  <conditionalFormatting sqref="P4">
    <cfRule type="cellIs" dxfId="0" priority="148" operator="greaterThanOrEqual">
      <formula>0</formula>
    </cfRule>
  </conditionalFormatting>
  <conditionalFormatting sqref="P5">
    <cfRule type="cellIs" dxfId="0" priority="149" operator="lessThan">
      <formula>0</formula>
    </cfRule>
  </conditionalFormatting>
  <conditionalFormatting sqref="P5">
    <cfRule type="cellIs" dxfId="0" priority="150" operator="greaterThanOrEqual">
      <formula>0</formula>
    </cfRule>
  </conditionalFormatting>
  <conditionalFormatting sqref="P6">
    <cfRule type="cellIs" dxfId="0" priority="151" operator="lessThan">
      <formula>0</formula>
    </cfRule>
  </conditionalFormatting>
  <conditionalFormatting sqref="P6">
    <cfRule type="cellIs" dxfId="0" priority="152" operator="greaterThanOrEqual">
      <formula>0</formula>
    </cfRule>
  </conditionalFormatting>
  <conditionalFormatting sqref="P7">
    <cfRule type="cellIs" dxfId="0" priority="153" operator="lessThan">
      <formula>0</formula>
    </cfRule>
  </conditionalFormatting>
  <conditionalFormatting sqref="P7">
    <cfRule type="cellIs" dxfId="0" priority="154" operator="greaterThanOrEqual">
      <formula>0</formula>
    </cfRule>
  </conditionalFormatting>
  <conditionalFormatting sqref="P8">
    <cfRule type="cellIs" dxfId="0" priority="155" operator="lessThan">
      <formula>0</formula>
    </cfRule>
  </conditionalFormatting>
  <conditionalFormatting sqref="P8">
    <cfRule type="cellIs" dxfId="0" priority="156" operator="greaterThanOrEqual">
      <formula>0</formula>
    </cfRule>
  </conditionalFormatting>
  <conditionalFormatting sqref="P9">
    <cfRule type="cellIs" dxfId="0" priority="157" operator="lessThan">
      <formula>0</formula>
    </cfRule>
  </conditionalFormatting>
  <conditionalFormatting sqref="P9">
    <cfRule type="cellIs" dxfId="0" priority="158" operator="greaterThanOrEqual">
      <formula>0</formula>
    </cfRule>
  </conditionalFormatting>
  <conditionalFormatting sqref="P10">
    <cfRule type="cellIs" dxfId="0" priority="159" operator="lessThan">
      <formula>0</formula>
    </cfRule>
  </conditionalFormatting>
  <conditionalFormatting sqref="P10">
    <cfRule type="cellIs" dxfId="0" priority="160" operator="greaterThanOrEqual">
      <formula>0</formula>
    </cfRule>
  </conditionalFormatting>
  <conditionalFormatting sqref="P11">
    <cfRule type="cellIs" dxfId="0" priority="161" operator="lessThan">
      <formula>0</formula>
    </cfRule>
  </conditionalFormatting>
  <conditionalFormatting sqref="P11">
    <cfRule type="cellIs" dxfId="0" priority="162" operator="greaterThanOrEqual">
      <formula>0</formula>
    </cfRule>
  </conditionalFormatting>
  <conditionalFormatting sqref="P12">
    <cfRule type="cellIs" dxfId="0" priority="163" operator="lessThan">
      <formula>0</formula>
    </cfRule>
  </conditionalFormatting>
  <conditionalFormatting sqref="P12">
    <cfRule type="cellIs" dxfId="0" priority="164" operator="greaterThanOrEqual">
      <formula>0</formula>
    </cfRule>
  </conditionalFormatting>
  <conditionalFormatting sqref="C55">
    <cfRule type="cellIs" dxfId="0" priority="165" operator="lessThan">
      <formula>0</formula>
    </cfRule>
  </conditionalFormatting>
  <conditionalFormatting sqref="C55">
    <cfRule type="cellIs" dxfId="0" priority="166" operator="greaterThanOrEqual">
      <formula>0</formula>
    </cfRule>
  </conditionalFormatting>
  <conditionalFormatting sqref="O55">
    <cfRule type="cellIs" dxfId="0" priority="167" operator="lessThan">
      <formula>0</formula>
    </cfRule>
  </conditionalFormatting>
  <conditionalFormatting sqref="O55">
    <cfRule type="cellIs" dxfId="0" priority="168" operator="greaterThanOrEqual">
      <formula>0</formula>
    </cfRule>
  </conditionalFormatting>
  <conditionalFormatting sqref="O56">
    <cfRule type="cellIs" dxfId="0" priority="169" operator="lessThan">
      <formula>0</formula>
    </cfRule>
  </conditionalFormatting>
  <conditionalFormatting sqref="O56">
    <cfRule type="cellIs" dxfId="0" priority="170" operator="greaterThanOrEqual">
      <formula>0</formula>
    </cfRule>
  </conditionalFormatting>
  <conditionalFormatting sqref="O57">
    <cfRule type="cellIs" dxfId="0" priority="171" operator="lessThan">
      <formula>0</formula>
    </cfRule>
  </conditionalFormatting>
  <conditionalFormatting sqref="O57">
    <cfRule type="cellIs" dxfId="0" priority="172" operator="greaterThanOrEqual">
      <formula>0</formula>
    </cfRule>
  </conditionalFormatting>
  <conditionalFormatting sqref="O58">
    <cfRule type="cellIs" dxfId="0" priority="173" operator="lessThan">
      <formula>0</formula>
    </cfRule>
  </conditionalFormatting>
  <conditionalFormatting sqref="O58">
    <cfRule type="cellIs" dxfId="0" priority="174" operator="greaterThanOrEqual">
      <formula>0</formula>
    </cfRule>
  </conditionalFormatting>
  <conditionalFormatting sqref="O59">
    <cfRule type="cellIs" dxfId="0" priority="175" operator="lessThan">
      <formula>0</formula>
    </cfRule>
  </conditionalFormatting>
  <conditionalFormatting sqref="O59">
    <cfRule type="cellIs" dxfId="0" priority="176" operator="greaterThanOrEqual">
      <formula>0</formula>
    </cfRule>
  </conditionalFormatting>
  <conditionalFormatting sqref="O60">
    <cfRule type="cellIs" dxfId="0" priority="177" operator="lessThan">
      <formula>0</formula>
    </cfRule>
  </conditionalFormatting>
  <conditionalFormatting sqref="O60">
    <cfRule type="cellIs" dxfId="0" priority="178" operator="greaterThanOrEqual">
      <formula>0</formula>
    </cfRule>
  </conditionalFormatting>
  <conditionalFormatting sqref="O61">
    <cfRule type="cellIs" dxfId="0" priority="179" operator="lessThan">
      <formula>0</formula>
    </cfRule>
  </conditionalFormatting>
  <conditionalFormatting sqref="O61">
    <cfRule type="cellIs" dxfId="0" priority="180" operator="greaterThanOrEqual">
      <formula>0</formula>
    </cfRule>
  </conditionalFormatting>
  <conditionalFormatting sqref="O62">
    <cfRule type="cellIs" dxfId="0" priority="181" operator="lessThan">
      <formula>0</formula>
    </cfRule>
  </conditionalFormatting>
  <conditionalFormatting sqref="O62">
    <cfRule type="cellIs" dxfId="0" priority="182" operator="greaterThanOrEqual">
      <formula>0</formula>
    </cfRule>
  </conditionalFormatting>
  <conditionalFormatting sqref="O63">
    <cfRule type="cellIs" dxfId="0" priority="183" operator="lessThan">
      <formula>0</formula>
    </cfRule>
  </conditionalFormatting>
  <conditionalFormatting sqref="O63">
    <cfRule type="cellIs" dxfId="0" priority="184" operator="greaterThanOrEqual">
      <formula>0</formula>
    </cfRule>
  </conditionalFormatting>
  <conditionalFormatting sqref="O64">
    <cfRule type="cellIs" dxfId="0" priority="185" operator="lessThan">
      <formula>0</formula>
    </cfRule>
  </conditionalFormatting>
  <conditionalFormatting sqref="O64">
    <cfRule type="cellIs" dxfId="0" priority="186" operator="greaterThanOrEqual">
      <formula>0</formula>
    </cfRule>
  </conditionalFormatting>
  <conditionalFormatting sqref="P55">
    <cfRule type="cellIs" dxfId="0" priority="187" operator="lessThan">
      <formula>0</formula>
    </cfRule>
  </conditionalFormatting>
  <conditionalFormatting sqref="P55">
    <cfRule type="cellIs" dxfId="0" priority="188" operator="greaterThanOrEqual">
      <formula>0</formula>
    </cfRule>
  </conditionalFormatting>
  <conditionalFormatting sqref="P56">
    <cfRule type="cellIs" dxfId="0" priority="189" operator="lessThan">
      <formula>0</formula>
    </cfRule>
  </conditionalFormatting>
  <conditionalFormatting sqref="P56">
    <cfRule type="cellIs" dxfId="0" priority="190" operator="greaterThanOrEqual">
      <formula>0</formula>
    </cfRule>
  </conditionalFormatting>
  <conditionalFormatting sqref="P57">
    <cfRule type="cellIs" dxfId="0" priority="191" operator="lessThan">
      <formula>0</formula>
    </cfRule>
  </conditionalFormatting>
  <conditionalFormatting sqref="P57">
    <cfRule type="cellIs" dxfId="0" priority="192" operator="greaterThanOrEqual">
      <formula>0</formula>
    </cfRule>
  </conditionalFormatting>
  <conditionalFormatting sqref="P58">
    <cfRule type="cellIs" dxfId="0" priority="193" operator="lessThan">
      <formula>0</formula>
    </cfRule>
  </conditionalFormatting>
  <conditionalFormatting sqref="P58">
    <cfRule type="cellIs" dxfId="0" priority="194" operator="greaterThanOrEqual">
      <formula>0</formula>
    </cfRule>
  </conditionalFormatting>
  <conditionalFormatting sqref="P59">
    <cfRule type="cellIs" dxfId="0" priority="195" operator="lessThan">
      <formula>0</formula>
    </cfRule>
  </conditionalFormatting>
  <conditionalFormatting sqref="P59">
    <cfRule type="cellIs" dxfId="0" priority="196" operator="greaterThanOrEqual">
      <formula>0</formula>
    </cfRule>
  </conditionalFormatting>
  <conditionalFormatting sqref="P60">
    <cfRule type="cellIs" dxfId="0" priority="197" operator="lessThan">
      <formula>0</formula>
    </cfRule>
  </conditionalFormatting>
  <conditionalFormatting sqref="P60">
    <cfRule type="cellIs" dxfId="0" priority="198" operator="greaterThanOrEqual">
      <formula>0</formula>
    </cfRule>
  </conditionalFormatting>
  <conditionalFormatting sqref="P61">
    <cfRule type="cellIs" dxfId="0" priority="199" operator="lessThan">
      <formula>0</formula>
    </cfRule>
  </conditionalFormatting>
  <conditionalFormatting sqref="P61">
    <cfRule type="cellIs" dxfId="0" priority="200" operator="greaterThanOrEqual">
      <formula>0</formula>
    </cfRule>
  </conditionalFormatting>
  <conditionalFormatting sqref="P62">
    <cfRule type="cellIs" dxfId="0" priority="201" operator="lessThan">
      <formula>0</formula>
    </cfRule>
  </conditionalFormatting>
  <conditionalFormatting sqref="P62">
    <cfRule type="cellIs" dxfId="0" priority="202" operator="greaterThanOrEqual">
      <formula>0</formula>
    </cfRule>
  </conditionalFormatting>
  <conditionalFormatting sqref="P63">
    <cfRule type="cellIs" dxfId="0" priority="203" operator="lessThan">
      <formula>0</formula>
    </cfRule>
  </conditionalFormatting>
  <conditionalFormatting sqref="P63">
    <cfRule type="cellIs" dxfId="0" priority="204" operator="greaterThanOrEqual">
      <formula>0</formula>
    </cfRule>
  </conditionalFormatting>
  <conditionalFormatting sqref="P64">
    <cfRule type="cellIs" dxfId="0" priority="205" operator="lessThan">
      <formula>0</formula>
    </cfRule>
  </conditionalFormatting>
  <conditionalFormatting sqref="P64">
    <cfRule type="cellIs" dxfId="0" priority="206" operator="greaterThanOrEqual">
      <formula>0</formula>
    </cfRule>
  </conditionalFormatting>
  <conditionalFormatting sqref="D55">
    <cfRule type="cellIs" dxfId="0" priority="207" operator="lessThan">
      <formula>0</formula>
    </cfRule>
  </conditionalFormatting>
  <conditionalFormatting sqref="D55">
    <cfRule type="cellIs" dxfId="0" priority="208" operator="greaterThanOrEqual">
      <formula>0</formula>
    </cfRule>
  </conditionalFormatting>
  <conditionalFormatting sqref="E55">
    <cfRule type="cellIs" dxfId="0" priority="209" operator="lessThan">
      <formula>0</formula>
    </cfRule>
  </conditionalFormatting>
  <conditionalFormatting sqref="E55">
    <cfRule type="cellIs" dxfId="0" priority="210" operator="greaterThanOrEqual">
      <formula>0</formula>
    </cfRule>
  </conditionalFormatting>
  <conditionalFormatting sqref="F55">
    <cfRule type="cellIs" dxfId="0" priority="211" operator="lessThan">
      <formula>0</formula>
    </cfRule>
  </conditionalFormatting>
  <conditionalFormatting sqref="F55">
    <cfRule type="cellIs" dxfId="0" priority="212" operator="greaterThanOrEqual">
      <formula>0</formula>
    </cfRule>
  </conditionalFormatting>
  <conditionalFormatting sqref="G55">
    <cfRule type="cellIs" dxfId="0" priority="213" operator="lessThan">
      <formula>0</formula>
    </cfRule>
  </conditionalFormatting>
  <conditionalFormatting sqref="G55">
    <cfRule type="cellIs" dxfId="0" priority="214" operator="greaterThanOrEqual">
      <formula>0</formula>
    </cfRule>
  </conditionalFormatting>
  <conditionalFormatting sqref="H55">
    <cfRule type="cellIs" dxfId="0" priority="215" operator="lessThan">
      <formula>0</formula>
    </cfRule>
  </conditionalFormatting>
  <conditionalFormatting sqref="H55">
    <cfRule type="cellIs" dxfId="0" priority="216" operator="greaterThanOrEqual">
      <formula>0</formula>
    </cfRule>
  </conditionalFormatting>
  <conditionalFormatting sqref="I55">
    <cfRule type="cellIs" dxfId="0" priority="217" operator="lessThan">
      <formula>0</formula>
    </cfRule>
  </conditionalFormatting>
  <conditionalFormatting sqref="I55">
    <cfRule type="cellIs" dxfId="0" priority="218" operator="greaterThanOrEqual">
      <formula>0</formula>
    </cfRule>
  </conditionalFormatting>
  <conditionalFormatting sqref="J55">
    <cfRule type="cellIs" dxfId="0" priority="219" operator="lessThan">
      <formula>0</formula>
    </cfRule>
  </conditionalFormatting>
  <conditionalFormatting sqref="J55">
    <cfRule type="cellIs" dxfId="0" priority="220" operator="greaterThanOrEqual">
      <formula>0</formula>
    </cfRule>
  </conditionalFormatting>
  <conditionalFormatting sqref="K55">
    <cfRule type="cellIs" dxfId="0" priority="221" operator="lessThan">
      <formula>0</formula>
    </cfRule>
  </conditionalFormatting>
  <conditionalFormatting sqref="K55">
    <cfRule type="cellIs" dxfId="0" priority="222" operator="greaterThanOrEqual">
      <formula>0</formula>
    </cfRule>
  </conditionalFormatting>
  <conditionalFormatting sqref="L55">
    <cfRule type="cellIs" dxfId="0" priority="223" operator="lessThan">
      <formula>0</formula>
    </cfRule>
  </conditionalFormatting>
  <conditionalFormatting sqref="L55">
    <cfRule type="cellIs" dxfId="0" priority="224" operator="greaterThanOrEqual">
      <formula>0</formula>
    </cfRule>
  </conditionalFormatting>
  <conditionalFormatting sqref="M55">
    <cfRule type="cellIs" dxfId="0" priority="225" operator="lessThan">
      <formula>0</formula>
    </cfRule>
  </conditionalFormatting>
  <conditionalFormatting sqref="M55">
    <cfRule type="cellIs" dxfId="0" priority="226" operator="greaterThanOrEqual">
      <formula>0</formula>
    </cfRule>
  </conditionalFormatting>
  <conditionalFormatting sqref="N55">
    <cfRule type="cellIs" dxfId="0" priority="227" operator="lessThan">
      <formula>0</formula>
    </cfRule>
  </conditionalFormatting>
  <conditionalFormatting sqref="N55">
    <cfRule type="cellIs" dxfId="0" priority="228" operator="greaterThanOrEqual">
      <formula>0</formula>
    </cfRule>
  </conditionalFormatting>
  <conditionalFormatting sqref="C56">
    <cfRule type="cellIs" dxfId="0" priority="229" operator="lessThan">
      <formula>0</formula>
    </cfRule>
  </conditionalFormatting>
  <conditionalFormatting sqref="C56">
    <cfRule type="cellIs" dxfId="0" priority="230" operator="greaterThanOrEqual">
      <formula>0</formula>
    </cfRule>
  </conditionalFormatting>
  <conditionalFormatting sqref="D56">
    <cfRule type="cellIs" dxfId="0" priority="231" operator="lessThan">
      <formula>0</formula>
    </cfRule>
  </conditionalFormatting>
  <conditionalFormatting sqref="D56">
    <cfRule type="cellIs" dxfId="0" priority="232" operator="greaterThanOrEqual">
      <formula>0</formula>
    </cfRule>
  </conditionalFormatting>
  <conditionalFormatting sqref="E56">
    <cfRule type="cellIs" dxfId="0" priority="233" operator="lessThan">
      <formula>0</formula>
    </cfRule>
  </conditionalFormatting>
  <conditionalFormatting sqref="E56">
    <cfRule type="cellIs" dxfId="0" priority="234" operator="greaterThanOrEqual">
      <formula>0</formula>
    </cfRule>
  </conditionalFormatting>
  <conditionalFormatting sqref="F56">
    <cfRule type="cellIs" dxfId="0" priority="235" operator="lessThan">
      <formula>0</formula>
    </cfRule>
  </conditionalFormatting>
  <conditionalFormatting sqref="F56">
    <cfRule type="cellIs" dxfId="0" priority="236" operator="greaterThanOrEqual">
      <formula>0</formula>
    </cfRule>
  </conditionalFormatting>
  <conditionalFormatting sqref="G56">
    <cfRule type="cellIs" dxfId="0" priority="237" operator="lessThan">
      <formula>0</formula>
    </cfRule>
  </conditionalFormatting>
  <conditionalFormatting sqref="G56">
    <cfRule type="cellIs" dxfId="0" priority="238" operator="greaterThanOrEqual">
      <formula>0</formula>
    </cfRule>
  </conditionalFormatting>
  <conditionalFormatting sqref="H56">
    <cfRule type="cellIs" dxfId="0" priority="239" operator="lessThan">
      <formula>0</formula>
    </cfRule>
  </conditionalFormatting>
  <conditionalFormatting sqref="H56">
    <cfRule type="cellIs" dxfId="0" priority="240" operator="greaterThanOrEqual">
      <formula>0</formula>
    </cfRule>
  </conditionalFormatting>
  <conditionalFormatting sqref="I56">
    <cfRule type="cellIs" dxfId="0" priority="241" operator="lessThan">
      <formula>0</formula>
    </cfRule>
  </conditionalFormatting>
  <conditionalFormatting sqref="I56">
    <cfRule type="cellIs" dxfId="0" priority="242" operator="greaterThanOrEqual">
      <formula>0</formula>
    </cfRule>
  </conditionalFormatting>
  <conditionalFormatting sqref="J56">
    <cfRule type="cellIs" dxfId="0" priority="243" operator="lessThan">
      <formula>0</formula>
    </cfRule>
  </conditionalFormatting>
  <conditionalFormatting sqref="J56">
    <cfRule type="cellIs" dxfId="0" priority="244" operator="greaterThanOrEqual">
      <formula>0</formula>
    </cfRule>
  </conditionalFormatting>
  <conditionalFormatting sqref="K56">
    <cfRule type="cellIs" dxfId="0" priority="245" operator="lessThan">
      <formula>0</formula>
    </cfRule>
  </conditionalFormatting>
  <conditionalFormatting sqref="K56">
    <cfRule type="cellIs" dxfId="0" priority="246" operator="greaterThanOrEqual">
      <formula>0</formula>
    </cfRule>
  </conditionalFormatting>
  <conditionalFormatting sqref="L56">
    <cfRule type="cellIs" dxfId="0" priority="247" operator="lessThan">
      <formula>0</formula>
    </cfRule>
  </conditionalFormatting>
  <conditionalFormatting sqref="L56">
    <cfRule type="cellIs" dxfId="0" priority="248" operator="greaterThanOrEqual">
      <formula>0</formula>
    </cfRule>
  </conditionalFormatting>
  <conditionalFormatting sqref="M56">
    <cfRule type="cellIs" dxfId="0" priority="249" operator="lessThan">
      <formula>0</formula>
    </cfRule>
  </conditionalFormatting>
  <conditionalFormatting sqref="M56">
    <cfRule type="cellIs" dxfId="0" priority="250" operator="greaterThanOrEqual">
      <formula>0</formula>
    </cfRule>
  </conditionalFormatting>
  <conditionalFormatting sqref="N56">
    <cfRule type="cellIs" dxfId="0" priority="251" operator="lessThan">
      <formula>0</formula>
    </cfRule>
  </conditionalFormatting>
  <conditionalFormatting sqref="N56">
    <cfRule type="cellIs" dxfId="0" priority="252" operator="greaterThanOrEqual">
      <formula>0</formula>
    </cfRule>
  </conditionalFormatting>
  <conditionalFormatting sqref="C57">
    <cfRule type="cellIs" dxfId="0" priority="253" operator="lessThan">
      <formula>0</formula>
    </cfRule>
  </conditionalFormatting>
  <conditionalFormatting sqref="C57">
    <cfRule type="cellIs" dxfId="0" priority="254" operator="greaterThanOrEqual">
      <formula>0</formula>
    </cfRule>
  </conditionalFormatting>
  <conditionalFormatting sqref="D57">
    <cfRule type="cellIs" dxfId="0" priority="255" operator="lessThan">
      <formula>0</formula>
    </cfRule>
  </conditionalFormatting>
  <conditionalFormatting sqref="D57">
    <cfRule type="cellIs" dxfId="0" priority="256" operator="greaterThanOrEqual">
      <formula>0</formula>
    </cfRule>
  </conditionalFormatting>
  <conditionalFormatting sqref="E57">
    <cfRule type="cellIs" dxfId="0" priority="257" operator="lessThan">
      <formula>0</formula>
    </cfRule>
  </conditionalFormatting>
  <conditionalFormatting sqref="E57">
    <cfRule type="cellIs" dxfId="0" priority="258" operator="greaterThanOrEqual">
      <formula>0</formula>
    </cfRule>
  </conditionalFormatting>
  <conditionalFormatting sqref="F57">
    <cfRule type="cellIs" dxfId="0" priority="259" operator="lessThan">
      <formula>0</formula>
    </cfRule>
  </conditionalFormatting>
  <conditionalFormatting sqref="F57">
    <cfRule type="cellIs" dxfId="0" priority="260" operator="greaterThanOrEqual">
      <formula>0</formula>
    </cfRule>
  </conditionalFormatting>
  <conditionalFormatting sqref="G57">
    <cfRule type="cellIs" dxfId="0" priority="261" operator="lessThan">
      <formula>0</formula>
    </cfRule>
  </conditionalFormatting>
  <conditionalFormatting sqref="G57">
    <cfRule type="cellIs" dxfId="0" priority="262" operator="greaterThanOrEqual">
      <formula>0</formula>
    </cfRule>
  </conditionalFormatting>
  <conditionalFormatting sqref="H57">
    <cfRule type="cellIs" dxfId="0" priority="263" operator="lessThan">
      <formula>0</formula>
    </cfRule>
  </conditionalFormatting>
  <conditionalFormatting sqref="H57">
    <cfRule type="cellIs" dxfId="0" priority="264" operator="greaterThanOrEqual">
      <formula>0</formula>
    </cfRule>
  </conditionalFormatting>
  <conditionalFormatting sqref="I57">
    <cfRule type="cellIs" dxfId="0" priority="265" operator="lessThan">
      <formula>0</formula>
    </cfRule>
  </conditionalFormatting>
  <conditionalFormatting sqref="I57">
    <cfRule type="cellIs" dxfId="0" priority="266" operator="greaterThanOrEqual">
      <formula>0</formula>
    </cfRule>
  </conditionalFormatting>
  <conditionalFormatting sqref="J57">
    <cfRule type="cellIs" dxfId="0" priority="267" operator="lessThan">
      <formula>0</formula>
    </cfRule>
  </conditionalFormatting>
  <conditionalFormatting sqref="J57">
    <cfRule type="cellIs" dxfId="0" priority="268" operator="greaterThanOrEqual">
      <formula>0</formula>
    </cfRule>
  </conditionalFormatting>
  <conditionalFormatting sqref="K57">
    <cfRule type="cellIs" dxfId="0" priority="269" operator="lessThan">
      <formula>0</formula>
    </cfRule>
  </conditionalFormatting>
  <conditionalFormatting sqref="K57">
    <cfRule type="cellIs" dxfId="0" priority="270" operator="greaterThanOrEqual">
      <formula>0</formula>
    </cfRule>
  </conditionalFormatting>
  <conditionalFormatting sqref="L57">
    <cfRule type="cellIs" dxfId="0" priority="271" operator="lessThan">
      <formula>0</formula>
    </cfRule>
  </conditionalFormatting>
  <conditionalFormatting sqref="L57">
    <cfRule type="cellIs" dxfId="0" priority="272" operator="greaterThanOrEqual">
      <formula>0</formula>
    </cfRule>
  </conditionalFormatting>
  <conditionalFormatting sqref="M57">
    <cfRule type="cellIs" dxfId="0" priority="273" operator="lessThan">
      <formula>0</formula>
    </cfRule>
  </conditionalFormatting>
  <conditionalFormatting sqref="M57">
    <cfRule type="cellIs" dxfId="0" priority="274" operator="greaterThanOrEqual">
      <formula>0</formula>
    </cfRule>
  </conditionalFormatting>
  <conditionalFormatting sqref="N57">
    <cfRule type="cellIs" dxfId="0" priority="275" operator="lessThan">
      <formula>0</formula>
    </cfRule>
  </conditionalFormatting>
  <conditionalFormatting sqref="N57">
    <cfRule type="cellIs" dxfId="0" priority="276" operator="greaterThanOrEqual">
      <formula>0</formula>
    </cfRule>
  </conditionalFormatting>
  <conditionalFormatting sqref="C58">
    <cfRule type="cellIs" dxfId="0" priority="277" operator="lessThan">
      <formula>0</formula>
    </cfRule>
  </conditionalFormatting>
  <conditionalFormatting sqref="C58">
    <cfRule type="cellIs" dxfId="0" priority="278" operator="greaterThanOrEqual">
      <formula>0</formula>
    </cfRule>
  </conditionalFormatting>
  <conditionalFormatting sqref="D58">
    <cfRule type="cellIs" dxfId="0" priority="279" operator="lessThan">
      <formula>0</formula>
    </cfRule>
  </conditionalFormatting>
  <conditionalFormatting sqref="D58">
    <cfRule type="cellIs" dxfId="0" priority="280" operator="greaterThanOrEqual">
      <formula>0</formula>
    </cfRule>
  </conditionalFormatting>
  <conditionalFormatting sqref="E58">
    <cfRule type="cellIs" dxfId="0" priority="281" operator="lessThan">
      <formula>0</formula>
    </cfRule>
  </conditionalFormatting>
  <conditionalFormatting sqref="E58">
    <cfRule type="cellIs" dxfId="0" priority="282" operator="greaterThanOrEqual">
      <formula>0</formula>
    </cfRule>
  </conditionalFormatting>
  <conditionalFormatting sqref="F58">
    <cfRule type="cellIs" dxfId="0" priority="283" operator="lessThan">
      <formula>0</formula>
    </cfRule>
  </conditionalFormatting>
  <conditionalFormatting sqref="F58">
    <cfRule type="cellIs" dxfId="0" priority="284" operator="greaterThanOrEqual">
      <formula>0</formula>
    </cfRule>
  </conditionalFormatting>
  <conditionalFormatting sqref="G58">
    <cfRule type="cellIs" dxfId="0" priority="285" operator="lessThan">
      <formula>0</formula>
    </cfRule>
  </conditionalFormatting>
  <conditionalFormatting sqref="G58">
    <cfRule type="cellIs" dxfId="0" priority="286" operator="greaterThanOrEqual">
      <formula>0</formula>
    </cfRule>
  </conditionalFormatting>
  <conditionalFormatting sqref="H58">
    <cfRule type="cellIs" dxfId="0" priority="287" operator="lessThan">
      <formula>0</formula>
    </cfRule>
  </conditionalFormatting>
  <conditionalFormatting sqref="H58">
    <cfRule type="cellIs" dxfId="0" priority="288" operator="greaterThanOrEqual">
      <formula>0</formula>
    </cfRule>
  </conditionalFormatting>
  <conditionalFormatting sqref="I58">
    <cfRule type="cellIs" dxfId="0" priority="289" operator="lessThan">
      <formula>0</formula>
    </cfRule>
  </conditionalFormatting>
  <conditionalFormatting sqref="I58">
    <cfRule type="cellIs" dxfId="0" priority="290" operator="greaterThanOrEqual">
      <formula>0</formula>
    </cfRule>
  </conditionalFormatting>
  <conditionalFormatting sqref="J58">
    <cfRule type="cellIs" dxfId="0" priority="291" operator="lessThan">
      <formula>0</formula>
    </cfRule>
  </conditionalFormatting>
  <conditionalFormatting sqref="J58">
    <cfRule type="cellIs" dxfId="0" priority="292" operator="greaterThanOrEqual">
      <formula>0</formula>
    </cfRule>
  </conditionalFormatting>
  <conditionalFormatting sqref="K58">
    <cfRule type="cellIs" dxfId="0" priority="293" operator="lessThan">
      <formula>0</formula>
    </cfRule>
  </conditionalFormatting>
  <conditionalFormatting sqref="K58">
    <cfRule type="cellIs" dxfId="0" priority="294" operator="greaterThanOrEqual">
      <formula>0</formula>
    </cfRule>
  </conditionalFormatting>
  <conditionalFormatting sqref="L58">
    <cfRule type="cellIs" dxfId="0" priority="295" operator="lessThan">
      <formula>0</formula>
    </cfRule>
  </conditionalFormatting>
  <conditionalFormatting sqref="L58">
    <cfRule type="cellIs" dxfId="0" priority="296" operator="greaterThanOrEqual">
      <formula>0</formula>
    </cfRule>
  </conditionalFormatting>
  <conditionalFormatting sqref="M58">
    <cfRule type="cellIs" dxfId="0" priority="297" operator="lessThan">
      <formula>0</formula>
    </cfRule>
  </conditionalFormatting>
  <conditionalFormatting sqref="M58">
    <cfRule type="cellIs" dxfId="0" priority="298" operator="greaterThanOrEqual">
      <formula>0</formula>
    </cfRule>
  </conditionalFormatting>
  <conditionalFormatting sqref="N58">
    <cfRule type="cellIs" dxfId="0" priority="299" operator="lessThan">
      <formula>0</formula>
    </cfRule>
  </conditionalFormatting>
  <conditionalFormatting sqref="N58">
    <cfRule type="cellIs" dxfId="0" priority="300" operator="greaterThanOrEqual">
      <formula>0</formula>
    </cfRule>
  </conditionalFormatting>
  <conditionalFormatting sqref="C59">
    <cfRule type="cellIs" dxfId="0" priority="301" operator="lessThan">
      <formula>0</formula>
    </cfRule>
  </conditionalFormatting>
  <conditionalFormatting sqref="C59">
    <cfRule type="cellIs" dxfId="0" priority="302" operator="greaterThanOrEqual">
      <formula>0</formula>
    </cfRule>
  </conditionalFormatting>
  <conditionalFormatting sqref="C60">
    <cfRule type="cellIs" dxfId="0" priority="303" operator="lessThan">
      <formula>0</formula>
    </cfRule>
  </conditionalFormatting>
  <conditionalFormatting sqref="C60">
    <cfRule type="cellIs" dxfId="0" priority="304" operator="greaterThanOrEqual">
      <formula>0</formula>
    </cfRule>
  </conditionalFormatting>
  <conditionalFormatting sqref="C61">
    <cfRule type="cellIs" dxfId="0" priority="305" operator="lessThan">
      <formula>0</formula>
    </cfRule>
  </conditionalFormatting>
  <conditionalFormatting sqref="C61">
    <cfRule type="cellIs" dxfId="0" priority="306" operator="greaterThanOrEqual">
      <formula>0</formula>
    </cfRule>
  </conditionalFormatting>
  <conditionalFormatting sqref="C62">
    <cfRule type="cellIs" dxfId="0" priority="307" operator="lessThan">
      <formula>0</formula>
    </cfRule>
  </conditionalFormatting>
  <conditionalFormatting sqref="C62">
    <cfRule type="cellIs" dxfId="0" priority="308" operator="greaterThanOrEqual">
      <formula>0</formula>
    </cfRule>
  </conditionalFormatting>
  <conditionalFormatting sqref="C63">
    <cfRule type="cellIs" dxfId="0" priority="309" operator="lessThan">
      <formula>0</formula>
    </cfRule>
  </conditionalFormatting>
  <conditionalFormatting sqref="C63">
    <cfRule type="cellIs" dxfId="0" priority="310" operator="greaterThanOrEqual">
      <formula>0</formula>
    </cfRule>
  </conditionalFormatting>
  <conditionalFormatting sqref="C64">
    <cfRule type="cellIs" dxfId="0" priority="311" operator="lessThan">
      <formula>0</formula>
    </cfRule>
  </conditionalFormatting>
  <conditionalFormatting sqref="C64">
    <cfRule type="cellIs" dxfId="0" priority="312" operator="greaterThanOrEqual">
      <formula>0</formula>
    </cfRule>
  </conditionalFormatting>
  <conditionalFormatting sqref="D59">
    <cfRule type="cellIs" dxfId="0" priority="313" operator="lessThan">
      <formula>0</formula>
    </cfRule>
  </conditionalFormatting>
  <conditionalFormatting sqref="D59">
    <cfRule type="cellIs" dxfId="0" priority="314" operator="greaterThanOrEqual">
      <formula>0</formula>
    </cfRule>
  </conditionalFormatting>
  <conditionalFormatting sqref="E59">
    <cfRule type="cellIs" dxfId="0" priority="315" operator="lessThan">
      <formula>0</formula>
    </cfRule>
  </conditionalFormatting>
  <conditionalFormatting sqref="E59">
    <cfRule type="cellIs" dxfId="0" priority="316" operator="greaterThanOrEqual">
      <formula>0</formula>
    </cfRule>
  </conditionalFormatting>
  <conditionalFormatting sqref="F59">
    <cfRule type="cellIs" dxfId="0" priority="317" operator="lessThan">
      <formula>0</formula>
    </cfRule>
  </conditionalFormatting>
  <conditionalFormatting sqref="F59">
    <cfRule type="cellIs" dxfId="0" priority="318" operator="greaterThanOrEqual">
      <formula>0</formula>
    </cfRule>
  </conditionalFormatting>
  <conditionalFormatting sqref="G59">
    <cfRule type="cellIs" dxfId="0" priority="319" operator="lessThan">
      <formula>0</formula>
    </cfRule>
  </conditionalFormatting>
  <conditionalFormatting sqref="G59">
    <cfRule type="cellIs" dxfId="0" priority="320" operator="greaterThanOrEqual">
      <formula>0</formula>
    </cfRule>
  </conditionalFormatting>
  <conditionalFormatting sqref="H59">
    <cfRule type="cellIs" dxfId="0" priority="321" operator="lessThan">
      <formula>0</formula>
    </cfRule>
  </conditionalFormatting>
  <conditionalFormatting sqref="H59">
    <cfRule type="cellIs" dxfId="0" priority="322" operator="greaterThanOrEqual">
      <formula>0</formula>
    </cfRule>
  </conditionalFormatting>
  <conditionalFormatting sqref="I59">
    <cfRule type="cellIs" dxfId="0" priority="323" operator="lessThan">
      <formula>0</formula>
    </cfRule>
  </conditionalFormatting>
  <conditionalFormatting sqref="I59">
    <cfRule type="cellIs" dxfId="0" priority="324" operator="greaterThanOrEqual">
      <formula>0</formula>
    </cfRule>
  </conditionalFormatting>
  <conditionalFormatting sqref="J59">
    <cfRule type="cellIs" dxfId="0" priority="325" operator="lessThan">
      <formula>0</formula>
    </cfRule>
  </conditionalFormatting>
  <conditionalFormatting sqref="J59">
    <cfRule type="cellIs" dxfId="0" priority="326" operator="greaterThanOrEqual">
      <formula>0</formula>
    </cfRule>
  </conditionalFormatting>
  <conditionalFormatting sqref="K59">
    <cfRule type="cellIs" dxfId="0" priority="327" operator="lessThan">
      <formula>0</formula>
    </cfRule>
  </conditionalFormatting>
  <conditionalFormatting sqref="K59">
    <cfRule type="cellIs" dxfId="0" priority="328" operator="greaterThanOrEqual">
      <formula>0</formula>
    </cfRule>
  </conditionalFormatting>
  <conditionalFormatting sqref="L59">
    <cfRule type="cellIs" dxfId="0" priority="329" operator="lessThan">
      <formula>0</formula>
    </cfRule>
  </conditionalFormatting>
  <conditionalFormatting sqref="L59">
    <cfRule type="cellIs" dxfId="0" priority="330" operator="greaterThanOrEqual">
      <formula>0</formula>
    </cfRule>
  </conditionalFormatting>
  <conditionalFormatting sqref="M59">
    <cfRule type="cellIs" dxfId="0" priority="331" operator="lessThan">
      <formula>0</formula>
    </cfRule>
  </conditionalFormatting>
  <conditionalFormatting sqref="M59">
    <cfRule type="cellIs" dxfId="0" priority="332" operator="greaterThanOrEqual">
      <formula>0</formula>
    </cfRule>
  </conditionalFormatting>
  <conditionalFormatting sqref="N59">
    <cfRule type="cellIs" dxfId="0" priority="333" operator="lessThan">
      <formula>0</formula>
    </cfRule>
  </conditionalFormatting>
  <conditionalFormatting sqref="N59">
    <cfRule type="cellIs" dxfId="0" priority="334" operator="greaterThanOrEqual">
      <formula>0</formula>
    </cfRule>
  </conditionalFormatting>
  <conditionalFormatting sqref="D60">
    <cfRule type="cellIs" dxfId="0" priority="335" operator="lessThan">
      <formula>0</formula>
    </cfRule>
  </conditionalFormatting>
  <conditionalFormatting sqref="D60">
    <cfRule type="cellIs" dxfId="0" priority="336" operator="greaterThanOrEqual">
      <formula>0</formula>
    </cfRule>
  </conditionalFormatting>
  <conditionalFormatting sqref="E60">
    <cfRule type="cellIs" dxfId="0" priority="337" operator="lessThan">
      <formula>0</formula>
    </cfRule>
  </conditionalFormatting>
  <conditionalFormatting sqref="E60">
    <cfRule type="cellIs" dxfId="0" priority="338" operator="greaterThanOrEqual">
      <formula>0</formula>
    </cfRule>
  </conditionalFormatting>
  <conditionalFormatting sqref="F60">
    <cfRule type="cellIs" dxfId="0" priority="339" operator="lessThan">
      <formula>0</formula>
    </cfRule>
  </conditionalFormatting>
  <conditionalFormatting sqref="F60">
    <cfRule type="cellIs" dxfId="0" priority="340" operator="greaterThanOrEqual">
      <formula>0</formula>
    </cfRule>
  </conditionalFormatting>
  <conditionalFormatting sqref="G60">
    <cfRule type="cellIs" dxfId="0" priority="341" operator="lessThan">
      <formula>0</formula>
    </cfRule>
  </conditionalFormatting>
  <conditionalFormatting sqref="G60">
    <cfRule type="cellIs" dxfId="0" priority="342" operator="greaterThanOrEqual">
      <formula>0</formula>
    </cfRule>
  </conditionalFormatting>
  <conditionalFormatting sqref="H60">
    <cfRule type="cellIs" dxfId="0" priority="343" operator="lessThan">
      <formula>0</formula>
    </cfRule>
  </conditionalFormatting>
  <conditionalFormatting sqref="H60">
    <cfRule type="cellIs" dxfId="0" priority="344" operator="greaterThanOrEqual">
      <formula>0</formula>
    </cfRule>
  </conditionalFormatting>
  <conditionalFormatting sqref="I60">
    <cfRule type="cellIs" dxfId="0" priority="345" operator="lessThan">
      <formula>0</formula>
    </cfRule>
  </conditionalFormatting>
  <conditionalFormatting sqref="I60">
    <cfRule type="cellIs" dxfId="0" priority="346" operator="greaterThanOrEqual">
      <formula>0</formula>
    </cfRule>
  </conditionalFormatting>
  <conditionalFormatting sqref="J60">
    <cfRule type="cellIs" dxfId="0" priority="347" operator="lessThan">
      <formula>0</formula>
    </cfRule>
  </conditionalFormatting>
  <conditionalFormatting sqref="J60">
    <cfRule type="cellIs" dxfId="0" priority="348" operator="greaterThanOrEqual">
      <formula>0</formula>
    </cfRule>
  </conditionalFormatting>
  <conditionalFormatting sqref="K60">
    <cfRule type="cellIs" dxfId="0" priority="349" operator="lessThan">
      <formula>0</formula>
    </cfRule>
  </conditionalFormatting>
  <conditionalFormatting sqref="K60">
    <cfRule type="cellIs" dxfId="0" priority="350" operator="greaterThanOrEqual">
      <formula>0</formula>
    </cfRule>
  </conditionalFormatting>
  <conditionalFormatting sqref="L60">
    <cfRule type="cellIs" dxfId="0" priority="351" operator="lessThan">
      <formula>0</formula>
    </cfRule>
  </conditionalFormatting>
  <conditionalFormatting sqref="L60">
    <cfRule type="cellIs" dxfId="0" priority="352" operator="greaterThanOrEqual">
      <formula>0</formula>
    </cfRule>
  </conditionalFormatting>
  <conditionalFormatting sqref="M60">
    <cfRule type="cellIs" dxfId="0" priority="353" operator="lessThan">
      <formula>0</formula>
    </cfRule>
  </conditionalFormatting>
  <conditionalFormatting sqref="M60">
    <cfRule type="cellIs" dxfId="0" priority="354" operator="greaterThanOrEqual">
      <formula>0</formula>
    </cfRule>
  </conditionalFormatting>
  <conditionalFormatting sqref="N60">
    <cfRule type="cellIs" dxfId="0" priority="355" operator="lessThan">
      <formula>0</formula>
    </cfRule>
  </conditionalFormatting>
  <conditionalFormatting sqref="N60">
    <cfRule type="cellIs" dxfId="0" priority="356" operator="greaterThanOrEqual">
      <formula>0</formula>
    </cfRule>
  </conditionalFormatting>
  <conditionalFormatting sqref="D61">
    <cfRule type="cellIs" dxfId="0" priority="357" operator="lessThan">
      <formula>0</formula>
    </cfRule>
  </conditionalFormatting>
  <conditionalFormatting sqref="D61">
    <cfRule type="cellIs" dxfId="0" priority="358" operator="greaterThanOrEqual">
      <formula>0</formula>
    </cfRule>
  </conditionalFormatting>
  <conditionalFormatting sqref="E61">
    <cfRule type="cellIs" dxfId="0" priority="359" operator="lessThan">
      <formula>0</formula>
    </cfRule>
  </conditionalFormatting>
  <conditionalFormatting sqref="E61">
    <cfRule type="cellIs" dxfId="0" priority="360" operator="greaterThanOrEqual">
      <formula>0</formula>
    </cfRule>
  </conditionalFormatting>
  <conditionalFormatting sqref="F61">
    <cfRule type="cellIs" dxfId="0" priority="361" operator="lessThan">
      <formula>0</formula>
    </cfRule>
  </conditionalFormatting>
  <conditionalFormatting sqref="F61">
    <cfRule type="cellIs" dxfId="0" priority="362" operator="greaterThanOrEqual">
      <formula>0</formula>
    </cfRule>
  </conditionalFormatting>
  <conditionalFormatting sqref="G61">
    <cfRule type="cellIs" dxfId="0" priority="363" operator="lessThan">
      <formula>0</formula>
    </cfRule>
  </conditionalFormatting>
  <conditionalFormatting sqref="G61">
    <cfRule type="cellIs" dxfId="0" priority="364" operator="greaterThanOrEqual">
      <formula>0</formula>
    </cfRule>
  </conditionalFormatting>
  <conditionalFormatting sqref="H61">
    <cfRule type="cellIs" dxfId="0" priority="365" operator="lessThan">
      <formula>0</formula>
    </cfRule>
  </conditionalFormatting>
  <conditionalFormatting sqref="H61">
    <cfRule type="cellIs" dxfId="0" priority="366" operator="greaterThanOrEqual">
      <formula>0</formula>
    </cfRule>
  </conditionalFormatting>
  <conditionalFormatting sqref="I61">
    <cfRule type="cellIs" dxfId="0" priority="367" operator="lessThan">
      <formula>0</formula>
    </cfRule>
  </conditionalFormatting>
  <conditionalFormatting sqref="I61">
    <cfRule type="cellIs" dxfId="0" priority="368" operator="greaterThanOrEqual">
      <formula>0</formula>
    </cfRule>
  </conditionalFormatting>
  <conditionalFormatting sqref="J61">
    <cfRule type="cellIs" dxfId="0" priority="369" operator="lessThan">
      <formula>0</formula>
    </cfRule>
  </conditionalFormatting>
  <conditionalFormatting sqref="J61">
    <cfRule type="cellIs" dxfId="0" priority="370" operator="greaterThanOrEqual">
      <formula>0</formula>
    </cfRule>
  </conditionalFormatting>
  <conditionalFormatting sqref="K61">
    <cfRule type="cellIs" dxfId="0" priority="371" operator="lessThan">
      <formula>0</formula>
    </cfRule>
  </conditionalFormatting>
  <conditionalFormatting sqref="K61">
    <cfRule type="cellIs" dxfId="0" priority="372" operator="greaterThanOrEqual">
      <formula>0</formula>
    </cfRule>
  </conditionalFormatting>
  <conditionalFormatting sqref="L61">
    <cfRule type="cellIs" dxfId="0" priority="373" operator="lessThan">
      <formula>0</formula>
    </cfRule>
  </conditionalFormatting>
  <conditionalFormatting sqref="L61">
    <cfRule type="cellIs" dxfId="0" priority="374" operator="greaterThanOrEqual">
      <formula>0</formula>
    </cfRule>
  </conditionalFormatting>
  <conditionalFormatting sqref="M61">
    <cfRule type="cellIs" dxfId="0" priority="375" operator="lessThan">
      <formula>0</formula>
    </cfRule>
  </conditionalFormatting>
  <conditionalFormatting sqref="M61">
    <cfRule type="cellIs" dxfId="0" priority="376" operator="greaterThanOrEqual">
      <formula>0</formula>
    </cfRule>
  </conditionalFormatting>
  <conditionalFormatting sqref="N61">
    <cfRule type="cellIs" dxfId="0" priority="377" operator="lessThan">
      <formula>0</formula>
    </cfRule>
  </conditionalFormatting>
  <conditionalFormatting sqref="N61">
    <cfRule type="cellIs" dxfId="0" priority="378" operator="greaterThanOrEqual">
      <formula>0</formula>
    </cfRule>
  </conditionalFormatting>
  <conditionalFormatting sqref="D62">
    <cfRule type="cellIs" dxfId="0" priority="379" operator="lessThan">
      <formula>0</formula>
    </cfRule>
  </conditionalFormatting>
  <conditionalFormatting sqref="D62">
    <cfRule type="cellIs" dxfId="0" priority="380" operator="greaterThanOrEqual">
      <formula>0</formula>
    </cfRule>
  </conditionalFormatting>
  <conditionalFormatting sqref="E62">
    <cfRule type="cellIs" dxfId="0" priority="381" operator="lessThan">
      <formula>0</formula>
    </cfRule>
  </conditionalFormatting>
  <conditionalFormatting sqref="E62">
    <cfRule type="cellIs" dxfId="0" priority="382" operator="greaterThanOrEqual">
      <formula>0</formula>
    </cfRule>
  </conditionalFormatting>
  <conditionalFormatting sqref="F62">
    <cfRule type="cellIs" dxfId="0" priority="383" operator="lessThan">
      <formula>0</formula>
    </cfRule>
  </conditionalFormatting>
  <conditionalFormatting sqref="F62">
    <cfRule type="cellIs" dxfId="0" priority="384" operator="greaterThanOrEqual">
      <formula>0</formula>
    </cfRule>
  </conditionalFormatting>
  <conditionalFormatting sqref="G62">
    <cfRule type="cellIs" dxfId="0" priority="385" operator="lessThan">
      <formula>0</formula>
    </cfRule>
  </conditionalFormatting>
  <conditionalFormatting sqref="G62">
    <cfRule type="cellIs" dxfId="0" priority="386" operator="greaterThanOrEqual">
      <formula>0</formula>
    </cfRule>
  </conditionalFormatting>
  <conditionalFormatting sqref="H62">
    <cfRule type="cellIs" dxfId="0" priority="387" operator="lessThan">
      <formula>0</formula>
    </cfRule>
  </conditionalFormatting>
  <conditionalFormatting sqref="H62">
    <cfRule type="cellIs" dxfId="0" priority="388" operator="greaterThanOrEqual">
      <formula>0</formula>
    </cfRule>
  </conditionalFormatting>
  <conditionalFormatting sqref="I62">
    <cfRule type="cellIs" dxfId="0" priority="389" operator="lessThan">
      <formula>0</formula>
    </cfRule>
  </conditionalFormatting>
  <conditionalFormatting sqref="I62">
    <cfRule type="cellIs" dxfId="0" priority="390" operator="greaterThanOrEqual">
      <formula>0</formula>
    </cfRule>
  </conditionalFormatting>
  <conditionalFormatting sqref="J62">
    <cfRule type="cellIs" dxfId="0" priority="391" operator="lessThan">
      <formula>0</formula>
    </cfRule>
  </conditionalFormatting>
  <conditionalFormatting sqref="J62">
    <cfRule type="cellIs" dxfId="0" priority="392" operator="greaterThanOrEqual">
      <formula>0</formula>
    </cfRule>
  </conditionalFormatting>
  <conditionalFormatting sqref="K62">
    <cfRule type="cellIs" dxfId="0" priority="393" operator="lessThan">
      <formula>0</formula>
    </cfRule>
  </conditionalFormatting>
  <conditionalFormatting sqref="K62">
    <cfRule type="cellIs" dxfId="0" priority="394" operator="greaterThanOrEqual">
      <formula>0</formula>
    </cfRule>
  </conditionalFormatting>
  <conditionalFormatting sqref="L62">
    <cfRule type="cellIs" dxfId="0" priority="395" operator="lessThan">
      <formula>0</formula>
    </cfRule>
  </conditionalFormatting>
  <conditionalFormatting sqref="L62">
    <cfRule type="cellIs" dxfId="0" priority="396" operator="greaterThanOrEqual">
      <formula>0</formula>
    </cfRule>
  </conditionalFormatting>
  <conditionalFormatting sqref="M62">
    <cfRule type="cellIs" dxfId="0" priority="397" operator="lessThan">
      <formula>0</formula>
    </cfRule>
  </conditionalFormatting>
  <conditionalFormatting sqref="M62">
    <cfRule type="cellIs" dxfId="0" priority="398" operator="greaterThanOrEqual">
      <formula>0</formula>
    </cfRule>
  </conditionalFormatting>
  <conditionalFormatting sqref="N62">
    <cfRule type="cellIs" dxfId="0" priority="399" operator="lessThan">
      <formula>0</formula>
    </cfRule>
  </conditionalFormatting>
  <conditionalFormatting sqref="N62">
    <cfRule type="cellIs" dxfId="0" priority="400" operator="greaterThanOrEqual">
      <formula>0</formula>
    </cfRule>
  </conditionalFormatting>
  <conditionalFormatting sqref="D63">
    <cfRule type="cellIs" dxfId="0" priority="401" operator="lessThan">
      <formula>0</formula>
    </cfRule>
  </conditionalFormatting>
  <conditionalFormatting sqref="D63">
    <cfRule type="cellIs" dxfId="0" priority="402" operator="greaterThanOrEqual">
      <formula>0</formula>
    </cfRule>
  </conditionalFormatting>
  <conditionalFormatting sqref="E63">
    <cfRule type="cellIs" dxfId="0" priority="403" operator="lessThan">
      <formula>0</formula>
    </cfRule>
  </conditionalFormatting>
  <conditionalFormatting sqref="E63">
    <cfRule type="cellIs" dxfId="0" priority="404" operator="greaterThanOrEqual">
      <formula>0</formula>
    </cfRule>
  </conditionalFormatting>
  <conditionalFormatting sqref="F63">
    <cfRule type="cellIs" dxfId="0" priority="405" operator="lessThan">
      <formula>0</formula>
    </cfRule>
  </conditionalFormatting>
  <conditionalFormatting sqref="F63">
    <cfRule type="cellIs" dxfId="0" priority="406" operator="greaterThanOrEqual">
      <formula>0</formula>
    </cfRule>
  </conditionalFormatting>
  <conditionalFormatting sqref="G63">
    <cfRule type="cellIs" dxfId="0" priority="407" operator="lessThan">
      <formula>0</formula>
    </cfRule>
  </conditionalFormatting>
  <conditionalFormatting sqref="G63">
    <cfRule type="cellIs" dxfId="0" priority="408" operator="greaterThanOrEqual">
      <formula>0</formula>
    </cfRule>
  </conditionalFormatting>
  <conditionalFormatting sqref="H63">
    <cfRule type="cellIs" dxfId="0" priority="409" operator="lessThan">
      <formula>0</formula>
    </cfRule>
  </conditionalFormatting>
  <conditionalFormatting sqref="H63">
    <cfRule type="cellIs" dxfId="0" priority="410" operator="greaterThanOrEqual">
      <formula>0</formula>
    </cfRule>
  </conditionalFormatting>
  <conditionalFormatting sqref="I63">
    <cfRule type="cellIs" dxfId="0" priority="411" operator="lessThan">
      <formula>0</formula>
    </cfRule>
  </conditionalFormatting>
  <conditionalFormatting sqref="I63">
    <cfRule type="cellIs" dxfId="0" priority="412" operator="greaterThanOrEqual">
      <formula>0</formula>
    </cfRule>
  </conditionalFormatting>
  <conditionalFormatting sqref="J63">
    <cfRule type="cellIs" dxfId="0" priority="413" operator="lessThan">
      <formula>0</formula>
    </cfRule>
  </conditionalFormatting>
  <conditionalFormatting sqref="J63">
    <cfRule type="cellIs" dxfId="0" priority="414" operator="greaterThanOrEqual">
      <formula>0</formula>
    </cfRule>
  </conditionalFormatting>
  <conditionalFormatting sqref="K63">
    <cfRule type="cellIs" dxfId="0" priority="415" operator="lessThan">
      <formula>0</formula>
    </cfRule>
  </conditionalFormatting>
  <conditionalFormatting sqref="K63">
    <cfRule type="cellIs" dxfId="0" priority="416" operator="greaterThanOrEqual">
      <formula>0</formula>
    </cfRule>
  </conditionalFormatting>
  <conditionalFormatting sqref="L63">
    <cfRule type="cellIs" dxfId="0" priority="417" operator="lessThan">
      <formula>0</formula>
    </cfRule>
  </conditionalFormatting>
  <conditionalFormatting sqref="L63">
    <cfRule type="cellIs" dxfId="0" priority="418" operator="greaterThanOrEqual">
      <formula>0</formula>
    </cfRule>
  </conditionalFormatting>
  <conditionalFormatting sqref="M63">
    <cfRule type="cellIs" dxfId="0" priority="419" operator="lessThan">
      <formula>0</formula>
    </cfRule>
  </conditionalFormatting>
  <conditionalFormatting sqref="M63">
    <cfRule type="cellIs" dxfId="0" priority="420" operator="greaterThanOrEqual">
      <formula>0</formula>
    </cfRule>
  </conditionalFormatting>
  <conditionalFormatting sqref="N63">
    <cfRule type="cellIs" dxfId="0" priority="421" operator="lessThan">
      <formula>0</formula>
    </cfRule>
  </conditionalFormatting>
  <conditionalFormatting sqref="N63">
    <cfRule type="cellIs" dxfId="0" priority="422" operator="greaterThanOrEqual">
      <formula>0</formula>
    </cfRule>
  </conditionalFormatting>
  <conditionalFormatting sqref="D64">
    <cfRule type="cellIs" dxfId="0" priority="423" operator="lessThan">
      <formula>0</formula>
    </cfRule>
  </conditionalFormatting>
  <conditionalFormatting sqref="D64">
    <cfRule type="cellIs" dxfId="0" priority="424" operator="greaterThanOrEqual">
      <formula>0</formula>
    </cfRule>
  </conditionalFormatting>
  <conditionalFormatting sqref="E64">
    <cfRule type="cellIs" dxfId="0" priority="425" operator="lessThan">
      <formula>0</formula>
    </cfRule>
  </conditionalFormatting>
  <conditionalFormatting sqref="E64">
    <cfRule type="cellIs" dxfId="0" priority="426" operator="greaterThanOrEqual">
      <formula>0</formula>
    </cfRule>
  </conditionalFormatting>
  <conditionalFormatting sqref="F64">
    <cfRule type="cellIs" dxfId="0" priority="427" operator="lessThan">
      <formula>0</formula>
    </cfRule>
  </conditionalFormatting>
  <conditionalFormatting sqref="F64">
    <cfRule type="cellIs" dxfId="0" priority="428" operator="greaterThanOrEqual">
      <formula>0</formula>
    </cfRule>
  </conditionalFormatting>
  <conditionalFormatting sqref="G64">
    <cfRule type="cellIs" dxfId="0" priority="429" operator="lessThan">
      <formula>0</formula>
    </cfRule>
  </conditionalFormatting>
  <conditionalFormatting sqref="G64">
    <cfRule type="cellIs" dxfId="0" priority="430" operator="greaterThanOrEqual">
      <formula>0</formula>
    </cfRule>
  </conditionalFormatting>
  <conditionalFormatting sqref="H64">
    <cfRule type="cellIs" dxfId="0" priority="431" operator="lessThan">
      <formula>0</formula>
    </cfRule>
  </conditionalFormatting>
  <conditionalFormatting sqref="H64">
    <cfRule type="cellIs" dxfId="0" priority="432" operator="greaterThanOrEqual">
      <formula>0</formula>
    </cfRule>
  </conditionalFormatting>
  <conditionalFormatting sqref="I64">
    <cfRule type="cellIs" dxfId="0" priority="433" operator="lessThan">
      <formula>0</formula>
    </cfRule>
  </conditionalFormatting>
  <conditionalFormatting sqref="I64">
    <cfRule type="cellIs" dxfId="0" priority="434" operator="greaterThanOrEqual">
      <formula>0</formula>
    </cfRule>
  </conditionalFormatting>
  <conditionalFormatting sqref="J64">
    <cfRule type="cellIs" dxfId="0" priority="435" operator="lessThan">
      <formula>0</formula>
    </cfRule>
  </conditionalFormatting>
  <conditionalFormatting sqref="J64">
    <cfRule type="cellIs" dxfId="0" priority="436" operator="greaterThanOrEqual">
      <formula>0</formula>
    </cfRule>
  </conditionalFormatting>
  <conditionalFormatting sqref="K64">
    <cfRule type="cellIs" dxfId="0" priority="437" operator="lessThan">
      <formula>0</formula>
    </cfRule>
  </conditionalFormatting>
  <conditionalFormatting sqref="K64">
    <cfRule type="cellIs" dxfId="0" priority="438" operator="greaterThanOrEqual">
      <formula>0</formula>
    </cfRule>
  </conditionalFormatting>
  <conditionalFormatting sqref="L64">
    <cfRule type="cellIs" dxfId="0" priority="439" operator="lessThan">
      <formula>0</formula>
    </cfRule>
  </conditionalFormatting>
  <conditionalFormatting sqref="L64">
    <cfRule type="cellIs" dxfId="0" priority="440" operator="greaterThanOrEqual">
      <formula>0</formula>
    </cfRule>
  </conditionalFormatting>
  <conditionalFormatting sqref="M64">
    <cfRule type="cellIs" dxfId="0" priority="441" operator="lessThan">
      <formula>0</formula>
    </cfRule>
  </conditionalFormatting>
  <conditionalFormatting sqref="M64">
    <cfRule type="cellIs" dxfId="0" priority="442" operator="greaterThanOrEqual">
      <formula>0</formula>
    </cfRule>
  </conditionalFormatting>
  <conditionalFormatting sqref="N64">
    <cfRule type="cellIs" dxfId="0" priority="443" operator="lessThan">
      <formula>0</formula>
    </cfRule>
  </conditionalFormatting>
  <conditionalFormatting sqref="N64">
    <cfRule type="cellIs" dxfId="0" priority="444" operator="greaterThanOrEqual">
      <formula>0</formula>
    </cfRule>
  </conditionalFormatting>
  <conditionalFormatting sqref="C68">
    <cfRule type="cellIs" dxfId="0" priority="445" operator="lessThan">
      <formula>0</formula>
    </cfRule>
  </conditionalFormatting>
  <conditionalFormatting sqref="C68">
    <cfRule type="cellIs" dxfId="0" priority="446" operator="greaterThanOrEqual">
      <formula>0</formula>
    </cfRule>
  </conditionalFormatting>
  <conditionalFormatting sqref="O68">
    <cfRule type="cellIs" dxfId="0" priority="447" operator="lessThan">
      <formula>0</formula>
    </cfRule>
  </conditionalFormatting>
  <conditionalFormatting sqref="O68">
    <cfRule type="cellIs" dxfId="0" priority="448" operator="greaterThanOrEqual">
      <formula>0</formula>
    </cfRule>
  </conditionalFormatting>
  <conditionalFormatting sqref="O69">
    <cfRule type="cellIs" dxfId="0" priority="449" operator="lessThan">
      <formula>0</formula>
    </cfRule>
  </conditionalFormatting>
  <conditionalFormatting sqref="O69">
    <cfRule type="cellIs" dxfId="0" priority="450" operator="greaterThanOrEqual">
      <formula>0</formula>
    </cfRule>
  </conditionalFormatting>
  <conditionalFormatting sqref="O70">
    <cfRule type="cellIs" dxfId="0" priority="451" operator="lessThan">
      <formula>0</formula>
    </cfRule>
  </conditionalFormatting>
  <conditionalFormatting sqref="O70">
    <cfRule type="cellIs" dxfId="0" priority="452" operator="greaterThanOrEqual">
      <formula>0</formula>
    </cfRule>
  </conditionalFormatting>
  <conditionalFormatting sqref="O71">
    <cfRule type="cellIs" dxfId="0" priority="453" operator="lessThan">
      <formula>0</formula>
    </cfRule>
  </conditionalFormatting>
  <conditionalFormatting sqref="O71">
    <cfRule type="cellIs" dxfId="0" priority="454" operator="greaterThanOrEqual">
      <formula>0</formula>
    </cfRule>
  </conditionalFormatting>
  <conditionalFormatting sqref="O72">
    <cfRule type="cellIs" dxfId="0" priority="455" operator="lessThan">
      <formula>0</formula>
    </cfRule>
  </conditionalFormatting>
  <conditionalFormatting sqref="O72">
    <cfRule type="cellIs" dxfId="0" priority="456" operator="greaterThanOrEqual">
      <formula>0</formula>
    </cfRule>
  </conditionalFormatting>
  <conditionalFormatting sqref="O73">
    <cfRule type="cellIs" dxfId="0" priority="457" operator="lessThan">
      <formula>0</formula>
    </cfRule>
  </conditionalFormatting>
  <conditionalFormatting sqref="O73">
    <cfRule type="cellIs" dxfId="0" priority="458" operator="greaterThanOrEqual">
      <formula>0</formula>
    </cfRule>
  </conditionalFormatting>
  <conditionalFormatting sqref="O74">
    <cfRule type="cellIs" dxfId="0" priority="459" operator="lessThan">
      <formula>0</formula>
    </cfRule>
  </conditionalFormatting>
  <conditionalFormatting sqref="O74">
    <cfRule type="cellIs" dxfId="0" priority="460" operator="greaterThanOrEqual">
      <formula>0</formula>
    </cfRule>
  </conditionalFormatting>
  <conditionalFormatting sqref="O75">
    <cfRule type="cellIs" dxfId="0" priority="461" operator="lessThan">
      <formula>0</formula>
    </cfRule>
  </conditionalFormatting>
  <conditionalFormatting sqref="O75">
    <cfRule type="cellIs" dxfId="0" priority="462" operator="greaterThanOrEqual">
      <formula>0</formula>
    </cfRule>
  </conditionalFormatting>
  <conditionalFormatting sqref="O76">
    <cfRule type="cellIs" dxfId="0" priority="463" operator="lessThan">
      <formula>0</formula>
    </cfRule>
  </conditionalFormatting>
  <conditionalFormatting sqref="O76">
    <cfRule type="cellIs" dxfId="0" priority="464" operator="greaterThanOrEqual">
      <formula>0</formula>
    </cfRule>
  </conditionalFormatting>
  <conditionalFormatting sqref="O77">
    <cfRule type="cellIs" dxfId="0" priority="465" operator="lessThan">
      <formula>0</formula>
    </cfRule>
  </conditionalFormatting>
  <conditionalFormatting sqref="O77">
    <cfRule type="cellIs" dxfId="0" priority="466" operator="greaterThanOrEqual">
      <formula>0</formula>
    </cfRule>
  </conditionalFormatting>
  <conditionalFormatting sqref="D68">
    <cfRule type="cellIs" dxfId="0" priority="467" operator="lessThan">
      <formula>0</formula>
    </cfRule>
  </conditionalFormatting>
  <conditionalFormatting sqref="D68">
    <cfRule type="cellIs" dxfId="0" priority="468" operator="greaterThanOrEqual">
      <formula>0</formula>
    </cfRule>
  </conditionalFormatting>
  <conditionalFormatting sqref="E68">
    <cfRule type="cellIs" dxfId="0" priority="469" operator="lessThan">
      <formula>0</formula>
    </cfRule>
  </conditionalFormatting>
  <conditionalFormatting sqref="E68">
    <cfRule type="cellIs" dxfId="0" priority="470" operator="greaterThanOrEqual">
      <formula>0</formula>
    </cfRule>
  </conditionalFormatting>
  <conditionalFormatting sqref="F68">
    <cfRule type="cellIs" dxfId="0" priority="471" operator="lessThan">
      <formula>0</formula>
    </cfRule>
  </conditionalFormatting>
  <conditionalFormatting sqref="F68">
    <cfRule type="cellIs" dxfId="0" priority="472" operator="greaterThanOrEqual">
      <formula>0</formula>
    </cfRule>
  </conditionalFormatting>
  <conditionalFormatting sqref="G68">
    <cfRule type="cellIs" dxfId="0" priority="473" operator="lessThan">
      <formula>0</formula>
    </cfRule>
  </conditionalFormatting>
  <conditionalFormatting sqref="G68">
    <cfRule type="cellIs" dxfId="0" priority="474" operator="greaterThanOrEqual">
      <formula>0</formula>
    </cfRule>
  </conditionalFormatting>
  <conditionalFormatting sqref="H68">
    <cfRule type="cellIs" dxfId="0" priority="475" operator="lessThan">
      <formula>0</formula>
    </cfRule>
  </conditionalFormatting>
  <conditionalFormatting sqref="H68">
    <cfRule type="cellIs" dxfId="0" priority="476" operator="greaterThanOrEqual">
      <formula>0</formula>
    </cfRule>
  </conditionalFormatting>
  <conditionalFormatting sqref="I68">
    <cfRule type="cellIs" dxfId="0" priority="477" operator="lessThan">
      <formula>0</formula>
    </cfRule>
  </conditionalFormatting>
  <conditionalFormatting sqref="I68">
    <cfRule type="cellIs" dxfId="0" priority="478" operator="greaterThanOrEqual">
      <formula>0</formula>
    </cfRule>
  </conditionalFormatting>
  <conditionalFormatting sqref="J68">
    <cfRule type="cellIs" dxfId="0" priority="479" operator="lessThan">
      <formula>0</formula>
    </cfRule>
  </conditionalFormatting>
  <conditionalFormatting sqref="J68">
    <cfRule type="cellIs" dxfId="0" priority="480" operator="greaterThanOrEqual">
      <formula>0</formula>
    </cfRule>
  </conditionalFormatting>
  <conditionalFormatting sqref="K68">
    <cfRule type="cellIs" dxfId="0" priority="481" operator="lessThan">
      <formula>0</formula>
    </cfRule>
  </conditionalFormatting>
  <conditionalFormatting sqref="K68">
    <cfRule type="cellIs" dxfId="0" priority="482" operator="greaterThanOrEqual">
      <formula>0</formula>
    </cfRule>
  </conditionalFormatting>
  <conditionalFormatting sqref="L68">
    <cfRule type="cellIs" dxfId="0" priority="483" operator="lessThan">
      <formula>0</formula>
    </cfRule>
  </conditionalFormatting>
  <conditionalFormatting sqref="L68">
    <cfRule type="cellIs" dxfId="0" priority="484" operator="greaterThanOrEqual">
      <formula>0</formula>
    </cfRule>
  </conditionalFormatting>
  <conditionalFormatting sqref="M68">
    <cfRule type="cellIs" dxfId="0" priority="485" operator="lessThan">
      <formula>0</formula>
    </cfRule>
  </conditionalFormatting>
  <conditionalFormatting sqref="M68">
    <cfRule type="cellIs" dxfId="0" priority="486" operator="greaterThanOrEqual">
      <formula>0</formula>
    </cfRule>
  </conditionalFormatting>
  <conditionalFormatting sqref="N68">
    <cfRule type="cellIs" dxfId="0" priority="487" operator="lessThan">
      <formula>0</formula>
    </cfRule>
  </conditionalFormatting>
  <conditionalFormatting sqref="N68">
    <cfRule type="cellIs" dxfId="0" priority="488" operator="greaterThanOrEqual">
      <formula>0</formula>
    </cfRule>
  </conditionalFormatting>
  <conditionalFormatting sqref="C69">
    <cfRule type="cellIs" dxfId="0" priority="489" operator="lessThan">
      <formula>0</formula>
    </cfRule>
  </conditionalFormatting>
  <conditionalFormatting sqref="C69">
    <cfRule type="cellIs" dxfId="0" priority="490" operator="greaterThanOrEqual">
      <formula>0</formula>
    </cfRule>
  </conditionalFormatting>
  <conditionalFormatting sqref="D69">
    <cfRule type="cellIs" dxfId="0" priority="491" operator="lessThan">
      <formula>0</formula>
    </cfRule>
  </conditionalFormatting>
  <conditionalFormatting sqref="D69">
    <cfRule type="cellIs" dxfId="0" priority="492" operator="greaterThanOrEqual">
      <formula>0</formula>
    </cfRule>
  </conditionalFormatting>
  <conditionalFormatting sqref="E69">
    <cfRule type="cellIs" dxfId="0" priority="493" operator="lessThan">
      <formula>0</formula>
    </cfRule>
  </conditionalFormatting>
  <conditionalFormatting sqref="E69">
    <cfRule type="cellIs" dxfId="0" priority="494" operator="greaterThanOrEqual">
      <formula>0</formula>
    </cfRule>
  </conditionalFormatting>
  <conditionalFormatting sqref="F69">
    <cfRule type="cellIs" dxfId="0" priority="495" operator="lessThan">
      <formula>0</formula>
    </cfRule>
  </conditionalFormatting>
  <conditionalFormatting sqref="F69">
    <cfRule type="cellIs" dxfId="0" priority="496" operator="greaterThanOrEqual">
      <formula>0</formula>
    </cfRule>
  </conditionalFormatting>
  <conditionalFormatting sqref="G69">
    <cfRule type="cellIs" dxfId="0" priority="497" operator="lessThan">
      <formula>0</formula>
    </cfRule>
  </conditionalFormatting>
  <conditionalFormatting sqref="G69">
    <cfRule type="cellIs" dxfId="0" priority="498" operator="greaterThanOrEqual">
      <formula>0</formula>
    </cfRule>
  </conditionalFormatting>
  <conditionalFormatting sqref="H69">
    <cfRule type="cellIs" dxfId="0" priority="499" operator="lessThan">
      <formula>0</formula>
    </cfRule>
  </conditionalFormatting>
  <conditionalFormatting sqref="H69">
    <cfRule type="cellIs" dxfId="0" priority="500" operator="greaterThanOrEqual">
      <formula>0</formula>
    </cfRule>
  </conditionalFormatting>
  <conditionalFormatting sqref="I69">
    <cfRule type="cellIs" dxfId="0" priority="501" operator="lessThan">
      <formula>0</formula>
    </cfRule>
  </conditionalFormatting>
  <conditionalFormatting sqref="I69">
    <cfRule type="cellIs" dxfId="0" priority="502" operator="greaterThanOrEqual">
      <formula>0</formula>
    </cfRule>
  </conditionalFormatting>
  <conditionalFormatting sqref="J69">
    <cfRule type="cellIs" dxfId="0" priority="503" operator="lessThan">
      <formula>0</formula>
    </cfRule>
  </conditionalFormatting>
  <conditionalFormatting sqref="J69">
    <cfRule type="cellIs" dxfId="0" priority="504" operator="greaterThanOrEqual">
      <formula>0</formula>
    </cfRule>
  </conditionalFormatting>
  <conditionalFormatting sqref="K69">
    <cfRule type="cellIs" dxfId="0" priority="505" operator="lessThan">
      <formula>0</formula>
    </cfRule>
  </conditionalFormatting>
  <conditionalFormatting sqref="K69">
    <cfRule type="cellIs" dxfId="0" priority="506" operator="greaterThanOrEqual">
      <formula>0</formula>
    </cfRule>
  </conditionalFormatting>
  <conditionalFormatting sqref="L69">
    <cfRule type="cellIs" dxfId="0" priority="507" operator="lessThan">
      <formula>0</formula>
    </cfRule>
  </conditionalFormatting>
  <conditionalFormatting sqref="L69">
    <cfRule type="cellIs" dxfId="0" priority="508" operator="greaterThanOrEqual">
      <formula>0</formula>
    </cfRule>
  </conditionalFormatting>
  <conditionalFormatting sqref="M69">
    <cfRule type="cellIs" dxfId="0" priority="509" operator="lessThan">
      <formula>0</formula>
    </cfRule>
  </conditionalFormatting>
  <conditionalFormatting sqref="M69">
    <cfRule type="cellIs" dxfId="0" priority="510" operator="greaterThanOrEqual">
      <formula>0</formula>
    </cfRule>
  </conditionalFormatting>
  <conditionalFormatting sqref="N69">
    <cfRule type="cellIs" dxfId="0" priority="511" operator="lessThan">
      <formula>0</formula>
    </cfRule>
  </conditionalFormatting>
  <conditionalFormatting sqref="N69">
    <cfRule type="cellIs" dxfId="0" priority="512" operator="greaterThanOrEqual">
      <formula>0</formula>
    </cfRule>
  </conditionalFormatting>
  <conditionalFormatting sqref="C70">
    <cfRule type="cellIs" dxfId="0" priority="513" operator="lessThan">
      <formula>0</formula>
    </cfRule>
  </conditionalFormatting>
  <conditionalFormatting sqref="C70">
    <cfRule type="cellIs" dxfId="0" priority="514" operator="greaterThanOrEqual">
      <formula>0</formula>
    </cfRule>
  </conditionalFormatting>
  <conditionalFormatting sqref="D70">
    <cfRule type="cellIs" dxfId="0" priority="515" operator="lessThan">
      <formula>0</formula>
    </cfRule>
  </conditionalFormatting>
  <conditionalFormatting sqref="D70">
    <cfRule type="cellIs" dxfId="0" priority="516" operator="greaterThanOrEqual">
      <formula>0</formula>
    </cfRule>
  </conditionalFormatting>
  <conditionalFormatting sqref="E70">
    <cfRule type="cellIs" dxfId="0" priority="517" operator="lessThan">
      <formula>0</formula>
    </cfRule>
  </conditionalFormatting>
  <conditionalFormatting sqref="E70">
    <cfRule type="cellIs" dxfId="0" priority="518" operator="greaterThanOrEqual">
      <formula>0</formula>
    </cfRule>
  </conditionalFormatting>
  <conditionalFormatting sqref="F70">
    <cfRule type="cellIs" dxfId="0" priority="519" operator="lessThan">
      <formula>0</formula>
    </cfRule>
  </conditionalFormatting>
  <conditionalFormatting sqref="F70">
    <cfRule type="cellIs" dxfId="0" priority="520" operator="greaterThanOrEqual">
      <formula>0</formula>
    </cfRule>
  </conditionalFormatting>
  <conditionalFormatting sqref="G70">
    <cfRule type="cellIs" dxfId="0" priority="521" operator="lessThan">
      <formula>0</formula>
    </cfRule>
  </conditionalFormatting>
  <conditionalFormatting sqref="G70">
    <cfRule type="cellIs" dxfId="0" priority="522" operator="greaterThanOrEqual">
      <formula>0</formula>
    </cfRule>
  </conditionalFormatting>
  <conditionalFormatting sqref="H70">
    <cfRule type="cellIs" dxfId="0" priority="523" operator="lessThan">
      <formula>0</formula>
    </cfRule>
  </conditionalFormatting>
  <conditionalFormatting sqref="H70">
    <cfRule type="cellIs" dxfId="0" priority="524" operator="greaterThanOrEqual">
      <formula>0</formula>
    </cfRule>
  </conditionalFormatting>
  <conditionalFormatting sqref="I70">
    <cfRule type="cellIs" dxfId="0" priority="525" operator="lessThan">
      <formula>0</formula>
    </cfRule>
  </conditionalFormatting>
  <conditionalFormatting sqref="I70">
    <cfRule type="cellIs" dxfId="0" priority="526" operator="greaterThanOrEqual">
      <formula>0</formula>
    </cfRule>
  </conditionalFormatting>
  <conditionalFormatting sqref="J70">
    <cfRule type="cellIs" dxfId="0" priority="527" operator="lessThan">
      <formula>0</formula>
    </cfRule>
  </conditionalFormatting>
  <conditionalFormatting sqref="J70">
    <cfRule type="cellIs" dxfId="0" priority="528" operator="greaterThanOrEqual">
      <formula>0</formula>
    </cfRule>
  </conditionalFormatting>
  <conditionalFormatting sqref="K70">
    <cfRule type="cellIs" dxfId="0" priority="529" operator="lessThan">
      <formula>0</formula>
    </cfRule>
  </conditionalFormatting>
  <conditionalFormatting sqref="K70">
    <cfRule type="cellIs" dxfId="0" priority="530" operator="greaterThanOrEqual">
      <formula>0</formula>
    </cfRule>
  </conditionalFormatting>
  <conditionalFormatting sqref="L70">
    <cfRule type="cellIs" dxfId="0" priority="531" operator="lessThan">
      <formula>0</formula>
    </cfRule>
  </conditionalFormatting>
  <conditionalFormatting sqref="L70">
    <cfRule type="cellIs" dxfId="0" priority="532" operator="greaterThanOrEqual">
      <formula>0</formula>
    </cfRule>
  </conditionalFormatting>
  <conditionalFormatting sqref="M70">
    <cfRule type="cellIs" dxfId="0" priority="533" operator="lessThan">
      <formula>0</formula>
    </cfRule>
  </conditionalFormatting>
  <conditionalFormatting sqref="M70">
    <cfRule type="cellIs" dxfId="0" priority="534" operator="greaterThanOrEqual">
      <formula>0</formula>
    </cfRule>
  </conditionalFormatting>
  <conditionalFormatting sqref="N70">
    <cfRule type="cellIs" dxfId="0" priority="535" operator="lessThan">
      <formula>0</formula>
    </cfRule>
  </conditionalFormatting>
  <conditionalFormatting sqref="N70">
    <cfRule type="cellIs" dxfId="0" priority="536" operator="greaterThanOrEqual">
      <formula>0</formula>
    </cfRule>
  </conditionalFormatting>
  <conditionalFormatting sqref="C71">
    <cfRule type="cellIs" dxfId="0" priority="537" operator="lessThan">
      <formula>0</formula>
    </cfRule>
  </conditionalFormatting>
  <conditionalFormatting sqref="C71">
    <cfRule type="cellIs" dxfId="0" priority="538" operator="greaterThanOrEqual">
      <formula>0</formula>
    </cfRule>
  </conditionalFormatting>
  <conditionalFormatting sqref="D71">
    <cfRule type="cellIs" dxfId="0" priority="539" operator="lessThan">
      <formula>0</formula>
    </cfRule>
  </conditionalFormatting>
  <conditionalFormatting sqref="D71">
    <cfRule type="cellIs" dxfId="0" priority="540" operator="greaterThanOrEqual">
      <formula>0</formula>
    </cfRule>
  </conditionalFormatting>
  <conditionalFormatting sqref="E71">
    <cfRule type="cellIs" dxfId="0" priority="541" operator="lessThan">
      <formula>0</formula>
    </cfRule>
  </conditionalFormatting>
  <conditionalFormatting sqref="E71">
    <cfRule type="cellIs" dxfId="0" priority="542" operator="greaterThanOrEqual">
      <formula>0</formula>
    </cfRule>
  </conditionalFormatting>
  <conditionalFormatting sqref="F71">
    <cfRule type="cellIs" dxfId="0" priority="543" operator="lessThan">
      <formula>0</formula>
    </cfRule>
  </conditionalFormatting>
  <conditionalFormatting sqref="F71">
    <cfRule type="cellIs" dxfId="0" priority="544" operator="greaterThanOrEqual">
      <formula>0</formula>
    </cfRule>
  </conditionalFormatting>
  <conditionalFormatting sqref="G71">
    <cfRule type="cellIs" dxfId="0" priority="545" operator="lessThan">
      <formula>0</formula>
    </cfRule>
  </conditionalFormatting>
  <conditionalFormatting sqref="G71">
    <cfRule type="cellIs" dxfId="0" priority="546" operator="greaterThanOrEqual">
      <formula>0</formula>
    </cfRule>
  </conditionalFormatting>
  <conditionalFormatting sqref="H71">
    <cfRule type="cellIs" dxfId="0" priority="547" operator="lessThan">
      <formula>0</formula>
    </cfRule>
  </conditionalFormatting>
  <conditionalFormatting sqref="H71">
    <cfRule type="cellIs" dxfId="0" priority="548" operator="greaterThanOrEqual">
      <formula>0</formula>
    </cfRule>
  </conditionalFormatting>
  <conditionalFormatting sqref="I71">
    <cfRule type="cellIs" dxfId="0" priority="549" operator="lessThan">
      <formula>0</formula>
    </cfRule>
  </conditionalFormatting>
  <conditionalFormatting sqref="I71">
    <cfRule type="cellIs" dxfId="0" priority="550" operator="greaterThanOrEqual">
      <formula>0</formula>
    </cfRule>
  </conditionalFormatting>
  <conditionalFormatting sqref="J71">
    <cfRule type="cellIs" dxfId="0" priority="551" operator="lessThan">
      <formula>0</formula>
    </cfRule>
  </conditionalFormatting>
  <conditionalFormatting sqref="J71">
    <cfRule type="cellIs" dxfId="0" priority="552" operator="greaterThanOrEqual">
      <formula>0</formula>
    </cfRule>
  </conditionalFormatting>
  <conditionalFormatting sqref="K71">
    <cfRule type="cellIs" dxfId="0" priority="553" operator="lessThan">
      <formula>0</formula>
    </cfRule>
  </conditionalFormatting>
  <conditionalFormatting sqref="K71">
    <cfRule type="cellIs" dxfId="0" priority="554" operator="greaterThanOrEqual">
      <formula>0</formula>
    </cfRule>
  </conditionalFormatting>
  <conditionalFormatting sqref="L71">
    <cfRule type="cellIs" dxfId="0" priority="555" operator="lessThan">
      <formula>0</formula>
    </cfRule>
  </conditionalFormatting>
  <conditionalFormatting sqref="L71">
    <cfRule type="cellIs" dxfId="0" priority="556" operator="greaterThanOrEqual">
      <formula>0</formula>
    </cfRule>
  </conditionalFormatting>
  <conditionalFormatting sqref="M71">
    <cfRule type="cellIs" dxfId="0" priority="557" operator="lessThan">
      <formula>0</formula>
    </cfRule>
  </conditionalFormatting>
  <conditionalFormatting sqref="M71">
    <cfRule type="cellIs" dxfId="0" priority="558" operator="greaterThanOrEqual">
      <formula>0</formula>
    </cfRule>
  </conditionalFormatting>
  <conditionalFormatting sqref="N71">
    <cfRule type="cellIs" dxfId="0" priority="559" operator="lessThan">
      <formula>0</formula>
    </cfRule>
  </conditionalFormatting>
  <conditionalFormatting sqref="N71">
    <cfRule type="cellIs" dxfId="0" priority="560" operator="greaterThanOrEqual">
      <formula>0</formula>
    </cfRule>
  </conditionalFormatting>
  <conditionalFormatting sqref="C72">
    <cfRule type="cellIs" dxfId="0" priority="561" operator="lessThan">
      <formula>0</formula>
    </cfRule>
  </conditionalFormatting>
  <conditionalFormatting sqref="C72">
    <cfRule type="cellIs" dxfId="0" priority="562" operator="greaterThanOrEqual">
      <formula>0</formula>
    </cfRule>
  </conditionalFormatting>
  <conditionalFormatting sqref="D72">
    <cfRule type="cellIs" dxfId="0" priority="563" operator="lessThan">
      <formula>0</formula>
    </cfRule>
  </conditionalFormatting>
  <conditionalFormatting sqref="D72">
    <cfRule type="cellIs" dxfId="0" priority="564" operator="greaterThanOrEqual">
      <formula>0</formula>
    </cfRule>
  </conditionalFormatting>
  <conditionalFormatting sqref="E72">
    <cfRule type="cellIs" dxfId="0" priority="565" operator="lessThan">
      <formula>0</formula>
    </cfRule>
  </conditionalFormatting>
  <conditionalFormatting sqref="E72">
    <cfRule type="cellIs" dxfId="0" priority="566" operator="greaterThanOrEqual">
      <formula>0</formula>
    </cfRule>
  </conditionalFormatting>
  <conditionalFormatting sqref="F72">
    <cfRule type="cellIs" dxfId="0" priority="567" operator="lessThan">
      <formula>0</formula>
    </cfRule>
  </conditionalFormatting>
  <conditionalFormatting sqref="F72">
    <cfRule type="cellIs" dxfId="0" priority="568" operator="greaterThanOrEqual">
      <formula>0</formula>
    </cfRule>
  </conditionalFormatting>
  <conditionalFormatting sqref="G72">
    <cfRule type="cellIs" dxfId="0" priority="569" operator="lessThan">
      <formula>0</formula>
    </cfRule>
  </conditionalFormatting>
  <conditionalFormatting sqref="G72">
    <cfRule type="cellIs" dxfId="0" priority="570" operator="greaterThanOrEqual">
      <formula>0</formula>
    </cfRule>
  </conditionalFormatting>
  <conditionalFormatting sqref="H72">
    <cfRule type="cellIs" dxfId="0" priority="571" operator="lessThan">
      <formula>0</formula>
    </cfRule>
  </conditionalFormatting>
  <conditionalFormatting sqref="H72">
    <cfRule type="cellIs" dxfId="0" priority="572" operator="greaterThanOrEqual">
      <formula>0</formula>
    </cfRule>
  </conditionalFormatting>
  <conditionalFormatting sqref="I72">
    <cfRule type="cellIs" dxfId="0" priority="573" operator="lessThan">
      <formula>0</formula>
    </cfRule>
  </conditionalFormatting>
  <conditionalFormatting sqref="I72">
    <cfRule type="cellIs" dxfId="0" priority="574" operator="greaterThanOrEqual">
      <formula>0</formula>
    </cfRule>
  </conditionalFormatting>
  <conditionalFormatting sqref="J72">
    <cfRule type="cellIs" dxfId="0" priority="575" operator="lessThan">
      <formula>0</formula>
    </cfRule>
  </conditionalFormatting>
  <conditionalFormatting sqref="J72">
    <cfRule type="cellIs" dxfId="0" priority="576" operator="greaterThanOrEqual">
      <formula>0</formula>
    </cfRule>
  </conditionalFormatting>
  <conditionalFormatting sqref="K72">
    <cfRule type="cellIs" dxfId="0" priority="577" operator="lessThan">
      <formula>0</formula>
    </cfRule>
  </conditionalFormatting>
  <conditionalFormatting sqref="K72">
    <cfRule type="cellIs" dxfId="0" priority="578" operator="greaterThanOrEqual">
      <formula>0</formula>
    </cfRule>
  </conditionalFormatting>
  <conditionalFormatting sqref="L72">
    <cfRule type="cellIs" dxfId="0" priority="579" operator="lessThan">
      <formula>0</formula>
    </cfRule>
  </conditionalFormatting>
  <conditionalFormatting sqref="L72">
    <cfRule type="cellIs" dxfId="0" priority="580" operator="greaterThanOrEqual">
      <formula>0</formula>
    </cfRule>
  </conditionalFormatting>
  <conditionalFormatting sqref="M72">
    <cfRule type="cellIs" dxfId="0" priority="581" operator="lessThan">
      <formula>0</formula>
    </cfRule>
  </conditionalFormatting>
  <conditionalFormatting sqref="M72">
    <cfRule type="cellIs" dxfId="0" priority="582" operator="greaterThanOrEqual">
      <formula>0</formula>
    </cfRule>
  </conditionalFormatting>
  <conditionalFormatting sqref="N72">
    <cfRule type="cellIs" dxfId="0" priority="583" operator="lessThan">
      <formula>0</formula>
    </cfRule>
  </conditionalFormatting>
  <conditionalFormatting sqref="N72">
    <cfRule type="cellIs" dxfId="0" priority="584" operator="greaterThanOrEqual">
      <formula>0</formula>
    </cfRule>
  </conditionalFormatting>
  <conditionalFormatting sqref="C73">
    <cfRule type="cellIs" dxfId="0" priority="585" operator="lessThan">
      <formula>0</formula>
    </cfRule>
  </conditionalFormatting>
  <conditionalFormatting sqref="C73">
    <cfRule type="cellIs" dxfId="0" priority="586" operator="greaterThanOrEqual">
      <formula>0</formula>
    </cfRule>
  </conditionalFormatting>
  <conditionalFormatting sqref="D73">
    <cfRule type="cellIs" dxfId="0" priority="587" operator="lessThan">
      <formula>0</formula>
    </cfRule>
  </conditionalFormatting>
  <conditionalFormatting sqref="D73">
    <cfRule type="cellIs" dxfId="0" priority="588" operator="greaterThanOrEqual">
      <formula>0</formula>
    </cfRule>
  </conditionalFormatting>
  <conditionalFormatting sqref="E73">
    <cfRule type="cellIs" dxfId="0" priority="589" operator="lessThan">
      <formula>0</formula>
    </cfRule>
  </conditionalFormatting>
  <conditionalFormatting sqref="E73">
    <cfRule type="cellIs" dxfId="0" priority="590" operator="greaterThanOrEqual">
      <formula>0</formula>
    </cfRule>
  </conditionalFormatting>
  <conditionalFormatting sqref="F73">
    <cfRule type="cellIs" dxfId="0" priority="591" operator="lessThan">
      <formula>0</formula>
    </cfRule>
  </conditionalFormatting>
  <conditionalFormatting sqref="F73">
    <cfRule type="cellIs" dxfId="0" priority="592" operator="greaterThanOrEqual">
      <formula>0</formula>
    </cfRule>
  </conditionalFormatting>
  <conditionalFormatting sqref="G73">
    <cfRule type="cellIs" dxfId="0" priority="593" operator="lessThan">
      <formula>0</formula>
    </cfRule>
  </conditionalFormatting>
  <conditionalFormatting sqref="G73">
    <cfRule type="cellIs" dxfId="0" priority="594" operator="greaterThanOrEqual">
      <formula>0</formula>
    </cfRule>
  </conditionalFormatting>
  <conditionalFormatting sqref="H73">
    <cfRule type="cellIs" dxfId="0" priority="595" operator="lessThan">
      <formula>0</formula>
    </cfRule>
  </conditionalFormatting>
  <conditionalFormatting sqref="H73">
    <cfRule type="cellIs" dxfId="0" priority="596" operator="greaterThanOrEqual">
      <formula>0</formula>
    </cfRule>
  </conditionalFormatting>
  <conditionalFormatting sqref="I73">
    <cfRule type="cellIs" dxfId="0" priority="597" operator="lessThan">
      <formula>0</formula>
    </cfRule>
  </conditionalFormatting>
  <conditionalFormatting sqref="I73">
    <cfRule type="cellIs" dxfId="0" priority="598" operator="greaterThanOrEqual">
      <formula>0</formula>
    </cfRule>
  </conditionalFormatting>
  <conditionalFormatting sqref="J73">
    <cfRule type="cellIs" dxfId="0" priority="599" operator="lessThan">
      <formula>0</formula>
    </cfRule>
  </conditionalFormatting>
  <conditionalFormatting sqref="J73">
    <cfRule type="cellIs" dxfId="0" priority="600" operator="greaterThanOrEqual">
      <formula>0</formula>
    </cfRule>
  </conditionalFormatting>
  <conditionalFormatting sqref="K73">
    <cfRule type="cellIs" dxfId="0" priority="601" operator="lessThan">
      <formula>0</formula>
    </cfRule>
  </conditionalFormatting>
  <conditionalFormatting sqref="K73">
    <cfRule type="cellIs" dxfId="0" priority="602" operator="greaterThanOrEqual">
      <formula>0</formula>
    </cfRule>
  </conditionalFormatting>
  <conditionalFormatting sqref="L73">
    <cfRule type="cellIs" dxfId="0" priority="603" operator="lessThan">
      <formula>0</formula>
    </cfRule>
  </conditionalFormatting>
  <conditionalFormatting sqref="L73">
    <cfRule type="cellIs" dxfId="0" priority="604" operator="greaterThanOrEqual">
      <formula>0</formula>
    </cfRule>
  </conditionalFormatting>
  <conditionalFormatting sqref="M73">
    <cfRule type="cellIs" dxfId="0" priority="605" operator="lessThan">
      <formula>0</formula>
    </cfRule>
  </conditionalFormatting>
  <conditionalFormatting sqref="M73">
    <cfRule type="cellIs" dxfId="0" priority="606" operator="greaterThanOrEqual">
      <formula>0</formula>
    </cfRule>
  </conditionalFormatting>
  <conditionalFormatting sqref="N73">
    <cfRule type="cellIs" dxfId="0" priority="607" operator="lessThan">
      <formula>0</formula>
    </cfRule>
  </conditionalFormatting>
  <conditionalFormatting sqref="N73">
    <cfRule type="cellIs" dxfId="0" priority="608" operator="greaterThanOrEqual">
      <formula>0</formula>
    </cfRule>
  </conditionalFormatting>
  <conditionalFormatting sqref="C74">
    <cfRule type="cellIs" dxfId="0" priority="609" operator="lessThan">
      <formula>0</formula>
    </cfRule>
  </conditionalFormatting>
  <conditionalFormatting sqref="C74">
    <cfRule type="cellIs" dxfId="0" priority="610" operator="greaterThanOrEqual">
      <formula>0</formula>
    </cfRule>
  </conditionalFormatting>
  <conditionalFormatting sqref="D74">
    <cfRule type="cellIs" dxfId="0" priority="611" operator="lessThan">
      <formula>0</formula>
    </cfRule>
  </conditionalFormatting>
  <conditionalFormatting sqref="D74">
    <cfRule type="cellIs" dxfId="0" priority="612" operator="greaterThanOrEqual">
      <formula>0</formula>
    </cfRule>
  </conditionalFormatting>
  <conditionalFormatting sqref="E74">
    <cfRule type="cellIs" dxfId="0" priority="613" operator="lessThan">
      <formula>0</formula>
    </cfRule>
  </conditionalFormatting>
  <conditionalFormatting sqref="E74">
    <cfRule type="cellIs" dxfId="0" priority="614" operator="greaterThanOrEqual">
      <formula>0</formula>
    </cfRule>
  </conditionalFormatting>
  <conditionalFormatting sqref="F74">
    <cfRule type="cellIs" dxfId="0" priority="615" operator="lessThan">
      <formula>0</formula>
    </cfRule>
  </conditionalFormatting>
  <conditionalFormatting sqref="F74">
    <cfRule type="cellIs" dxfId="0" priority="616" operator="greaterThanOrEqual">
      <formula>0</formula>
    </cfRule>
  </conditionalFormatting>
  <conditionalFormatting sqref="G74">
    <cfRule type="cellIs" dxfId="0" priority="617" operator="lessThan">
      <formula>0</formula>
    </cfRule>
  </conditionalFormatting>
  <conditionalFormatting sqref="G74">
    <cfRule type="cellIs" dxfId="0" priority="618" operator="greaterThanOrEqual">
      <formula>0</formula>
    </cfRule>
  </conditionalFormatting>
  <conditionalFormatting sqref="H74">
    <cfRule type="cellIs" dxfId="0" priority="619" operator="lessThan">
      <formula>0</formula>
    </cfRule>
  </conditionalFormatting>
  <conditionalFormatting sqref="H74">
    <cfRule type="cellIs" dxfId="0" priority="620" operator="greaterThanOrEqual">
      <formula>0</formula>
    </cfRule>
  </conditionalFormatting>
  <conditionalFormatting sqref="I74">
    <cfRule type="cellIs" dxfId="0" priority="621" operator="lessThan">
      <formula>0</formula>
    </cfRule>
  </conditionalFormatting>
  <conditionalFormatting sqref="I74">
    <cfRule type="cellIs" dxfId="0" priority="622" operator="greaterThanOrEqual">
      <formula>0</formula>
    </cfRule>
  </conditionalFormatting>
  <conditionalFormatting sqref="J74">
    <cfRule type="cellIs" dxfId="0" priority="623" operator="lessThan">
      <formula>0</formula>
    </cfRule>
  </conditionalFormatting>
  <conditionalFormatting sqref="J74">
    <cfRule type="cellIs" dxfId="0" priority="624" operator="greaterThanOrEqual">
      <formula>0</formula>
    </cfRule>
  </conditionalFormatting>
  <conditionalFormatting sqref="K74">
    <cfRule type="cellIs" dxfId="0" priority="625" operator="lessThan">
      <formula>0</formula>
    </cfRule>
  </conditionalFormatting>
  <conditionalFormatting sqref="K74">
    <cfRule type="cellIs" dxfId="0" priority="626" operator="greaterThanOrEqual">
      <formula>0</formula>
    </cfRule>
  </conditionalFormatting>
  <conditionalFormatting sqref="L74">
    <cfRule type="cellIs" dxfId="0" priority="627" operator="lessThan">
      <formula>0</formula>
    </cfRule>
  </conditionalFormatting>
  <conditionalFormatting sqref="L74">
    <cfRule type="cellIs" dxfId="0" priority="628" operator="greaterThanOrEqual">
      <formula>0</formula>
    </cfRule>
  </conditionalFormatting>
  <conditionalFormatting sqref="M74">
    <cfRule type="cellIs" dxfId="0" priority="629" operator="lessThan">
      <formula>0</formula>
    </cfRule>
  </conditionalFormatting>
  <conditionalFormatting sqref="M74">
    <cfRule type="cellIs" dxfId="0" priority="630" operator="greaterThanOrEqual">
      <formula>0</formula>
    </cfRule>
  </conditionalFormatting>
  <conditionalFormatting sqref="N74">
    <cfRule type="cellIs" dxfId="0" priority="631" operator="lessThan">
      <formula>0</formula>
    </cfRule>
  </conditionalFormatting>
  <conditionalFormatting sqref="N74">
    <cfRule type="cellIs" dxfId="0" priority="632" operator="greaterThanOrEqual">
      <formula>0</formula>
    </cfRule>
  </conditionalFormatting>
  <conditionalFormatting sqref="C75">
    <cfRule type="cellIs" dxfId="0" priority="633" operator="lessThan">
      <formula>0</formula>
    </cfRule>
  </conditionalFormatting>
  <conditionalFormatting sqref="C75">
    <cfRule type="cellIs" dxfId="0" priority="634" operator="greaterThanOrEqual">
      <formula>0</formula>
    </cfRule>
  </conditionalFormatting>
  <conditionalFormatting sqref="D75">
    <cfRule type="cellIs" dxfId="0" priority="635" operator="lessThan">
      <formula>0</formula>
    </cfRule>
  </conditionalFormatting>
  <conditionalFormatting sqref="D75">
    <cfRule type="cellIs" dxfId="0" priority="636" operator="greaterThanOrEqual">
      <formula>0</formula>
    </cfRule>
  </conditionalFormatting>
  <conditionalFormatting sqref="E75">
    <cfRule type="cellIs" dxfId="0" priority="637" operator="lessThan">
      <formula>0</formula>
    </cfRule>
  </conditionalFormatting>
  <conditionalFormatting sqref="E75">
    <cfRule type="cellIs" dxfId="0" priority="638" operator="greaterThanOrEqual">
      <formula>0</formula>
    </cfRule>
  </conditionalFormatting>
  <conditionalFormatting sqref="F75">
    <cfRule type="cellIs" dxfId="0" priority="639" operator="lessThan">
      <formula>0</formula>
    </cfRule>
  </conditionalFormatting>
  <conditionalFormatting sqref="F75">
    <cfRule type="cellIs" dxfId="0" priority="640" operator="greaterThanOrEqual">
      <formula>0</formula>
    </cfRule>
  </conditionalFormatting>
  <conditionalFormatting sqref="G75">
    <cfRule type="cellIs" dxfId="0" priority="641" operator="lessThan">
      <formula>0</formula>
    </cfRule>
  </conditionalFormatting>
  <conditionalFormatting sqref="G75">
    <cfRule type="cellIs" dxfId="0" priority="642" operator="greaterThanOrEqual">
      <formula>0</formula>
    </cfRule>
  </conditionalFormatting>
  <conditionalFormatting sqref="H75">
    <cfRule type="cellIs" dxfId="0" priority="643" operator="lessThan">
      <formula>0</formula>
    </cfRule>
  </conditionalFormatting>
  <conditionalFormatting sqref="H75">
    <cfRule type="cellIs" dxfId="0" priority="644" operator="greaterThanOrEqual">
      <formula>0</formula>
    </cfRule>
  </conditionalFormatting>
  <conditionalFormatting sqref="I75">
    <cfRule type="cellIs" dxfId="0" priority="645" operator="lessThan">
      <formula>0</formula>
    </cfRule>
  </conditionalFormatting>
  <conditionalFormatting sqref="I75">
    <cfRule type="cellIs" dxfId="0" priority="646" operator="greaterThanOrEqual">
      <formula>0</formula>
    </cfRule>
  </conditionalFormatting>
  <conditionalFormatting sqref="J75">
    <cfRule type="cellIs" dxfId="0" priority="647" operator="lessThan">
      <formula>0</formula>
    </cfRule>
  </conditionalFormatting>
  <conditionalFormatting sqref="J75">
    <cfRule type="cellIs" dxfId="0" priority="648" operator="greaterThanOrEqual">
      <formula>0</formula>
    </cfRule>
  </conditionalFormatting>
  <conditionalFormatting sqref="K75">
    <cfRule type="cellIs" dxfId="0" priority="649" operator="lessThan">
      <formula>0</formula>
    </cfRule>
  </conditionalFormatting>
  <conditionalFormatting sqref="K75">
    <cfRule type="cellIs" dxfId="0" priority="650" operator="greaterThanOrEqual">
      <formula>0</formula>
    </cfRule>
  </conditionalFormatting>
  <conditionalFormatting sqref="L75">
    <cfRule type="cellIs" dxfId="0" priority="651" operator="lessThan">
      <formula>0</formula>
    </cfRule>
  </conditionalFormatting>
  <conditionalFormatting sqref="L75">
    <cfRule type="cellIs" dxfId="0" priority="652" operator="greaterThanOrEqual">
      <formula>0</formula>
    </cfRule>
  </conditionalFormatting>
  <conditionalFormatting sqref="M75">
    <cfRule type="cellIs" dxfId="0" priority="653" operator="lessThan">
      <formula>0</formula>
    </cfRule>
  </conditionalFormatting>
  <conditionalFormatting sqref="M75">
    <cfRule type="cellIs" dxfId="0" priority="654" operator="greaterThanOrEqual">
      <formula>0</formula>
    </cfRule>
  </conditionalFormatting>
  <conditionalFormatting sqref="N75">
    <cfRule type="cellIs" dxfId="0" priority="655" operator="lessThan">
      <formula>0</formula>
    </cfRule>
  </conditionalFormatting>
  <conditionalFormatting sqref="N75">
    <cfRule type="cellIs" dxfId="0" priority="656" operator="greaterThanOrEqual">
      <formula>0</formula>
    </cfRule>
  </conditionalFormatting>
  <conditionalFormatting sqref="C76">
    <cfRule type="cellIs" dxfId="0" priority="657" operator="lessThan">
      <formula>0</formula>
    </cfRule>
  </conditionalFormatting>
  <conditionalFormatting sqref="C76">
    <cfRule type="cellIs" dxfId="0" priority="658" operator="greaterThanOrEqual">
      <formula>0</formula>
    </cfRule>
  </conditionalFormatting>
  <conditionalFormatting sqref="D76">
    <cfRule type="cellIs" dxfId="0" priority="659" operator="lessThan">
      <formula>0</formula>
    </cfRule>
  </conditionalFormatting>
  <conditionalFormatting sqref="D76">
    <cfRule type="cellIs" dxfId="0" priority="660" operator="greaterThanOrEqual">
      <formula>0</formula>
    </cfRule>
  </conditionalFormatting>
  <conditionalFormatting sqref="E76">
    <cfRule type="cellIs" dxfId="0" priority="661" operator="lessThan">
      <formula>0</formula>
    </cfRule>
  </conditionalFormatting>
  <conditionalFormatting sqref="E76">
    <cfRule type="cellIs" dxfId="0" priority="662" operator="greaterThanOrEqual">
      <formula>0</formula>
    </cfRule>
  </conditionalFormatting>
  <conditionalFormatting sqref="F76">
    <cfRule type="cellIs" dxfId="0" priority="663" operator="lessThan">
      <formula>0</formula>
    </cfRule>
  </conditionalFormatting>
  <conditionalFormatting sqref="F76">
    <cfRule type="cellIs" dxfId="0" priority="664" operator="greaterThanOrEqual">
      <formula>0</formula>
    </cfRule>
  </conditionalFormatting>
  <conditionalFormatting sqref="G76">
    <cfRule type="cellIs" dxfId="0" priority="665" operator="lessThan">
      <formula>0</formula>
    </cfRule>
  </conditionalFormatting>
  <conditionalFormatting sqref="G76">
    <cfRule type="cellIs" dxfId="0" priority="666" operator="greaterThanOrEqual">
      <formula>0</formula>
    </cfRule>
  </conditionalFormatting>
  <conditionalFormatting sqref="H76">
    <cfRule type="cellIs" dxfId="0" priority="667" operator="lessThan">
      <formula>0</formula>
    </cfRule>
  </conditionalFormatting>
  <conditionalFormatting sqref="H76">
    <cfRule type="cellIs" dxfId="0" priority="668" operator="greaterThanOrEqual">
      <formula>0</formula>
    </cfRule>
  </conditionalFormatting>
  <conditionalFormatting sqref="I76">
    <cfRule type="cellIs" dxfId="0" priority="669" operator="lessThan">
      <formula>0</formula>
    </cfRule>
  </conditionalFormatting>
  <conditionalFormatting sqref="I76">
    <cfRule type="cellIs" dxfId="0" priority="670" operator="greaterThanOrEqual">
      <formula>0</formula>
    </cfRule>
  </conditionalFormatting>
  <conditionalFormatting sqref="J76">
    <cfRule type="cellIs" dxfId="0" priority="671" operator="lessThan">
      <formula>0</formula>
    </cfRule>
  </conditionalFormatting>
  <conditionalFormatting sqref="J76">
    <cfRule type="cellIs" dxfId="0" priority="672" operator="greaterThanOrEqual">
      <formula>0</formula>
    </cfRule>
  </conditionalFormatting>
  <conditionalFormatting sqref="K76">
    <cfRule type="cellIs" dxfId="0" priority="673" operator="lessThan">
      <formula>0</formula>
    </cfRule>
  </conditionalFormatting>
  <conditionalFormatting sqref="K76">
    <cfRule type="cellIs" dxfId="0" priority="674" operator="greaterThanOrEqual">
      <formula>0</formula>
    </cfRule>
  </conditionalFormatting>
  <conditionalFormatting sqref="L76">
    <cfRule type="cellIs" dxfId="0" priority="675" operator="lessThan">
      <formula>0</formula>
    </cfRule>
  </conditionalFormatting>
  <conditionalFormatting sqref="L76">
    <cfRule type="cellIs" dxfId="0" priority="676" operator="greaterThanOrEqual">
      <formula>0</formula>
    </cfRule>
  </conditionalFormatting>
  <conditionalFormatting sqref="M76">
    <cfRule type="cellIs" dxfId="0" priority="677" operator="lessThan">
      <formula>0</formula>
    </cfRule>
  </conditionalFormatting>
  <conditionalFormatting sqref="M76">
    <cfRule type="cellIs" dxfId="0" priority="678" operator="greaterThanOrEqual">
      <formula>0</formula>
    </cfRule>
  </conditionalFormatting>
  <conditionalFormatting sqref="N76">
    <cfRule type="cellIs" dxfId="0" priority="679" operator="lessThan">
      <formula>0</formula>
    </cfRule>
  </conditionalFormatting>
  <conditionalFormatting sqref="N76">
    <cfRule type="cellIs" dxfId="0" priority="680" operator="greaterThanOrEqual">
      <formula>0</formula>
    </cfRule>
  </conditionalFormatting>
  <conditionalFormatting sqref="C77">
    <cfRule type="cellIs" dxfId="0" priority="681" operator="lessThan">
      <formula>0</formula>
    </cfRule>
  </conditionalFormatting>
  <conditionalFormatting sqref="C77">
    <cfRule type="cellIs" dxfId="0" priority="682" operator="greaterThanOrEqual">
      <formula>0</formula>
    </cfRule>
  </conditionalFormatting>
  <conditionalFormatting sqref="D77">
    <cfRule type="cellIs" dxfId="0" priority="683" operator="lessThan">
      <formula>0</formula>
    </cfRule>
  </conditionalFormatting>
  <conditionalFormatting sqref="D77">
    <cfRule type="cellIs" dxfId="0" priority="684" operator="greaterThanOrEqual">
      <formula>0</formula>
    </cfRule>
  </conditionalFormatting>
  <conditionalFormatting sqref="E77">
    <cfRule type="cellIs" dxfId="0" priority="685" operator="lessThan">
      <formula>0</formula>
    </cfRule>
  </conditionalFormatting>
  <conditionalFormatting sqref="E77">
    <cfRule type="cellIs" dxfId="0" priority="686" operator="greaterThanOrEqual">
      <formula>0</formula>
    </cfRule>
  </conditionalFormatting>
  <conditionalFormatting sqref="F77">
    <cfRule type="cellIs" dxfId="0" priority="687" operator="lessThan">
      <formula>0</formula>
    </cfRule>
  </conditionalFormatting>
  <conditionalFormatting sqref="F77">
    <cfRule type="cellIs" dxfId="0" priority="688" operator="greaterThanOrEqual">
      <formula>0</formula>
    </cfRule>
  </conditionalFormatting>
  <conditionalFormatting sqref="G77">
    <cfRule type="cellIs" dxfId="0" priority="689" operator="lessThan">
      <formula>0</formula>
    </cfRule>
  </conditionalFormatting>
  <conditionalFormatting sqref="G77">
    <cfRule type="cellIs" dxfId="0" priority="690" operator="greaterThanOrEqual">
      <formula>0</formula>
    </cfRule>
  </conditionalFormatting>
  <conditionalFormatting sqref="H77">
    <cfRule type="cellIs" dxfId="0" priority="691" operator="lessThan">
      <formula>0</formula>
    </cfRule>
  </conditionalFormatting>
  <conditionalFormatting sqref="H77">
    <cfRule type="cellIs" dxfId="0" priority="692" operator="greaterThanOrEqual">
      <formula>0</formula>
    </cfRule>
  </conditionalFormatting>
  <conditionalFormatting sqref="I77">
    <cfRule type="cellIs" dxfId="0" priority="693" operator="lessThan">
      <formula>0</formula>
    </cfRule>
  </conditionalFormatting>
  <conditionalFormatting sqref="I77">
    <cfRule type="cellIs" dxfId="0" priority="694" operator="greaterThanOrEqual">
      <formula>0</formula>
    </cfRule>
  </conditionalFormatting>
  <conditionalFormatting sqref="J77">
    <cfRule type="cellIs" dxfId="0" priority="695" operator="lessThan">
      <formula>0</formula>
    </cfRule>
  </conditionalFormatting>
  <conditionalFormatting sqref="J77">
    <cfRule type="cellIs" dxfId="0" priority="696" operator="greaterThanOrEqual">
      <formula>0</formula>
    </cfRule>
  </conditionalFormatting>
  <conditionalFormatting sqref="K77">
    <cfRule type="cellIs" dxfId="0" priority="697" operator="lessThan">
      <formula>0</formula>
    </cfRule>
  </conditionalFormatting>
  <conditionalFormatting sqref="K77">
    <cfRule type="cellIs" dxfId="0" priority="698" operator="greaterThanOrEqual">
      <formula>0</formula>
    </cfRule>
  </conditionalFormatting>
  <conditionalFormatting sqref="L77">
    <cfRule type="cellIs" dxfId="0" priority="699" operator="lessThan">
      <formula>0</formula>
    </cfRule>
  </conditionalFormatting>
  <conditionalFormatting sqref="L77">
    <cfRule type="cellIs" dxfId="0" priority="700" operator="greaterThanOrEqual">
      <formula>0</formula>
    </cfRule>
  </conditionalFormatting>
  <conditionalFormatting sqref="M77">
    <cfRule type="cellIs" dxfId="0" priority="701" operator="lessThan">
      <formula>0</formula>
    </cfRule>
  </conditionalFormatting>
  <conditionalFormatting sqref="M77">
    <cfRule type="cellIs" dxfId="0" priority="702" operator="greaterThanOrEqual">
      <formula>0</formula>
    </cfRule>
  </conditionalFormatting>
  <conditionalFormatting sqref="N77">
    <cfRule type="cellIs" dxfId="0" priority="703" operator="lessThan">
      <formula>0</formula>
    </cfRule>
  </conditionalFormatting>
  <conditionalFormatting sqref="N77">
    <cfRule type="cellIs" dxfId="0" priority="704" operator="greaterThanOrEqual">
      <formula>0</formula>
    </cfRule>
  </conditionalFormatting>
  <conditionalFormatting sqref="P68">
    <cfRule type="cellIs" dxfId="0" priority="705" operator="lessThan">
      <formula>0</formula>
    </cfRule>
  </conditionalFormatting>
  <conditionalFormatting sqref="P68">
    <cfRule type="cellIs" dxfId="0" priority="706" operator="greaterThanOrEqual">
      <formula>0</formula>
    </cfRule>
  </conditionalFormatting>
  <conditionalFormatting sqref="P69">
    <cfRule type="cellIs" dxfId="0" priority="707" operator="lessThan">
      <formula>0</formula>
    </cfRule>
  </conditionalFormatting>
  <conditionalFormatting sqref="P69">
    <cfRule type="cellIs" dxfId="0" priority="708" operator="greaterThanOrEqual">
      <formula>0</formula>
    </cfRule>
  </conditionalFormatting>
  <conditionalFormatting sqref="P70">
    <cfRule type="cellIs" dxfId="0" priority="709" operator="lessThan">
      <formula>0</formula>
    </cfRule>
  </conditionalFormatting>
  <conditionalFormatting sqref="P70">
    <cfRule type="cellIs" dxfId="0" priority="710" operator="greaterThanOrEqual">
      <formula>0</formula>
    </cfRule>
  </conditionalFormatting>
  <conditionalFormatting sqref="P71">
    <cfRule type="cellIs" dxfId="0" priority="711" operator="lessThan">
      <formula>0</formula>
    </cfRule>
  </conditionalFormatting>
  <conditionalFormatting sqref="P71">
    <cfRule type="cellIs" dxfId="0" priority="712" operator="greaterThanOrEqual">
      <formula>0</formula>
    </cfRule>
  </conditionalFormatting>
  <conditionalFormatting sqref="P72">
    <cfRule type="cellIs" dxfId="0" priority="713" operator="lessThan">
      <formula>0</formula>
    </cfRule>
  </conditionalFormatting>
  <conditionalFormatting sqref="P72">
    <cfRule type="cellIs" dxfId="0" priority="714" operator="greaterThanOrEqual">
      <formula>0</formula>
    </cfRule>
  </conditionalFormatting>
  <conditionalFormatting sqref="P73">
    <cfRule type="cellIs" dxfId="0" priority="715" operator="lessThan">
      <formula>0</formula>
    </cfRule>
  </conditionalFormatting>
  <conditionalFormatting sqref="P73">
    <cfRule type="cellIs" dxfId="0" priority="716" operator="greaterThanOrEqual">
      <formula>0</formula>
    </cfRule>
  </conditionalFormatting>
  <conditionalFormatting sqref="P74">
    <cfRule type="cellIs" dxfId="0" priority="717" operator="lessThan">
      <formula>0</formula>
    </cfRule>
  </conditionalFormatting>
  <conditionalFormatting sqref="P74">
    <cfRule type="cellIs" dxfId="0" priority="718" operator="greaterThanOrEqual">
      <formula>0</formula>
    </cfRule>
  </conditionalFormatting>
  <conditionalFormatting sqref="P75">
    <cfRule type="cellIs" dxfId="0" priority="719" operator="lessThan">
      <formula>0</formula>
    </cfRule>
  </conditionalFormatting>
  <conditionalFormatting sqref="P75">
    <cfRule type="cellIs" dxfId="0" priority="720" operator="greaterThanOrEqual">
      <formula>0</formula>
    </cfRule>
  </conditionalFormatting>
  <conditionalFormatting sqref="P76">
    <cfRule type="cellIs" dxfId="0" priority="721" operator="lessThan">
      <formula>0</formula>
    </cfRule>
  </conditionalFormatting>
  <conditionalFormatting sqref="P76">
    <cfRule type="cellIs" dxfId="0" priority="722" operator="greaterThanOrEqual">
      <formula>0</formula>
    </cfRule>
  </conditionalFormatting>
  <conditionalFormatting sqref="P77">
    <cfRule type="cellIs" dxfId="0" priority="723" operator="lessThan">
      <formula>0</formula>
    </cfRule>
  </conditionalFormatting>
  <conditionalFormatting sqref="P77">
    <cfRule type="cellIs" dxfId="0" priority="724" operator="greaterThanOrEqual">
      <formula>0</formula>
    </cfRule>
  </conditionalFormatting>
  <conditionalFormatting sqref="C91">
    <cfRule type="cellIs" dxfId="0" priority="725" operator="lessThan">
      <formula>0</formula>
    </cfRule>
  </conditionalFormatting>
  <conditionalFormatting sqref="C91">
    <cfRule type="cellIs" dxfId="0" priority="726" operator="greaterThanOrEqual">
      <formula>0</formula>
    </cfRule>
  </conditionalFormatting>
  <conditionalFormatting sqref="D91">
    <cfRule type="cellIs" dxfId="0" priority="727" operator="lessThan">
      <formula>0</formula>
    </cfRule>
  </conditionalFormatting>
  <conditionalFormatting sqref="D91">
    <cfRule type="cellIs" dxfId="0" priority="728" operator="greaterThanOrEqual">
      <formula>0</formula>
    </cfRule>
  </conditionalFormatting>
  <conditionalFormatting sqref="E91">
    <cfRule type="cellIs" dxfId="0" priority="729" operator="lessThan">
      <formula>0</formula>
    </cfRule>
  </conditionalFormatting>
  <conditionalFormatting sqref="E91">
    <cfRule type="cellIs" dxfId="0" priority="730" operator="greaterThanOrEqual">
      <formula>0</formula>
    </cfRule>
  </conditionalFormatting>
  <conditionalFormatting sqref="F91">
    <cfRule type="cellIs" dxfId="0" priority="731" operator="lessThan">
      <formula>0</formula>
    </cfRule>
  </conditionalFormatting>
  <conditionalFormatting sqref="F91">
    <cfRule type="cellIs" dxfId="0" priority="732" operator="greaterThanOrEqual">
      <formula>0</formula>
    </cfRule>
  </conditionalFormatting>
  <conditionalFormatting sqref="G91">
    <cfRule type="cellIs" dxfId="0" priority="733" operator="lessThan">
      <formula>0</formula>
    </cfRule>
  </conditionalFormatting>
  <conditionalFormatting sqref="G91">
    <cfRule type="cellIs" dxfId="0" priority="734" operator="greaterThanOrEqual">
      <formula>0</formula>
    </cfRule>
  </conditionalFormatting>
  <conditionalFormatting sqref="H91">
    <cfRule type="cellIs" dxfId="0" priority="735" operator="lessThan">
      <formula>0</formula>
    </cfRule>
  </conditionalFormatting>
  <conditionalFormatting sqref="H91">
    <cfRule type="cellIs" dxfId="0" priority="736" operator="greaterThanOrEqual">
      <formula>0</formula>
    </cfRule>
  </conditionalFormatting>
  <conditionalFormatting sqref="I91">
    <cfRule type="cellIs" dxfId="0" priority="737" operator="lessThan">
      <formula>0</formula>
    </cfRule>
  </conditionalFormatting>
  <conditionalFormatting sqref="I91">
    <cfRule type="cellIs" dxfId="0" priority="738" operator="greaterThanOrEqual">
      <formula>0</formula>
    </cfRule>
  </conditionalFormatting>
  <conditionalFormatting sqref="J91">
    <cfRule type="cellIs" dxfId="0" priority="739" operator="lessThan">
      <formula>0</formula>
    </cfRule>
  </conditionalFormatting>
  <conditionalFormatting sqref="J91">
    <cfRule type="cellIs" dxfId="0" priority="740" operator="greaterThanOrEqual">
      <formula>0</formula>
    </cfRule>
  </conditionalFormatting>
  <conditionalFormatting sqref="K91">
    <cfRule type="cellIs" dxfId="0" priority="741" operator="lessThan">
      <formula>0</formula>
    </cfRule>
  </conditionalFormatting>
  <conditionalFormatting sqref="K91">
    <cfRule type="cellIs" dxfId="0" priority="742" operator="greaterThanOrEqual">
      <formula>0</formula>
    </cfRule>
  </conditionalFormatting>
  <conditionalFormatting sqref="L91">
    <cfRule type="cellIs" dxfId="0" priority="743" operator="lessThan">
      <formula>0</formula>
    </cfRule>
  </conditionalFormatting>
  <conditionalFormatting sqref="L91">
    <cfRule type="cellIs" dxfId="0" priority="744" operator="greaterThanOrEqual">
      <formula>0</formula>
    </cfRule>
  </conditionalFormatting>
  <conditionalFormatting sqref="M91">
    <cfRule type="cellIs" dxfId="0" priority="745" operator="lessThan">
      <formula>0</formula>
    </cfRule>
  </conditionalFormatting>
  <conditionalFormatting sqref="M91">
    <cfRule type="cellIs" dxfId="0" priority="746" operator="greaterThanOrEqual">
      <formula>0</formula>
    </cfRule>
  </conditionalFormatting>
  <conditionalFormatting sqref="N91">
    <cfRule type="cellIs" dxfId="0" priority="747" operator="lessThan">
      <formula>0</formula>
    </cfRule>
  </conditionalFormatting>
  <conditionalFormatting sqref="N91">
    <cfRule type="cellIs" dxfId="0" priority="748" operator="greaterThanOrEqual">
      <formula>0</formula>
    </cfRule>
  </conditionalFormatting>
  <conditionalFormatting sqref="C90">
    <cfRule type="cellIs" dxfId="0" priority="749" operator="lessThan">
      <formula>0</formula>
    </cfRule>
  </conditionalFormatting>
  <conditionalFormatting sqref="C90">
    <cfRule type="cellIs" dxfId="0" priority="750" operator="greaterThanOrEqual">
      <formula>0</formula>
    </cfRule>
  </conditionalFormatting>
  <conditionalFormatting sqref="D90">
    <cfRule type="cellIs" dxfId="0" priority="751" operator="lessThan">
      <formula>0</formula>
    </cfRule>
  </conditionalFormatting>
  <conditionalFormatting sqref="D90">
    <cfRule type="cellIs" dxfId="0" priority="752" operator="greaterThanOrEqual">
      <formula>0</formula>
    </cfRule>
  </conditionalFormatting>
  <conditionalFormatting sqref="E90">
    <cfRule type="cellIs" dxfId="0" priority="753" operator="lessThan">
      <formula>0</formula>
    </cfRule>
  </conditionalFormatting>
  <conditionalFormatting sqref="E90">
    <cfRule type="cellIs" dxfId="0" priority="754" operator="greaterThanOrEqual">
      <formula>0</formula>
    </cfRule>
  </conditionalFormatting>
  <conditionalFormatting sqref="F90">
    <cfRule type="cellIs" dxfId="0" priority="755" operator="lessThan">
      <formula>0</formula>
    </cfRule>
  </conditionalFormatting>
  <conditionalFormatting sqref="F90">
    <cfRule type="cellIs" dxfId="0" priority="756" operator="greaterThanOrEqual">
      <formula>0</formula>
    </cfRule>
  </conditionalFormatting>
  <conditionalFormatting sqref="G90">
    <cfRule type="cellIs" dxfId="0" priority="757" operator="lessThan">
      <formula>0</formula>
    </cfRule>
  </conditionalFormatting>
  <conditionalFormatting sqref="G90">
    <cfRule type="cellIs" dxfId="0" priority="758" operator="greaterThanOrEqual">
      <formula>0</formula>
    </cfRule>
  </conditionalFormatting>
  <conditionalFormatting sqref="H90">
    <cfRule type="cellIs" dxfId="0" priority="759" operator="lessThan">
      <formula>0</formula>
    </cfRule>
  </conditionalFormatting>
  <conditionalFormatting sqref="H90">
    <cfRule type="cellIs" dxfId="0" priority="760" operator="greaterThanOrEqual">
      <formula>0</formula>
    </cfRule>
  </conditionalFormatting>
  <conditionalFormatting sqref="I90">
    <cfRule type="cellIs" dxfId="0" priority="761" operator="lessThan">
      <formula>0</formula>
    </cfRule>
  </conditionalFormatting>
  <conditionalFormatting sqref="I90">
    <cfRule type="cellIs" dxfId="0" priority="762" operator="greaterThanOrEqual">
      <formula>0</formula>
    </cfRule>
  </conditionalFormatting>
  <conditionalFormatting sqref="J90">
    <cfRule type="cellIs" dxfId="0" priority="763" operator="lessThan">
      <formula>0</formula>
    </cfRule>
  </conditionalFormatting>
  <conditionalFormatting sqref="J90">
    <cfRule type="cellIs" dxfId="0" priority="764" operator="greaterThanOrEqual">
      <formula>0</formula>
    </cfRule>
  </conditionalFormatting>
  <conditionalFormatting sqref="K90">
    <cfRule type="cellIs" dxfId="0" priority="765" operator="lessThan">
      <formula>0</formula>
    </cfRule>
  </conditionalFormatting>
  <conditionalFormatting sqref="K90">
    <cfRule type="cellIs" dxfId="0" priority="766" operator="greaterThanOrEqual">
      <formula>0</formula>
    </cfRule>
  </conditionalFormatting>
  <conditionalFormatting sqref="L90">
    <cfRule type="cellIs" dxfId="0" priority="767" operator="lessThan">
      <formula>0</formula>
    </cfRule>
  </conditionalFormatting>
  <conditionalFormatting sqref="L90">
    <cfRule type="cellIs" dxfId="0" priority="768" operator="greaterThanOrEqual">
      <formula>0</formula>
    </cfRule>
  </conditionalFormatting>
  <conditionalFormatting sqref="M90">
    <cfRule type="cellIs" dxfId="0" priority="769" operator="lessThan">
      <formula>0</formula>
    </cfRule>
  </conditionalFormatting>
  <conditionalFormatting sqref="M90">
    <cfRule type="cellIs" dxfId="0" priority="770" operator="greaterThanOrEqual">
      <formula>0</formula>
    </cfRule>
  </conditionalFormatting>
  <conditionalFormatting sqref="N90">
    <cfRule type="cellIs" dxfId="0" priority="771" operator="lessThan">
      <formula>0</formula>
    </cfRule>
  </conditionalFormatting>
  <conditionalFormatting sqref="N90">
    <cfRule type="cellIs" dxfId="0" priority="772" operator="greaterThanOrEqual">
      <formula>0</formula>
    </cfRule>
  </conditionalFormatting>
  <conditionalFormatting sqref="C89">
    <cfRule type="cellIs" dxfId="0" priority="773" operator="lessThan">
      <formula>0</formula>
    </cfRule>
  </conditionalFormatting>
  <conditionalFormatting sqref="C89">
    <cfRule type="cellIs" dxfId="0" priority="774" operator="greaterThanOrEqual">
      <formula>0</formula>
    </cfRule>
  </conditionalFormatting>
  <conditionalFormatting sqref="D89">
    <cfRule type="cellIs" dxfId="0" priority="775" operator="lessThan">
      <formula>0</formula>
    </cfRule>
  </conditionalFormatting>
  <conditionalFormatting sqref="D89">
    <cfRule type="cellIs" dxfId="0" priority="776" operator="greaterThanOrEqual">
      <formula>0</formula>
    </cfRule>
  </conditionalFormatting>
  <conditionalFormatting sqref="E89">
    <cfRule type="cellIs" dxfId="0" priority="777" operator="lessThan">
      <formula>0</formula>
    </cfRule>
  </conditionalFormatting>
  <conditionalFormatting sqref="E89">
    <cfRule type="cellIs" dxfId="0" priority="778" operator="greaterThanOrEqual">
      <formula>0</formula>
    </cfRule>
  </conditionalFormatting>
  <conditionalFormatting sqref="F89">
    <cfRule type="cellIs" dxfId="0" priority="779" operator="lessThan">
      <formula>0</formula>
    </cfRule>
  </conditionalFormatting>
  <conditionalFormatting sqref="F89">
    <cfRule type="cellIs" dxfId="0" priority="780" operator="greaterThanOrEqual">
      <formula>0</formula>
    </cfRule>
  </conditionalFormatting>
  <conditionalFormatting sqref="G89">
    <cfRule type="cellIs" dxfId="0" priority="781" operator="lessThan">
      <formula>0</formula>
    </cfRule>
  </conditionalFormatting>
  <conditionalFormatting sqref="G89">
    <cfRule type="cellIs" dxfId="0" priority="782" operator="greaterThanOrEqual">
      <formula>0</formula>
    </cfRule>
  </conditionalFormatting>
  <conditionalFormatting sqref="H89">
    <cfRule type="cellIs" dxfId="0" priority="783" operator="lessThan">
      <formula>0</formula>
    </cfRule>
  </conditionalFormatting>
  <conditionalFormatting sqref="H89">
    <cfRule type="cellIs" dxfId="0" priority="784" operator="greaterThanOrEqual">
      <formula>0</formula>
    </cfRule>
  </conditionalFormatting>
  <conditionalFormatting sqref="I89">
    <cfRule type="cellIs" dxfId="0" priority="785" operator="lessThan">
      <formula>0</formula>
    </cfRule>
  </conditionalFormatting>
  <conditionalFormatting sqref="I89">
    <cfRule type="cellIs" dxfId="0" priority="786" operator="greaterThanOrEqual">
      <formula>0</formula>
    </cfRule>
  </conditionalFormatting>
  <conditionalFormatting sqref="J89">
    <cfRule type="cellIs" dxfId="0" priority="787" operator="lessThan">
      <formula>0</formula>
    </cfRule>
  </conditionalFormatting>
  <conditionalFormatting sqref="J89">
    <cfRule type="cellIs" dxfId="0" priority="788" operator="greaterThanOrEqual">
      <formula>0</formula>
    </cfRule>
  </conditionalFormatting>
  <conditionalFormatting sqref="K89">
    <cfRule type="cellIs" dxfId="0" priority="789" operator="lessThan">
      <formula>0</formula>
    </cfRule>
  </conditionalFormatting>
  <conditionalFormatting sqref="K89">
    <cfRule type="cellIs" dxfId="0" priority="790" operator="greaterThanOrEqual">
      <formula>0</formula>
    </cfRule>
  </conditionalFormatting>
  <conditionalFormatting sqref="L89">
    <cfRule type="cellIs" dxfId="0" priority="791" operator="lessThan">
      <formula>0</formula>
    </cfRule>
  </conditionalFormatting>
  <conditionalFormatting sqref="L89">
    <cfRule type="cellIs" dxfId="0" priority="792" operator="greaterThanOrEqual">
      <formula>0</formula>
    </cfRule>
  </conditionalFormatting>
  <conditionalFormatting sqref="M89">
    <cfRule type="cellIs" dxfId="0" priority="793" operator="lessThan">
      <formula>0</formula>
    </cfRule>
  </conditionalFormatting>
  <conditionalFormatting sqref="M89">
    <cfRule type="cellIs" dxfId="0" priority="794" operator="greaterThanOrEqual">
      <formula>0</formula>
    </cfRule>
  </conditionalFormatting>
  <conditionalFormatting sqref="N89">
    <cfRule type="cellIs" dxfId="0" priority="795" operator="lessThan">
      <formula>0</formula>
    </cfRule>
  </conditionalFormatting>
  <conditionalFormatting sqref="N89">
    <cfRule type="cellIs" dxfId="0" priority="796" operator="greaterThanOrEqual">
      <formula>0</formula>
    </cfRule>
  </conditionalFormatting>
  <conditionalFormatting sqref="C88">
    <cfRule type="cellIs" dxfId="0" priority="797" operator="lessThan">
      <formula>0</formula>
    </cfRule>
  </conditionalFormatting>
  <conditionalFormatting sqref="C88">
    <cfRule type="cellIs" dxfId="0" priority="798" operator="greaterThanOrEqual">
      <formula>0</formula>
    </cfRule>
  </conditionalFormatting>
  <conditionalFormatting sqref="D88">
    <cfRule type="cellIs" dxfId="0" priority="799" operator="lessThan">
      <formula>0</formula>
    </cfRule>
  </conditionalFormatting>
  <conditionalFormatting sqref="D88">
    <cfRule type="cellIs" dxfId="0" priority="800" operator="greaterThanOrEqual">
      <formula>0</formula>
    </cfRule>
  </conditionalFormatting>
  <conditionalFormatting sqref="E88">
    <cfRule type="cellIs" dxfId="0" priority="801" operator="lessThan">
      <formula>0</formula>
    </cfRule>
  </conditionalFormatting>
  <conditionalFormatting sqref="E88">
    <cfRule type="cellIs" dxfId="0" priority="802" operator="greaterThanOrEqual">
      <formula>0</formula>
    </cfRule>
  </conditionalFormatting>
  <conditionalFormatting sqref="F88">
    <cfRule type="cellIs" dxfId="0" priority="803" operator="lessThan">
      <formula>0</formula>
    </cfRule>
  </conditionalFormatting>
  <conditionalFormatting sqref="F88">
    <cfRule type="cellIs" dxfId="0" priority="804" operator="greaterThanOrEqual">
      <formula>0</formula>
    </cfRule>
  </conditionalFormatting>
  <conditionalFormatting sqref="G88">
    <cfRule type="cellIs" dxfId="0" priority="805" operator="lessThan">
      <formula>0</formula>
    </cfRule>
  </conditionalFormatting>
  <conditionalFormatting sqref="G88">
    <cfRule type="cellIs" dxfId="0" priority="806" operator="greaterThanOrEqual">
      <formula>0</formula>
    </cfRule>
  </conditionalFormatting>
  <conditionalFormatting sqref="H88">
    <cfRule type="cellIs" dxfId="0" priority="807" operator="lessThan">
      <formula>0</formula>
    </cfRule>
  </conditionalFormatting>
  <conditionalFormatting sqref="H88">
    <cfRule type="cellIs" dxfId="0" priority="808" operator="greaterThanOrEqual">
      <formula>0</formula>
    </cfRule>
  </conditionalFormatting>
  <conditionalFormatting sqref="I88">
    <cfRule type="cellIs" dxfId="0" priority="809" operator="lessThan">
      <formula>0</formula>
    </cfRule>
  </conditionalFormatting>
  <conditionalFormatting sqref="I88">
    <cfRule type="cellIs" dxfId="0" priority="810" operator="greaterThanOrEqual">
      <formula>0</formula>
    </cfRule>
  </conditionalFormatting>
  <conditionalFormatting sqref="J88">
    <cfRule type="cellIs" dxfId="0" priority="811" operator="lessThan">
      <formula>0</formula>
    </cfRule>
  </conditionalFormatting>
  <conditionalFormatting sqref="J88">
    <cfRule type="cellIs" dxfId="0" priority="812" operator="greaterThanOrEqual">
      <formula>0</formula>
    </cfRule>
  </conditionalFormatting>
  <conditionalFormatting sqref="K88">
    <cfRule type="cellIs" dxfId="0" priority="813" operator="lessThan">
      <formula>0</formula>
    </cfRule>
  </conditionalFormatting>
  <conditionalFormatting sqref="K88">
    <cfRule type="cellIs" dxfId="0" priority="814" operator="greaterThanOrEqual">
      <formula>0</formula>
    </cfRule>
  </conditionalFormatting>
  <conditionalFormatting sqref="L88">
    <cfRule type="cellIs" dxfId="0" priority="815" operator="lessThan">
      <formula>0</formula>
    </cfRule>
  </conditionalFormatting>
  <conditionalFormatting sqref="L88">
    <cfRule type="cellIs" dxfId="0" priority="816" operator="greaterThanOrEqual">
      <formula>0</formula>
    </cfRule>
  </conditionalFormatting>
  <conditionalFormatting sqref="M88">
    <cfRule type="cellIs" dxfId="0" priority="817" operator="lessThan">
      <formula>0</formula>
    </cfRule>
  </conditionalFormatting>
  <conditionalFormatting sqref="M88">
    <cfRule type="cellIs" dxfId="0" priority="818" operator="greaterThanOrEqual">
      <formula>0</formula>
    </cfRule>
  </conditionalFormatting>
  <conditionalFormatting sqref="N88">
    <cfRule type="cellIs" dxfId="0" priority="819" operator="lessThan">
      <formula>0</formula>
    </cfRule>
  </conditionalFormatting>
  <conditionalFormatting sqref="N88">
    <cfRule type="cellIs" dxfId="0" priority="820" operator="greaterThanOrEqual">
      <formula>0</formula>
    </cfRule>
  </conditionalFormatting>
  <conditionalFormatting sqref="C87">
    <cfRule type="cellIs" dxfId="0" priority="821" operator="lessThan">
      <formula>0</formula>
    </cfRule>
  </conditionalFormatting>
  <conditionalFormatting sqref="C87">
    <cfRule type="cellIs" dxfId="0" priority="822" operator="greaterThanOrEqual">
      <formula>0</formula>
    </cfRule>
  </conditionalFormatting>
  <conditionalFormatting sqref="D87">
    <cfRule type="cellIs" dxfId="0" priority="823" operator="lessThan">
      <formula>0</formula>
    </cfRule>
  </conditionalFormatting>
  <conditionalFormatting sqref="D87">
    <cfRule type="cellIs" dxfId="0" priority="824" operator="greaterThanOrEqual">
      <formula>0</formula>
    </cfRule>
  </conditionalFormatting>
  <conditionalFormatting sqref="E87">
    <cfRule type="cellIs" dxfId="0" priority="825" operator="lessThan">
      <formula>0</formula>
    </cfRule>
  </conditionalFormatting>
  <conditionalFormatting sqref="E87">
    <cfRule type="cellIs" dxfId="0" priority="826" operator="greaterThanOrEqual">
      <formula>0</formula>
    </cfRule>
  </conditionalFormatting>
  <conditionalFormatting sqref="F87">
    <cfRule type="cellIs" dxfId="0" priority="827" operator="lessThan">
      <formula>0</formula>
    </cfRule>
  </conditionalFormatting>
  <conditionalFormatting sqref="F87">
    <cfRule type="cellIs" dxfId="0" priority="828" operator="greaterThanOrEqual">
      <formula>0</formula>
    </cfRule>
  </conditionalFormatting>
  <conditionalFormatting sqref="G87">
    <cfRule type="cellIs" dxfId="0" priority="829" operator="lessThan">
      <formula>0</formula>
    </cfRule>
  </conditionalFormatting>
  <conditionalFormatting sqref="G87">
    <cfRule type="cellIs" dxfId="0" priority="830" operator="greaterThanOrEqual">
      <formula>0</formula>
    </cfRule>
  </conditionalFormatting>
  <conditionalFormatting sqref="H87">
    <cfRule type="cellIs" dxfId="0" priority="831" operator="lessThan">
      <formula>0</formula>
    </cfRule>
  </conditionalFormatting>
  <conditionalFormatting sqref="H87">
    <cfRule type="cellIs" dxfId="0" priority="832" operator="greaterThanOrEqual">
      <formula>0</formula>
    </cfRule>
  </conditionalFormatting>
  <conditionalFormatting sqref="I87">
    <cfRule type="cellIs" dxfId="0" priority="833" operator="lessThan">
      <formula>0</formula>
    </cfRule>
  </conditionalFormatting>
  <conditionalFormatting sqref="I87">
    <cfRule type="cellIs" dxfId="0" priority="834" operator="greaterThanOrEqual">
      <formula>0</formula>
    </cfRule>
  </conditionalFormatting>
  <conditionalFormatting sqref="J87">
    <cfRule type="cellIs" dxfId="0" priority="835" operator="lessThan">
      <formula>0</formula>
    </cfRule>
  </conditionalFormatting>
  <conditionalFormatting sqref="J87">
    <cfRule type="cellIs" dxfId="0" priority="836" operator="greaterThanOrEqual">
      <formula>0</formula>
    </cfRule>
  </conditionalFormatting>
  <conditionalFormatting sqref="K87">
    <cfRule type="cellIs" dxfId="0" priority="837" operator="lessThan">
      <formula>0</formula>
    </cfRule>
  </conditionalFormatting>
  <conditionalFormatting sqref="K87">
    <cfRule type="cellIs" dxfId="0" priority="838" operator="greaterThanOrEqual">
      <formula>0</formula>
    </cfRule>
  </conditionalFormatting>
  <conditionalFormatting sqref="L87">
    <cfRule type="cellIs" dxfId="0" priority="839" operator="lessThan">
      <formula>0</formula>
    </cfRule>
  </conditionalFormatting>
  <conditionalFormatting sqref="L87">
    <cfRule type="cellIs" dxfId="0" priority="840" operator="greaterThanOrEqual">
      <formula>0</formula>
    </cfRule>
  </conditionalFormatting>
  <conditionalFormatting sqref="M87">
    <cfRule type="cellIs" dxfId="0" priority="841" operator="lessThan">
      <formula>0</formula>
    </cfRule>
  </conditionalFormatting>
  <conditionalFormatting sqref="M87">
    <cfRule type="cellIs" dxfId="0" priority="842" operator="greaterThanOrEqual">
      <formula>0</formula>
    </cfRule>
  </conditionalFormatting>
  <conditionalFormatting sqref="N87">
    <cfRule type="cellIs" dxfId="0" priority="843" operator="lessThan">
      <formula>0</formula>
    </cfRule>
  </conditionalFormatting>
  <conditionalFormatting sqref="N87">
    <cfRule type="cellIs" dxfId="0" priority="844" operator="greaterThanOrEqual">
      <formula>0</formula>
    </cfRule>
  </conditionalFormatting>
  <conditionalFormatting sqref="C86">
    <cfRule type="cellIs" dxfId="0" priority="845" operator="lessThan">
      <formula>0</formula>
    </cfRule>
  </conditionalFormatting>
  <conditionalFormatting sqref="C86">
    <cfRule type="cellIs" dxfId="0" priority="846" operator="greaterThanOrEqual">
      <formula>0</formula>
    </cfRule>
  </conditionalFormatting>
  <conditionalFormatting sqref="D86">
    <cfRule type="cellIs" dxfId="0" priority="847" operator="lessThan">
      <formula>0</formula>
    </cfRule>
  </conditionalFormatting>
  <conditionalFormatting sqref="D86">
    <cfRule type="cellIs" dxfId="0" priority="848" operator="greaterThanOrEqual">
      <formula>0</formula>
    </cfRule>
  </conditionalFormatting>
  <conditionalFormatting sqref="E86">
    <cfRule type="cellIs" dxfId="0" priority="849" operator="lessThan">
      <formula>0</formula>
    </cfRule>
  </conditionalFormatting>
  <conditionalFormatting sqref="E86">
    <cfRule type="cellIs" dxfId="0" priority="850" operator="greaterThanOrEqual">
      <formula>0</formula>
    </cfRule>
  </conditionalFormatting>
  <conditionalFormatting sqref="F86">
    <cfRule type="cellIs" dxfId="0" priority="851" operator="lessThan">
      <formula>0</formula>
    </cfRule>
  </conditionalFormatting>
  <conditionalFormatting sqref="F86">
    <cfRule type="cellIs" dxfId="0" priority="852" operator="greaterThanOrEqual">
      <formula>0</formula>
    </cfRule>
  </conditionalFormatting>
  <conditionalFormatting sqref="G86">
    <cfRule type="cellIs" dxfId="0" priority="853" operator="lessThan">
      <formula>0</formula>
    </cfRule>
  </conditionalFormatting>
  <conditionalFormatting sqref="G86">
    <cfRule type="cellIs" dxfId="0" priority="854" operator="greaterThanOrEqual">
      <formula>0</formula>
    </cfRule>
  </conditionalFormatting>
  <conditionalFormatting sqref="H86">
    <cfRule type="cellIs" dxfId="0" priority="855" operator="lessThan">
      <formula>0</formula>
    </cfRule>
  </conditionalFormatting>
  <conditionalFormatting sqref="H86">
    <cfRule type="cellIs" dxfId="0" priority="856" operator="greaterThanOrEqual">
      <formula>0</formula>
    </cfRule>
  </conditionalFormatting>
  <conditionalFormatting sqref="I86">
    <cfRule type="cellIs" dxfId="0" priority="857" operator="lessThan">
      <formula>0</formula>
    </cfRule>
  </conditionalFormatting>
  <conditionalFormatting sqref="I86">
    <cfRule type="cellIs" dxfId="0" priority="858" operator="greaterThanOrEqual">
      <formula>0</formula>
    </cfRule>
  </conditionalFormatting>
  <conditionalFormatting sqref="J86">
    <cfRule type="cellIs" dxfId="0" priority="859" operator="lessThan">
      <formula>0</formula>
    </cfRule>
  </conditionalFormatting>
  <conditionalFormatting sqref="J86">
    <cfRule type="cellIs" dxfId="0" priority="860" operator="greaterThanOrEqual">
      <formula>0</formula>
    </cfRule>
  </conditionalFormatting>
  <conditionalFormatting sqref="K86">
    <cfRule type="cellIs" dxfId="0" priority="861" operator="lessThan">
      <formula>0</formula>
    </cfRule>
  </conditionalFormatting>
  <conditionalFormatting sqref="K86">
    <cfRule type="cellIs" dxfId="0" priority="862" operator="greaterThanOrEqual">
      <formula>0</formula>
    </cfRule>
  </conditionalFormatting>
  <conditionalFormatting sqref="L86">
    <cfRule type="cellIs" dxfId="0" priority="863" operator="lessThan">
      <formula>0</formula>
    </cfRule>
  </conditionalFormatting>
  <conditionalFormatting sqref="L86">
    <cfRule type="cellIs" dxfId="0" priority="864" operator="greaterThanOrEqual">
      <formula>0</formula>
    </cfRule>
  </conditionalFormatting>
  <conditionalFormatting sqref="M86">
    <cfRule type="cellIs" dxfId="0" priority="865" operator="lessThan">
      <formula>0</formula>
    </cfRule>
  </conditionalFormatting>
  <conditionalFormatting sqref="M86">
    <cfRule type="cellIs" dxfId="0" priority="866" operator="greaterThanOrEqual">
      <formula>0</formula>
    </cfRule>
  </conditionalFormatting>
  <conditionalFormatting sqref="N86">
    <cfRule type="cellIs" dxfId="0" priority="867" operator="lessThan">
      <formula>0</formula>
    </cfRule>
  </conditionalFormatting>
  <conditionalFormatting sqref="N86">
    <cfRule type="cellIs" dxfId="0" priority="868" operator="greaterThanOrEqual">
      <formula>0</formula>
    </cfRule>
  </conditionalFormatting>
  <conditionalFormatting sqref="C85">
    <cfRule type="cellIs" dxfId="0" priority="869" operator="lessThan">
      <formula>0</formula>
    </cfRule>
  </conditionalFormatting>
  <conditionalFormatting sqref="C85">
    <cfRule type="cellIs" dxfId="0" priority="870" operator="greaterThanOrEqual">
      <formula>0</formula>
    </cfRule>
  </conditionalFormatting>
  <conditionalFormatting sqref="D85">
    <cfRule type="cellIs" dxfId="0" priority="871" operator="lessThan">
      <formula>0</formula>
    </cfRule>
  </conditionalFormatting>
  <conditionalFormatting sqref="D85">
    <cfRule type="cellIs" dxfId="0" priority="872" operator="greaterThanOrEqual">
      <formula>0</formula>
    </cfRule>
  </conditionalFormatting>
  <conditionalFormatting sqref="E85">
    <cfRule type="cellIs" dxfId="0" priority="873" operator="lessThan">
      <formula>0</formula>
    </cfRule>
  </conditionalFormatting>
  <conditionalFormatting sqref="E85">
    <cfRule type="cellIs" dxfId="0" priority="874" operator="greaterThanOrEqual">
      <formula>0</formula>
    </cfRule>
  </conditionalFormatting>
  <conditionalFormatting sqref="F85">
    <cfRule type="cellIs" dxfId="0" priority="875" operator="lessThan">
      <formula>0</formula>
    </cfRule>
  </conditionalFormatting>
  <conditionalFormatting sqref="F85">
    <cfRule type="cellIs" dxfId="0" priority="876" operator="greaterThanOrEqual">
      <formula>0</formula>
    </cfRule>
  </conditionalFormatting>
  <conditionalFormatting sqref="G85">
    <cfRule type="cellIs" dxfId="0" priority="877" operator="lessThan">
      <formula>0</formula>
    </cfRule>
  </conditionalFormatting>
  <conditionalFormatting sqref="G85">
    <cfRule type="cellIs" dxfId="0" priority="878" operator="greaterThanOrEqual">
      <formula>0</formula>
    </cfRule>
  </conditionalFormatting>
  <conditionalFormatting sqref="H85">
    <cfRule type="cellIs" dxfId="0" priority="879" operator="lessThan">
      <formula>0</formula>
    </cfRule>
  </conditionalFormatting>
  <conditionalFormatting sqref="H85">
    <cfRule type="cellIs" dxfId="0" priority="880" operator="greaterThanOrEqual">
      <formula>0</formula>
    </cfRule>
  </conditionalFormatting>
  <conditionalFormatting sqref="I85">
    <cfRule type="cellIs" dxfId="0" priority="881" operator="lessThan">
      <formula>0</formula>
    </cfRule>
  </conditionalFormatting>
  <conditionalFormatting sqref="I85">
    <cfRule type="cellIs" dxfId="0" priority="882" operator="greaterThanOrEqual">
      <formula>0</formula>
    </cfRule>
  </conditionalFormatting>
  <conditionalFormatting sqref="J85">
    <cfRule type="cellIs" dxfId="0" priority="883" operator="lessThan">
      <formula>0</formula>
    </cfRule>
  </conditionalFormatting>
  <conditionalFormatting sqref="J85">
    <cfRule type="cellIs" dxfId="0" priority="884" operator="greaterThanOrEqual">
      <formula>0</formula>
    </cfRule>
  </conditionalFormatting>
  <conditionalFormatting sqref="K85">
    <cfRule type="cellIs" dxfId="0" priority="885" operator="lessThan">
      <formula>0</formula>
    </cfRule>
  </conditionalFormatting>
  <conditionalFormatting sqref="K85">
    <cfRule type="cellIs" dxfId="0" priority="886" operator="greaterThanOrEqual">
      <formula>0</formula>
    </cfRule>
  </conditionalFormatting>
  <conditionalFormatting sqref="L85">
    <cfRule type="cellIs" dxfId="0" priority="887" operator="lessThan">
      <formula>0</formula>
    </cfRule>
  </conditionalFormatting>
  <conditionalFormatting sqref="L85">
    <cfRule type="cellIs" dxfId="0" priority="888" operator="greaterThanOrEqual">
      <formula>0</formula>
    </cfRule>
  </conditionalFormatting>
  <conditionalFormatting sqref="M85">
    <cfRule type="cellIs" dxfId="0" priority="889" operator="lessThan">
      <formula>0</formula>
    </cfRule>
  </conditionalFormatting>
  <conditionalFormatting sqref="M85">
    <cfRule type="cellIs" dxfId="0" priority="890" operator="greaterThanOrEqual">
      <formula>0</formula>
    </cfRule>
  </conditionalFormatting>
  <conditionalFormatting sqref="N85">
    <cfRule type="cellIs" dxfId="0" priority="891" operator="lessThan">
      <formula>0</formula>
    </cfRule>
  </conditionalFormatting>
  <conditionalFormatting sqref="N85">
    <cfRule type="cellIs" dxfId="0" priority="892" operator="greaterThanOrEqual">
      <formula>0</formula>
    </cfRule>
  </conditionalFormatting>
  <conditionalFormatting sqref="C84">
    <cfRule type="cellIs" dxfId="0" priority="893" operator="lessThan">
      <formula>0</formula>
    </cfRule>
  </conditionalFormatting>
  <conditionalFormatting sqref="C84">
    <cfRule type="cellIs" dxfId="0" priority="894" operator="greaterThanOrEqual">
      <formula>0</formula>
    </cfRule>
  </conditionalFormatting>
  <conditionalFormatting sqref="D84">
    <cfRule type="cellIs" dxfId="0" priority="895" operator="lessThan">
      <formula>0</formula>
    </cfRule>
  </conditionalFormatting>
  <conditionalFormatting sqref="D84">
    <cfRule type="cellIs" dxfId="0" priority="896" operator="greaterThanOrEqual">
      <formula>0</formula>
    </cfRule>
  </conditionalFormatting>
  <conditionalFormatting sqref="E84">
    <cfRule type="cellIs" dxfId="0" priority="897" operator="lessThan">
      <formula>0</formula>
    </cfRule>
  </conditionalFormatting>
  <conditionalFormatting sqref="E84">
    <cfRule type="cellIs" dxfId="0" priority="898" operator="greaterThanOrEqual">
      <formula>0</formula>
    </cfRule>
  </conditionalFormatting>
  <conditionalFormatting sqref="F84">
    <cfRule type="cellIs" dxfId="0" priority="899" operator="lessThan">
      <formula>0</formula>
    </cfRule>
  </conditionalFormatting>
  <conditionalFormatting sqref="F84">
    <cfRule type="cellIs" dxfId="0" priority="900" operator="greaterThanOrEqual">
      <formula>0</formula>
    </cfRule>
  </conditionalFormatting>
  <conditionalFormatting sqref="G84">
    <cfRule type="cellIs" dxfId="0" priority="901" operator="lessThan">
      <formula>0</formula>
    </cfRule>
  </conditionalFormatting>
  <conditionalFormatting sqref="G84">
    <cfRule type="cellIs" dxfId="0" priority="902" operator="greaterThanOrEqual">
      <formula>0</formula>
    </cfRule>
  </conditionalFormatting>
  <conditionalFormatting sqref="H84">
    <cfRule type="cellIs" dxfId="0" priority="903" operator="lessThan">
      <formula>0</formula>
    </cfRule>
  </conditionalFormatting>
  <conditionalFormatting sqref="H84">
    <cfRule type="cellIs" dxfId="0" priority="904" operator="greaterThanOrEqual">
      <formula>0</formula>
    </cfRule>
  </conditionalFormatting>
  <conditionalFormatting sqref="I84">
    <cfRule type="cellIs" dxfId="0" priority="905" operator="lessThan">
      <formula>0</formula>
    </cfRule>
  </conditionalFormatting>
  <conditionalFormatting sqref="I84">
    <cfRule type="cellIs" dxfId="0" priority="906" operator="greaterThanOrEqual">
      <formula>0</formula>
    </cfRule>
  </conditionalFormatting>
  <conditionalFormatting sqref="J84">
    <cfRule type="cellIs" dxfId="0" priority="907" operator="lessThan">
      <formula>0</formula>
    </cfRule>
  </conditionalFormatting>
  <conditionalFormatting sqref="J84">
    <cfRule type="cellIs" dxfId="0" priority="908" operator="greaterThanOrEqual">
      <formula>0</formula>
    </cfRule>
  </conditionalFormatting>
  <conditionalFormatting sqref="K84">
    <cfRule type="cellIs" dxfId="0" priority="909" operator="lessThan">
      <formula>0</formula>
    </cfRule>
  </conditionalFormatting>
  <conditionalFormatting sqref="K84">
    <cfRule type="cellIs" dxfId="0" priority="910" operator="greaterThanOrEqual">
      <formula>0</formula>
    </cfRule>
  </conditionalFormatting>
  <conditionalFormatting sqref="L84">
    <cfRule type="cellIs" dxfId="0" priority="911" operator="lessThan">
      <formula>0</formula>
    </cfRule>
  </conditionalFormatting>
  <conditionalFormatting sqref="L84">
    <cfRule type="cellIs" dxfId="0" priority="912" operator="greaterThanOrEqual">
      <formula>0</formula>
    </cfRule>
  </conditionalFormatting>
  <conditionalFormatting sqref="M84">
    <cfRule type="cellIs" dxfId="0" priority="913" operator="lessThan">
      <formula>0</formula>
    </cfRule>
  </conditionalFormatting>
  <conditionalFormatting sqref="M84">
    <cfRule type="cellIs" dxfId="0" priority="914" operator="greaterThanOrEqual">
      <formula>0</formula>
    </cfRule>
  </conditionalFormatting>
  <conditionalFormatting sqref="N84">
    <cfRule type="cellIs" dxfId="0" priority="915" operator="lessThan">
      <formula>0</formula>
    </cfRule>
  </conditionalFormatting>
  <conditionalFormatting sqref="N84">
    <cfRule type="cellIs" dxfId="0" priority="916" operator="greaterThanOrEqual">
      <formula>0</formula>
    </cfRule>
  </conditionalFormatting>
  <conditionalFormatting sqref="C83">
    <cfRule type="cellIs" dxfId="0" priority="917" operator="lessThan">
      <formula>0</formula>
    </cfRule>
  </conditionalFormatting>
  <conditionalFormatting sqref="C83">
    <cfRule type="cellIs" dxfId="0" priority="918" operator="greaterThanOrEqual">
      <formula>0</formula>
    </cfRule>
  </conditionalFormatting>
  <conditionalFormatting sqref="D83">
    <cfRule type="cellIs" dxfId="0" priority="919" operator="lessThan">
      <formula>0</formula>
    </cfRule>
  </conditionalFormatting>
  <conditionalFormatting sqref="D83">
    <cfRule type="cellIs" dxfId="0" priority="920" operator="greaterThanOrEqual">
      <formula>0</formula>
    </cfRule>
  </conditionalFormatting>
  <conditionalFormatting sqref="E83">
    <cfRule type="cellIs" dxfId="0" priority="921" operator="lessThan">
      <formula>0</formula>
    </cfRule>
  </conditionalFormatting>
  <conditionalFormatting sqref="E83">
    <cfRule type="cellIs" dxfId="0" priority="922" operator="greaterThanOrEqual">
      <formula>0</formula>
    </cfRule>
  </conditionalFormatting>
  <conditionalFormatting sqref="F83">
    <cfRule type="cellIs" dxfId="0" priority="923" operator="lessThan">
      <formula>0</formula>
    </cfRule>
  </conditionalFormatting>
  <conditionalFormatting sqref="F83">
    <cfRule type="cellIs" dxfId="0" priority="924" operator="greaterThanOrEqual">
      <formula>0</formula>
    </cfRule>
  </conditionalFormatting>
  <conditionalFormatting sqref="G83">
    <cfRule type="cellIs" dxfId="0" priority="925" operator="lessThan">
      <formula>0</formula>
    </cfRule>
  </conditionalFormatting>
  <conditionalFormatting sqref="G83">
    <cfRule type="cellIs" dxfId="0" priority="926" operator="greaterThanOrEqual">
      <formula>0</formula>
    </cfRule>
  </conditionalFormatting>
  <conditionalFormatting sqref="H83">
    <cfRule type="cellIs" dxfId="0" priority="927" operator="lessThan">
      <formula>0</formula>
    </cfRule>
  </conditionalFormatting>
  <conditionalFormatting sqref="H83">
    <cfRule type="cellIs" dxfId="0" priority="928" operator="greaterThanOrEqual">
      <formula>0</formula>
    </cfRule>
  </conditionalFormatting>
  <conditionalFormatting sqref="I83">
    <cfRule type="cellIs" dxfId="0" priority="929" operator="lessThan">
      <formula>0</formula>
    </cfRule>
  </conditionalFormatting>
  <conditionalFormatting sqref="I83">
    <cfRule type="cellIs" dxfId="0" priority="930" operator="greaterThanOrEqual">
      <formula>0</formula>
    </cfRule>
  </conditionalFormatting>
  <conditionalFormatting sqref="J83">
    <cfRule type="cellIs" dxfId="0" priority="931" operator="lessThan">
      <formula>0</formula>
    </cfRule>
  </conditionalFormatting>
  <conditionalFormatting sqref="J83">
    <cfRule type="cellIs" dxfId="0" priority="932" operator="greaterThanOrEqual">
      <formula>0</formula>
    </cfRule>
  </conditionalFormatting>
  <conditionalFormatting sqref="K83">
    <cfRule type="cellIs" dxfId="0" priority="933" operator="lessThan">
      <formula>0</formula>
    </cfRule>
  </conditionalFormatting>
  <conditionalFormatting sqref="K83">
    <cfRule type="cellIs" dxfId="0" priority="934" operator="greaterThanOrEqual">
      <formula>0</formula>
    </cfRule>
  </conditionalFormatting>
  <conditionalFormatting sqref="L83">
    <cfRule type="cellIs" dxfId="0" priority="935" operator="lessThan">
      <formula>0</formula>
    </cfRule>
  </conditionalFormatting>
  <conditionalFormatting sqref="L83">
    <cfRule type="cellIs" dxfId="0" priority="936" operator="greaterThanOrEqual">
      <formula>0</formula>
    </cfRule>
  </conditionalFormatting>
  <conditionalFormatting sqref="M83">
    <cfRule type="cellIs" dxfId="0" priority="937" operator="lessThan">
      <formula>0</formula>
    </cfRule>
  </conditionalFormatting>
  <conditionalFormatting sqref="M83">
    <cfRule type="cellIs" dxfId="0" priority="938" operator="greaterThanOrEqual">
      <formula>0</formula>
    </cfRule>
  </conditionalFormatting>
  <conditionalFormatting sqref="N83">
    <cfRule type="cellIs" dxfId="0" priority="939" operator="lessThan">
      <formula>0</formula>
    </cfRule>
  </conditionalFormatting>
  <conditionalFormatting sqref="N83">
    <cfRule type="cellIs" dxfId="0" priority="940" operator="greaterThanOrEqual">
      <formula>0</formula>
    </cfRule>
  </conditionalFormatting>
  <conditionalFormatting sqref="C82">
    <cfRule type="cellIs" dxfId="0" priority="941" operator="lessThan">
      <formula>0</formula>
    </cfRule>
  </conditionalFormatting>
  <conditionalFormatting sqref="C82">
    <cfRule type="cellIs" dxfId="0" priority="942" operator="greaterThanOrEqual">
      <formula>0</formula>
    </cfRule>
  </conditionalFormatting>
  <conditionalFormatting sqref="D82">
    <cfRule type="cellIs" dxfId="0" priority="943" operator="lessThan">
      <formula>0</formula>
    </cfRule>
  </conditionalFormatting>
  <conditionalFormatting sqref="D82">
    <cfRule type="cellIs" dxfId="0" priority="944" operator="greaterThanOrEqual">
      <formula>0</formula>
    </cfRule>
  </conditionalFormatting>
  <conditionalFormatting sqref="E82">
    <cfRule type="cellIs" dxfId="0" priority="945" operator="lessThan">
      <formula>0</formula>
    </cfRule>
  </conditionalFormatting>
  <conditionalFormatting sqref="E82">
    <cfRule type="cellIs" dxfId="0" priority="946" operator="greaterThanOrEqual">
      <formula>0</formula>
    </cfRule>
  </conditionalFormatting>
  <conditionalFormatting sqref="F82">
    <cfRule type="cellIs" dxfId="0" priority="947" operator="lessThan">
      <formula>0</formula>
    </cfRule>
  </conditionalFormatting>
  <conditionalFormatting sqref="F82">
    <cfRule type="cellIs" dxfId="0" priority="948" operator="greaterThanOrEqual">
      <formula>0</formula>
    </cfRule>
  </conditionalFormatting>
  <conditionalFormatting sqref="G82">
    <cfRule type="cellIs" dxfId="0" priority="949" operator="lessThan">
      <formula>0</formula>
    </cfRule>
  </conditionalFormatting>
  <conditionalFormatting sqref="G82">
    <cfRule type="cellIs" dxfId="0" priority="950" operator="greaterThanOrEqual">
      <formula>0</formula>
    </cfRule>
  </conditionalFormatting>
  <conditionalFormatting sqref="H82">
    <cfRule type="cellIs" dxfId="0" priority="951" operator="lessThan">
      <formula>0</formula>
    </cfRule>
  </conditionalFormatting>
  <conditionalFormatting sqref="H82">
    <cfRule type="cellIs" dxfId="0" priority="952" operator="greaterThanOrEqual">
      <formula>0</formula>
    </cfRule>
  </conditionalFormatting>
  <conditionalFormatting sqref="I82">
    <cfRule type="cellIs" dxfId="0" priority="953" operator="lessThan">
      <formula>0</formula>
    </cfRule>
  </conditionalFormatting>
  <conditionalFormatting sqref="I82">
    <cfRule type="cellIs" dxfId="0" priority="954" operator="greaterThanOrEqual">
      <formula>0</formula>
    </cfRule>
  </conditionalFormatting>
  <conditionalFormatting sqref="J82">
    <cfRule type="cellIs" dxfId="0" priority="955" operator="lessThan">
      <formula>0</formula>
    </cfRule>
  </conditionalFormatting>
  <conditionalFormatting sqref="J82">
    <cfRule type="cellIs" dxfId="0" priority="956" operator="greaterThanOrEqual">
      <formula>0</formula>
    </cfRule>
  </conditionalFormatting>
  <conditionalFormatting sqref="K82">
    <cfRule type="cellIs" dxfId="0" priority="957" operator="lessThan">
      <formula>0</formula>
    </cfRule>
  </conditionalFormatting>
  <conditionalFormatting sqref="K82">
    <cfRule type="cellIs" dxfId="0" priority="958" operator="greaterThanOrEqual">
      <formula>0</formula>
    </cfRule>
  </conditionalFormatting>
  <conditionalFormatting sqref="L82">
    <cfRule type="cellIs" dxfId="0" priority="959" operator="lessThan">
      <formula>0</formula>
    </cfRule>
  </conditionalFormatting>
  <conditionalFormatting sqref="L82">
    <cfRule type="cellIs" dxfId="0" priority="960" operator="greaterThanOrEqual">
      <formula>0</formula>
    </cfRule>
  </conditionalFormatting>
  <conditionalFormatting sqref="M82">
    <cfRule type="cellIs" dxfId="0" priority="961" operator="lessThan">
      <formula>0</formula>
    </cfRule>
  </conditionalFormatting>
  <conditionalFormatting sqref="M82">
    <cfRule type="cellIs" dxfId="0" priority="962" operator="greaterThanOrEqual">
      <formula>0</formula>
    </cfRule>
  </conditionalFormatting>
  <conditionalFormatting sqref="N82">
    <cfRule type="cellIs" dxfId="0" priority="963" operator="lessThan">
      <formula>0</formula>
    </cfRule>
  </conditionalFormatting>
  <conditionalFormatting sqref="N82">
    <cfRule type="cellIs" dxfId="0" priority="964" operator="greaterThanOrEqual">
      <formula>0</formula>
    </cfRule>
  </conditionalFormatting>
  <conditionalFormatting sqref="D106">
    <cfRule type="cellIs" dxfId="0" priority="965" operator="lessThan">
      <formula>0</formula>
    </cfRule>
  </conditionalFormatting>
  <conditionalFormatting sqref="D106">
    <cfRule type="cellIs" dxfId="0" priority="966" operator="greaterThanOrEqual">
      <formula>0</formula>
    </cfRule>
  </conditionalFormatting>
  <conditionalFormatting sqref="E106">
    <cfRule type="cellIs" dxfId="0" priority="967" operator="lessThan">
      <formula>0</formula>
    </cfRule>
  </conditionalFormatting>
  <conditionalFormatting sqref="E106">
    <cfRule type="cellIs" dxfId="0" priority="968" operator="greaterThanOrEqual">
      <formula>0</formula>
    </cfRule>
  </conditionalFormatting>
  <conditionalFormatting sqref="F106">
    <cfRule type="cellIs" dxfId="0" priority="969" operator="lessThan">
      <formula>0</formula>
    </cfRule>
  </conditionalFormatting>
  <conditionalFormatting sqref="F106">
    <cfRule type="cellIs" dxfId="0" priority="970" operator="greaterThanOrEqual">
      <formula>0</formula>
    </cfRule>
  </conditionalFormatting>
  <conditionalFormatting sqref="G106">
    <cfRule type="cellIs" dxfId="0" priority="971" operator="lessThan">
      <formula>0</formula>
    </cfRule>
  </conditionalFormatting>
  <conditionalFormatting sqref="G106">
    <cfRule type="cellIs" dxfId="0" priority="972" operator="greaterThanOrEqual">
      <formula>0</formula>
    </cfRule>
  </conditionalFormatting>
  <conditionalFormatting sqref="H106">
    <cfRule type="cellIs" dxfId="0" priority="973" operator="lessThan">
      <formula>0</formula>
    </cfRule>
  </conditionalFormatting>
  <conditionalFormatting sqref="H106">
    <cfRule type="cellIs" dxfId="0" priority="974" operator="greaterThanOrEqual">
      <formula>0</formula>
    </cfRule>
  </conditionalFormatting>
  <conditionalFormatting sqref="I106">
    <cfRule type="cellIs" dxfId="0" priority="975" operator="lessThan">
      <formula>0</formula>
    </cfRule>
  </conditionalFormatting>
  <conditionalFormatting sqref="I106">
    <cfRule type="cellIs" dxfId="0" priority="976" operator="greaterThanOrEqual">
      <formula>0</formula>
    </cfRule>
  </conditionalFormatting>
  <conditionalFormatting sqref="J106">
    <cfRule type="cellIs" dxfId="0" priority="977" operator="lessThan">
      <formula>0</formula>
    </cfRule>
  </conditionalFormatting>
  <conditionalFormatting sqref="J106">
    <cfRule type="cellIs" dxfId="0" priority="978" operator="greaterThanOrEqual">
      <formula>0</formula>
    </cfRule>
  </conditionalFormatting>
  <conditionalFormatting sqref="K106">
    <cfRule type="cellIs" dxfId="0" priority="979" operator="lessThan">
      <formula>0</formula>
    </cfRule>
  </conditionalFormatting>
  <conditionalFormatting sqref="K106">
    <cfRule type="cellIs" dxfId="0" priority="980" operator="greaterThanOrEqual">
      <formula>0</formula>
    </cfRule>
  </conditionalFormatting>
  <conditionalFormatting sqref="L106">
    <cfRule type="cellIs" dxfId="0" priority="981" operator="lessThan">
      <formula>0</formula>
    </cfRule>
  </conditionalFormatting>
  <conditionalFormatting sqref="L106">
    <cfRule type="cellIs" dxfId="0" priority="982" operator="greaterThanOrEqual">
      <formula>0</formula>
    </cfRule>
  </conditionalFormatting>
  <conditionalFormatting sqref="M106">
    <cfRule type="cellIs" dxfId="0" priority="983" operator="lessThan">
      <formula>0</formula>
    </cfRule>
  </conditionalFormatting>
  <conditionalFormatting sqref="M106">
    <cfRule type="cellIs" dxfId="0" priority="984" operator="greaterThanOrEqual">
      <formula>0</formula>
    </cfRule>
  </conditionalFormatting>
  <conditionalFormatting sqref="N106">
    <cfRule type="cellIs" dxfId="0" priority="985" operator="lessThan">
      <formula>0</formula>
    </cfRule>
  </conditionalFormatting>
  <conditionalFormatting sqref="N106">
    <cfRule type="cellIs" dxfId="0" priority="986" operator="greaterThanOrEqual">
      <formula>0</formula>
    </cfRule>
  </conditionalFormatting>
  <conditionalFormatting sqref="D105">
    <cfRule type="cellIs" dxfId="0" priority="987" operator="lessThan">
      <formula>0</formula>
    </cfRule>
  </conditionalFormatting>
  <conditionalFormatting sqref="D105">
    <cfRule type="cellIs" dxfId="0" priority="988" operator="greaterThanOrEqual">
      <formula>0</formula>
    </cfRule>
  </conditionalFormatting>
  <conditionalFormatting sqref="E105">
    <cfRule type="cellIs" dxfId="0" priority="989" operator="lessThan">
      <formula>0</formula>
    </cfRule>
  </conditionalFormatting>
  <conditionalFormatting sqref="E105">
    <cfRule type="cellIs" dxfId="0" priority="990" operator="greaterThanOrEqual">
      <formula>0</formula>
    </cfRule>
  </conditionalFormatting>
  <conditionalFormatting sqref="F105">
    <cfRule type="cellIs" dxfId="0" priority="991" operator="lessThan">
      <formula>0</formula>
    </cfRule>
  </conditionalFormatting>
  <conditionalFormatting sqref="F105">
    <cfRule type="cellIs" dxfId="0" priority="992" operator="greaterThanOrEqual">
      <formula>0</formula>
    </cfRule>
  </conditionalFormatting>
  <conditionalFormatting sqref="G105">
    <cfRule type="cellIs" dxfId="0" priority="993" operator="lessThan">
      <formula>0</formula>
    </cfRule>
  </conditionalFormatting>
  <conditionalFormatting sqref="G105">
    <cfRule type="cellIs" dxfId="0" priority="994" operator="greaterThanOrEqual">
      <formula>0</formula>
    </cfRule>
  </conditionalFormatting>
  <conditionalFormatting sqref="H105">
    <cfRule type="cellIs" dxfId="0" priority="995" operator="lessThan">
      <formula>0</formula>
    </cfRule>
  </conditionalFormatting>
  <conditionalFormatting sqref="H105">
    <cfRule type="cellIs" dxfId="0" priority="996" operator="greaterThanOrEqual">
      <formula>0</formula>
    </cfRule>
  </conditionalFormatting>
  <conditionalFormatting sqref="I105">
    <cfRule type="cellIs" dxfId="0" priority="997" operator="lessThan">
      <formula>0</formula>
    </cfRule>
  </conditionalFormatting>
  <conditionalFormatting sqref="I105">
    <cfRule type="cellIs" dxfId="0" priority="998" operator="greaterThanOrEqual">
      <formula>0</formula>
    </cfRule>
  </conditionalFormatting>
  <conditionalFormatting sqref="J105">
    <cfRule type="cellIs" dxfId="0" priority="999" operator="lessThan">
      <formula>0</formula>
    </cfRule>
  </conditionalFormatting>
  <conditionalFormatting sqref="J105">
    <cfRule type="cellIs" dxfId="0" priority="1000" operator="greaterThanOrEqual">
      <formula>0</formula>
    </cfRule>
  </conditionalFormatting>
  <conditionalFormatting sqref="K105">
    <cfRule type="cellIs" dxfId="0" priority="1001" operator="lessThan">
      <formula>0</formula>
    </cfRule>
  </conditionalFormatting>
  <conditionalFormatting sqref="K105">
    <cfRule type="cellIs" dxfId="0" priority="1002" operator="greaterThanOrEqual">
      <formula>0</formula>
    </cfRule>
  </conditionalFormatting>
  <conditionalFormatting sqref="L105">
    <cfRule type="cellIs" dxfId="0" priority="1003" operator="lessThan">
      <formula>0</formula>
    </cfRule>
  </conditionalFormatting>
  <conditionalFormatting sqref="L105">
    <cfRule type="cellIs" dxfId="0" priority="1004" operator="greaterThanOrEqual">
      <formula>0</formula>
    </cfRule>
  </conditionalFormatting>
  <conditionalFormatting sqref="M105">
    <cfRule type="cellIs" dxfId="0" priority="1005" operator="lessThan">
      <formula>0</formula>
    </cfRule>
  </conditionalFormatting>
  <conditionalFormatting sqref="M105">
    <cfRule type="cellIs" dxfId="0" priority="1006" operator="greaterThanOrEqual">
      <formula>0</formula>
    </cfRule>
  </conditionalFormatting>
  <conditionalFormatting sqref="N105">
    <cfRule type="cellIs" dxfId="0" priority="1007" operator="lessThan">
      <formula>0</formula>
    </cfRule>
  </conditionalFormatting>
  <conditionalFormatting sqref="N105">
    <cfRule type="cellIs" dxfId="0" priority="1008" operator="greaterThanOrEqual">
      <formula>0</formula>
    </cfRule>
  </conditionalFormatting>
  <conditionalFormatting sqref="C97">
    <cfRule type="cellIs" dxfId="0" priority="1009" operator="lessThan">
      <formula>0</formula>
    </cfRule>
  </conditionalFormatting>
  <conditionalFormatting sqref="C97">
    <cfRule type="cellIs" dxfId="0" priority="1010" operator="greaterThanOrEqual">
      <formula>0</formula>
    </cfRule>
  </conditionalFormatting>
  <conditionalFormatting sqref="D97">
    <cfRule type="cellIs" dxfId="0" priority="1011" operator="lessThan">
      <formula>0</formula>
    </cfRule>
  </conditionalFormatting>
  <conditionalFormatting sqref="D97">
    <cfRule type="cellIs" dxfId="0" priority="1012" operator="greaterThanOrEqual">
      <formula>0</formula>
    </cfRule>
  </conditionalFormatting>
  <conditionalFormatting sqref="E97">
    <cfRule type="cellIs" dxfId="0" priority="1013" operator="lessThan">
      <formula>0</formula>
    </cfRule>
  </conditionalFormatting>
  <conditionalFormatting sqref="E97">
    <cfRule type="cellIs" dxfId="0" priority="1014" operator="greaterThanOrEqual">
      <formula>0</formula>
    </cfRule>
  </conditionalFormatting>
  <conditionalFormatting sqref="F97">
    <cfRule type="cellIs" dxfId="0" priority="1015" operator="lessThan">
      <formula>0</formula>
    </cfRule>
  </conditionalFormatting>
  <conditionalFormatting sqref="F97">
    <cfRule type="cellIs" dxfId="0" priority="1016" operator="greaterThanOrEqual">
      <formula>0</formula>
    </cfRule>
  </conditionalFormatting>
  <conditionalFormatting sqref="G97">
    <cfRule type="cellIs" dxfId="0" priority="1017" operator="lessThan">
      <formula>0</formula>
    </cfRule>
  </conditionalFormatting>
  <conditionalFormatting sqref="G97">
    <cfRule type="cellIs" dxfId="0" priority="1018" operator="greaterThanOrEqual">
      <formula>0</formula>
    </cfRule>
  </conditionalFormatting>
  <conditionalFormatting sqref="H97">
    <cfRule type="cellIs" dxfId="0" priority="1019" operator="lessThan">
      <formula>0</formula>
    </cfRule>
  </conditionalFormatting>
  <conditionalFormatting sqref="H97">
    <cfRule type="cellIs" dxfId="0" priority="1020" operator="greaterThanOrEqual">
      <formula>0</formula>
    </cfRule>
  </conditionalFormatting>
  <conditionalFormatting sqref="I97">
    <cfRule type="cellIs" dxfId="0" priority="1021" operator="lessThan">
      <formula>0</formula>
    </cfRule>
  </conditionalFormatting>
  <conditionalFormatting sqref="I97">
    <cfRule type="cellIs" dxfId="0" priority="1022" operator="greaterThanOrEqual">
      <formula>0</formula>
    </cfRule>
  </conditionalFormatting>
  <conditionalFormatting sqref="J97">
    <cfRule type="cellIs" dxfId="0" priority="1023" operator="lessThan">
      <formula>0</formula>
    </cfRule>
  </conditionalFormatting>
  <conditionalFormatting sqref="J97">
    <cfRule type="cellIs" dxfId="0" priority="1024" operator="greaterThanOrEqual">
      <formula>0</formula>
    </cfRule>
  </conditionalFormatting>
  <conditionalFormatting sqref="K97">
    <cfRule type="cellIs" dxfId="0" priority="1025" operator="lessThan">
      <formula>0</formula>
    </cfRule>
  </conditionalFormatting>
  <conditionalFormatting sqref="K97">
    <cfRule type="cellIs" dxfId="0" priority="1026" operator="greaterThanOrEqual">
      <formula>0</formula>
    </cfRule>
  </conditionalFormatting>
  <conditionalFormatting sqref="L97">
    <cfRule type="cellIs" dxfId="0" priority="1027" operator="lessThan">
      <formula>0</formula>
    </cfRule>
  </conditionalFormatting>
  <conditionalFormatting sqref="L97">
    <cfRule type="cellIs" dxfId="0" priority="1028" operator="greaterThanOrEqual">
      <formula>0</formula>
    </cfRule>
  </conditionalFormatting>
  <conditionalFormatting sqref="M97">
    <cfRule type="cellIs" dxfId="0" priority="1029" operator="lessThan">
      <formula>0</formula>
    </cfRule>
  </conditionalFormatting>
  <conditionalFormatting sqref="M97">
    <cfRule type="cellIs" dxfId="0" priority="1030" operator="greaterThanOrEqual">
      <formula>0</formula>
    </cfRule>
  </conditionalFormatting>
  <conditionalFormatting sqref="N97">
    <cfRule type="cellIs" dxfId="0" priority="1031" operator="lessThan">
      <formula>0</formula>
    </cfRule>
  </conditionalFormatting>
  <conditionalFormatting sqref="N97">
    <cfRule type="cellIs" dxfId="0" priority="1032" operator="greaterThanOrEqual">
      <formula>0</formula>
    </cfRule>
  </conditionalFormatting>
  <conditionalFormatting sqref="D98">
    <cfRule type="cellIs" dxfId="0" priority="1033" operator="lessThan">
      <formula>0</formula>
    </cfRule>
  </conditionalFormatting>
  <conditionalFormatting sqref="D98">
    <cfRule type="cellIs" dxfId="0" priority="1034" operator="greaterThanOrEqual">
      <formula>0</formula>
    </cfRule>
  </conditionalFormatting>
  <conditionalFormatting sqref="E98">
    <cfRule type="cellIs" dxfId="0" priority="1035" operator="lessThan">
      <formula>0</formula>
    </cfRule>
  </conditionalFormatting>
  <conditionalFormatting sqref="E98">
    <cfRule type="cellIs" dxfId="0" priority="1036" operator="greaterThanOrEqual">
      <formula>0</formula>
    </cfRule>
  </conditionalFormatting>
  <conditionalFormatting sqref="F98">
    <cfRule type="cellIs" dxfId="0" priority="1037" operator="lessThan">
      <formula>0</formula>
    </cfRule>
  </conditionalFormatting>
  <conditionalFormatting sqref="F98">
    <cfRule type="cellIs" dxfId="0" priority="1038" operator="greaterThanOrEqual">
      <formula>0</formula>
    </cfRule>
  </conditionalFormatting>
  <conditionalFormatting sqref="G98">
    <cfRule type="cellIs" dxfId="0" priority="1039" operator="lessThan">
      <formula>0</formula>
    </cfRule>
  </conditionalFormatting>
  <conditionalFormatting sqref="G98">
    <cfRule type="cellIs" dxfId="0" priority="1040" operator="greaterThanOrEqual">
      <formula>0</formula>
    </cfRule>
  </conditionalFormatting>
  <conditionalFormatting sqref="H98">
    <cfRule type="cellIs" dxfId="0" priority="1041" operator="lessThan">
      <formula>0</formula>
    </cfRule>
  </conditionalFormatting>
  <conditionalFormatting sqref="H98">
    <cfRule type="cellIs" dxfId="0" priority="1042" operator="greaterThanOrEqual">
      <formula>0</formula>
    </cfRule>
  </conditionalFormatting>
  <conditionalFormatting sqref="I98">
    <cfRule type="cellIs" dxfId="0" priority="1043" operator="lessThan">
      <formula>0</formula>
    </cfRule>
  </conditionalFormatting>
  <conditionalFormatting sqref="I98">
    <cfRule type="cellIs" dxfId="0" priority="1044" operator="greaterThanOrEqual">
      <formula>0</formula>
    </cfRule>
  </conditionalFormatting>
  <conditionalFormatting sqref="J98">
    <cfRule type="cellIs" dxfId="0" priority="1045" operator="lessThan">
      <formula>0</formula>
    </cfRule>
  </conditionalFormatting>
  <conditionalFormatting sqref="J98">
    <cfRule type="cellIs" dxfId="0" priority="1046" operator="greaterThanOrEqual">
      <formula>0</formula>
    </cfRule>
  </conditionalFormatting>
  <conditionalFormatting sqref="K98">
    <cfRule type="cellIs" dxfId="0" priority="1047" operator="lessThan">
      <formula>0</formula>
    </cfRule>
  </conditionalFormatting>
  <conditionalFormatting sqref="K98">
    <cfRule type="cellIs" dxfId="0" priority="1048" operator="greaterThanOrEqual">
      <formula>0</formula>
    </cfRule>
  </conditionalFormatting>
  <conditionalFormatting sqref="L98">
    <cfRule type="cellIs" dxfId="0" priority="1049" operator="lessThan">
      <formula>0</formula>
    </cfRule>
  </conditionalFormatting>
  <conditionalFormatting sqref="L98">
    <cfRule type="cellIs" dxfId="0" priority="1050" operator="greaterThanOrEqual">
      <formula>0</formula>
    </cfRule>
  </conditionalFormatting>
  <conditionalFormatting sqref="M98">
    <cfRule type="cellIs" dxfId="0" priority="1051" operator="lessThan">
      <formula>0</formula>
    </cfRule>
  </conditionalFormatting>
  <conditionalFormatting sqref="M98">
    <cfRule type="cellIs" dxfId="0" priority="1052" operator="greaterThanOrEqual">
      <formula>0</formula>
    </cfRule>
  </conditionalFormatting>
  <conditionalFormatting sqref="N98">
    <cfRule type="cellIs" dxfId="0" priority="1053" operator="lessThan">
      <formula>0</formula>
    </cfRule>
  </conditionalFormatting>
  <conditionalFormatting sqref="N98">
    <cfRule type="cellIs" dxfId="0" priority="1054" operator="greaterThanOrEqual">
      <formula>0</formula>
    </cfRule>
  </conditionalFormatting>
  <conditionalFormatting sqref="D99">
    <cfRule type="cellIs" dxfId="0" priority="1055" operator="lessThan">
      <formula>0</formula>
    </cfRule>
  </conditionalFormatting>
  <conditionalFormatting sqref="D99">
    <cfRule type="cellIs" dxfId="0" priority="1056" operator="greaterThanOrEqual">
      <formula>0</formula>
    </cfRule>
  </conditionalFormatting>
  <conditionalFormatting sqref="E99">
    <cfRule type="cellIs" dxfId="0" priority="1057" operator="lessThan">
      <formula>0</formula>
    </cfRule>
  </conditionalFormatting>
  <conditionalFormatting sqref="E99">
    <cfRule type="cellIs" dxfId="0" priority="1058" operator="greaterThanOrEqual">
      <formula>0</formula>
    </cfRule>
  </conditionalFormatting>
  <conditionalFormatting sqref="F99">
    <cfRule type="cellIs" dxfId="0" priority="1059" operator="lessThan">
      <formula>0</formula>
    </cfRule>
  </conditionalFormatting>
  <conditionalFormatting sqref="F99">
    <cfRule type="cellIs" dxfId="0" priority="1060" operator="greaterThanOrEqual">
      <formula>0</formula>
    </cfRule>
  </conditionalFormatting>
  <conditionalFormatting sqref="G99">
    <cfRule type="cellIs" dxfId="0" priority="1061" operator="lessThan">
      <formula>0</formula>
    </cfRule>
  </conditionalFormatting>
  <conditionalFormatting sqref="G99">
    <cfRule type="cellIs" dxfId="0" priority="1062" operator="greaterThanOrEqual">
      <formula>0</formula>
    </cfRule>
  </conditionalFormatting>
  <conditionalFormatting sqref="H99">
    <cfRule type="cellIs" dxfId="0" priority="1063" operator="lessThan">
      <formula>0</formula>
    </cfRule>
  </conditionalFormatting>
  <conditionalFormatting sqref="H99">
    <cfRule type="cellIs" dxfId="0" priority="1064" operator="greaterThanOrEqual">
      <formula>0</formula>
    </cfRule>
  </conditionalFormatting>
  <conditionalFormatting sqref="I99">
    <cfRule type="cellIs" dxfId="0" priority="1065" operator="lessThan">
      <formula>0</formula>
    </cfRule>
  </conditionalFormatting>
  <conditionalFormatting sqref="I99">
    <cfRule type="cellIs" dxfId="0" priority="1066" operator="greaterThanOrEqual">
      <formula>0</formula>
    </cfRule>
  </conditionalFormatting>
  <conditionalFormatting sqref="J99">
    <cfRule type="cellIs" dxfId="0" priority="1067" operator="lessThan">
      <formula>0</formula>
    </cfRule>
  </conditionalFormatting>
  <conditionalFormatting sqref="J99">
    <cfRule type="cellIs" dxfId="0" priority="1068" operator="greaterThanOrEqual">
      <formula>0</formula>
    </cfRule>
  </conditionalFormatting>
  <conditionalFormatting sqref="K99">
    <cfRule type="cellIs" dxfId="0" priority="1069" operator="lessThan">
      <formula>0</formula>
    </cfRule>
  </conditionalFormatting>
  <conditionalFormatting sqref="K99">
    <cfRule type="cellIs" dxfId="0" priority="1070" operator="greaterThanOrEqual">
      <formula>0</formula>
    </cfRule>
  </conditionalFormatting>
  <conditionalFormatting sqref="L99">
    <cfRule type="cellIs" dxfId="0" priority="1071" operator="lessThan">
      <formula>0</formula>
    </cfRule>
  </conditionalFormatting>
  <conditionalFormatting sqref="L99">
    <cfRule type="cellIs" dxfId="0" priority="1072" operator="greaterThanOrEqual">
      <formula>0</formula>
    </cfRule>
  </conditionalFormatting>
  <conditionalFormatting sqref="M99">
    <cfRule type="cellIs" dxfId="0" priority="1073" operator="lessThan">
      <formula>0</formula>
    </cfRule>
  </conditionalFormatting>
  <conditionalFormatting sqref="M99">
    <cfRule type="cellIs" dxfId="0" priority="1074" operator="greaterThanOrEqual">
      <formula>0</formula>
    </cfRule>
  </conditionalFormatting>
  <conditionalFormatting sqref="N99">
    <cfRule type="cellIs" dxfId="0" priority="1075" operator="lessThan">
      <formula>0</formula>
    </cfRule>
  </conditionalFormatting>
  <conditionalFormatting sqref="N99">
    <cfRule type="cellIs" dxfId="0" priority="1076" operator="greaterThanOrEqual">
      <formula>0</formula>
    </cfRule>
  </conditionalFormatting>
  <conditionalFormatting sqref="D100">
    <cfRule type="cellIs" dxfId="0" priority="1077" operator="lessThan">
      <formula>0</formula>
    </cfRule>
  </conditionalFormatting>
  <conditionalFormatting sqref="D100">
    <cfRule type="cellIs" dxfId="0" priority="1078" operator="greaterThanOrEqual">
      <formula>0</formula>
    </cfRule>
  </conditionalFormatting>
  <conditionalFormatting sqref="E100">
    <cfRule type="cellIs" dxfId="0" priority="1079" operator="lessThan">
      <formula>0</formula>
    </cfRule>
  </conditionalFormatting>
  <conditionalFormatting sqref="E100">
    <cfRule type="cellIs" dxfId="0" priority="1080" operator="greaterThanOrEqual">
      <formula>0</formula>
    </cfRule>
  </conditionalFormatting>
  <conditionalFormatting sqref="F100">
    <cfRule type="cellIs" dxfId="0" priority="1081" operator="lessThan">
      <formula>0</formula>
    </cfRule>
  </conditionalFormatting>
  <conditionalFormatting sqref="F100">
    <cfRule type="cellIs" dxfId="0" priority="1082" operator="greaterThanOrEqual">
      <formula>0</formula>
    </cfRule>
  </conditionalFormatting>
  <conditionalFormatting sqref="G100">
    <cfRule type="cellIs" dxfId="0" priority="1083" operator="lessThan">
      <formula>0</formula>
    </cfRule>
  </conditionalFormatting>
  <conditionalFormatting sqref="G100">
    <cfRule type="cellIs" dxfId="0" priority="1084" operator="greaterThanOrEqual">
      <formula>0</formula>
    </cfRule>
  </conditionalFormatting>
  <conditionalFormatting sqref="H100">
    <cfRule type="cellIs" dxfId="0" priority="1085" operator="lessThan">
      <formula>0</formula>
    </cfRule>
  </conditionalFormatting>
  <conditionalFormatting sqref="H100">
    <cfRule type="cellIs" dxfId="0" priority="1086" operator="greaterThanOrEqual">
      <formula>0</formula>
    </cfRule>
  </conditionalFormatting>
  <conditionalFormatting sqref="I100">
    <cfRule type="cellIs" dxfId="0" priority="1087" operator="lessThan">
      <formula>0</formula>
    </cfRule>
  </conditionalFormatting>
  <conditionalFormatting sqref="I100">
    <cfRule type="cellIs" dxfId="0" priority="1088" operator="greaterThanOrEqual">
      <formula>0</formula>
    </cfRule>
  </conditionalFormatting>
  <conditionalFormatting sqref="J100">
    <cfRule type="cellIs" dxfId="0" priority="1089" operator="lessThan">
      <formula>0</formula>
    </cfRule>
  </conditionalFormatting>
  <conditionalFormatting sqref="J100">
    <cfRule type="cellIs" dxfId="0" priority="1090" operator="greaterThanOrEqual">
      <formula>0</formula>
    </cfRule>
  </conditionalFormatting>
  <conditionalFormatting sqref="K100">
    <cfRule type="cellIs" dxfId="0" priority="1091" operator="lessThan">
      <formula>0</formula>
    </cfRule>
  </conditionalFormatting>
  <conditionalFormatting sqref="K100">
    <cfRule type="cellIs" dxfId="0" priority="1092" operator="greaterThanOrEqual">
      <formula>0</formula>
    </cfRule>
  </conditionalFormatting>
  <conditionalFormatting sqref="L100">
    <cfRule type="cellIs" dxfId="0" priority="1093" operator="lessThan">
      <formula>0</formula>
    </cfRule>
  </conditionalFormatting>
  <conditionalFormatting sqref="L100">
    <cfRule type="cellIs" dxfId="0" priority="1094" operator="greaterThanOrEqual">
      <formula>0</formula>
    </cfRule>
  </conditionalFormatting>
  <conditionalFormatting sqref="M100">
    <cfRule type="cellIs" dxfId="0" priority="1095" operator="lessThan">
      <formula>0</formula>
    </cfRule>
  </conditionalFormatting>
  <conditionalFormatting sqref="M100">
    <cfRule type="cellIs" dxfId="0" priority="1096" operator="greaterThanOrEqual">
      <formula>0</formula>
    </cfRule>
  </conditionalFormatting>
  <conditionalFormatting sqref="N100">
    <cfRule type="cellIs" dxfId="0" priority="1097" operator="lessThan">
      <formula>0</formula>
    </cfRule>
  </conditionalFormatting>
  <conditionalFormatting sqref="N100">
    <cfRule type="cellIs" dxfId="0" priority="1098" operator="greaterThanOrEqual">
      <formula>0</formula>
    </cfRule>
  </conditionalFormatting>
  <conditionalFormatting sqref="D101">
    <cfRule type="cellIs" dxfId="0" priority="1099" operator="lessThan">
      <formula>0</formula>
    </cfRule>
  </conditionalFormatting>
  <conditionalFormatting sqref="D101">
    <cfRule type="cellIs" dxfId="0" priority="1100" operator="greaterThanOrEqual">
      <formula>0</formula>
    </cfRule>
  </conditionalFormatting>
  <conditionalFormatting sqref="E101">
    <cfRule type="cellIs" dxfId="0" priority="1101" operator="lessThan">
      <formula>0</formula>
    </cfRule>
  </conditionalFormatting>
  <conditionalFormatting sqref="E101">
    <cfRule type="cellIs" dxfId="0" priority="1102" operator="greaterThanOrEqual">
      <formula>0</formula>
    </cfRule>
  </conditionalFormatting>
  <conditionalFormatting sqref="F101">
    <cfRule type="cellIs" dxfId="0" priority="1103" operator="lessThan">
      <formula>0</formula>
    </cfRule>
  </conditionalFormatting>
  <conditionalFormatting sqref="F101">
    <cfRule type="cellIs" dxfId="0" priority="1104" operator="greaterThanOrEqual">
      <formula>0</formula>
    </cfRule>
  </conditionalFormatting>
  <conditionalFormatting sqref="G101">
    <cfRule type="cellIs" dxfId="0" priority="1105" operator="lessThan">
      <formula>0</formula>
    </cfRule>
  </conditionalFormatting>
  <conditionalFormatting sqref="G101">
    <cfRule type="cellIs" dxfId="0" priority="1106" operator="greaterThanOrEqual">
      <formula>0</formula>
    </cfRule>
  </conditionalFormatting>
  <conditionalFormatting sqref="H101">
    <cfRule type="cellIs" dxfId="0" priority="1107" operator="lessThan">
      <formula>0</formula>
    </cfRule>
  </conditionalFormatting>
  <conditionalFormatting sqref="H101">
    <cfRule type="cellIs" dxfId="0" priority="1108" operator="greaterThanOrEqual">
      <formula>0</formula>
    </cfRule>
  </conditionalFormatting>
  <conditionalFormatting sqref="I101">
    <cfRule type="cellIs" dxfId="0" priority="1109" operator="lessThan">
      <formula>0</formula>
    </cfRule>
  </conditionalFormatting>
  <conditionalFormatting sqref="I101">
    <cfRule type="cellIs" dxfId="0" priority="1110" operator="greaterThanOrEqual">
      <formula>0</formula>
    </cfRule>
  </conditionalFormatting>
  <conditionalFormatting sqref="J101">
    <cfRule type="cellIs" dxfId="0" priority="1111" operator="lessThan">
      <formula>0</formula>
    </cfRule>
  </conditionalFormatting>
  <conditionalFormatting sqref="J101">
    <cfRule type="cellIs" dxfId="0" priority="1112" operator="greaterThanOrEqual">
      <formula>0</formula>
    </cfRule>
  </conditionalFormatting>
  <conditionalFormatting sqref="K101">
    <cfRule type="cellIs" dxfId="0" priority="1113" operator="lessThan">
      <formula>0</formula>
    </cfRule>
  </conditionalFormatting>
  <conditionalFormatting sqref="K101">
    <cfRule type="cellIs" dxfId="0" priority="1114" operator="greaterThanOrEqual">
      <formula>0</formula>
    </cfRule>
  </conditionalFormatting>
  <conditionalFormatting sqref="L101">
    <cfRule type="cellIs" dxfId="0" priority="1115" operator="lessThan">
      <formula>0</formula>
    </cfRule>
  </conditionalFormatting>
  <conditionalFormatting sqref="L101">
    <cfRule type="cellIs" dxfId="0" priority="1116" operator="greaterThanOrEqual">
      <formula>0</formula>
    </cfRule>
  </conditionalFormatting>
  <conditionalFormatting sqref="M101">
    <cfRule type="cellIs" dxfId="0" priority="1117" operator="lessThan">
      <formula>0</formula>
    </cfRule>
  </conditionalFormatting>
  <conditionalFormatting sqref="M101">
    <cfRule type="cellIs" dxfId="0" priority="1118" operator="greaterThanOrEqual">
      <formula>0</formula>
    </cfRule>
  </conditionalFormatting>
  <conditionalFormatting sqref="N101">
    <cfRule type="cellIs" dxfId="0" priority="1119" operator="lessThan">
      <formula>0</formula>
    </cfRule>
  </conditionalFormatting>
  <conditionalFormatting sqref="N101">
    <cfRule type="cellIs" dxfId="0" priority="1120" operator="greaterThanOrEqual">
      <formula>0</formula>
    </cfRule>
  </conditionalFormatting>
  <conditionalFormatting sqref="D102">
    <cfRule type="cellIs" dxfId="0" priority="1121" operator="lessThan">
      <formula>0</formula>
    </cfRule>
  </conditionalFormatting>
  <conditionalFormatting sqref="D102">
    <cfRule type="cellIs" dxfId="0" priority="1122" operator="greaterThanOrEqual">
      <formula>0</formula>
    </cfRule>
  </conditionalFormatting>
  <conditionalFormatting sqref="E102">
    <cfRule type="cellIs" dxfId="0" priority="1123" operator="lessThan">
      <formula>0</formula>
    </cfRule>
  </conditionalFormatting>
  <conditionalFormatting sqref="E102">
    <cfRule type="cellIs" dxfId="0" priority="1124" operator="greaterThanOrEqual">
      <formula>0</formula>
    </cfRule>
  </conditionalFormatting>
  <conditionalFormatting sqref="F102">
    <cfRule type="cellIs" dxfId="0" priority="1125" operator="lessThan">
      <formula>0</formula>
    </cfRule>
  </conditionalFormatting>
  <conditionalFormatting sqref="F102">
    <cfRule type="cellIs" dxfId="0" priority="1126" operator="greaterThanOrEqual">
      <formula>0</formula>
    </cfRule>
  </conditionalFormatting>
  <conditionalFormatting sqref="G102">
    <cfRule type="cellIs" dxfId="0" priority="1127" operator="lessThan">
      <formula>0</formula>
    </cfRule>
  </conditionalFormatting>
  <conditionalFormatting sqref="G102">
    <cfRule type="cellIs" dxfId="0" priority="1128" operator="greaterThanOrEqual">
      <formula>0</formula>
    </cfRule>
  </conditionalFormatting>
  <conditionalFormatting sqref="H102">
    <cfRule type="cellIs" dxfId="0" priority="1129" operator="lessThan">
      <formula>0</formula>
    </cfRule>
  </conditionalFormatting>
  <conditionalFormatting sqref="H102">
    <cfRule type="cellIs" dxfId="0" priority="1130" operator="greaterThanOrEqual">
      <formula>0</formula>
    </cfRule>
  </conditionalFormatting>
  <conditionalFormatting sqref="I102">
    <cfRule type="cellIs" dxfId="0" priority="1131" operator="lessThan">
      <formula>0</formula>
    </cfRule>
  </conditionalFormatting>
  <conditionalFormatting sqref="I102">
    <cfRule type="cellIs" dxfId="0" priority="1132" operator="greaterThanOrEqual">
      <formula>0</formula>
    </cfRule>
  </conditionalFormatting>
  <conditionalFormatting sqref="J102">
    <cfRule type="cellIs" dxfId="0" priority="1133" operator="lessThan">
      <formula>0</formula>
    </cfRule>
  </conditionalFormatting>
  <conditionalFormatting sqref="J102">
    <cfRule type="cellIs" dxfId="0" priority="1134" operator="greaterThanOrEqual">
      <formula>0</formula>
    </cfRule>
  </conditionalFormatting>
  <conditionalFormatting sqref="K102">
    <cfRule type="cellIs" dxfId="0" priority="1135" operator="lessThan">
      <formula>0</formula>
    </cfRule>
  </conditionalFormatting>
  <conditionalFormatting sqref="K102">
    <cfRule type="cellIs" dxfId="0" priority="1136" operator="greaterThanOrEqual">
      <formula>0</formula>
    </cfRule>
  </conditionalFormatting>
  <conditionalFormatting sqref="L102">
    <cfRule type="cellIs" dxfId="0" priority="1137" operator="lessThan">
      <formula>0</formula>
    </cfRule>
  </conditionalFormatting>
  <conditionalFormatting sqref="L102">
    <cfRule type="cellIs" dxfId="0" priority="1138" operator="greaterThanOrEqual">
      <formula>0</formula>
    </cfRule>
  </conditionalFormatting>
  <conditionalFormatting sqref="M102">
    <cfRule type="cellIs" dxfId="0" priority="1139" operator="lessThan">
      <formula>0</formula>
    </cfRule>
  </conditionalFormatting>
  <conditionalFormatting sqref="M102">
    <cfRule type="cellIs" dxfId="0" priority="1140" operator="greaterThanOrEqual">
      <formula>0</formula>
    </cfRule>
  </conditionalFormatting>
  <conditionalFormatting sqref="N102">
    <cfRule type="cellIs" dxfId="0" priority="1141" operator="lessThan">
      <formula>0</formula>
    </cfRule>
  </conditionalFormatting>
  <conditionalFormatting sqref="N102">
    <cfRule type="cellIs" dxfId="0" priority="1142" operator="greaterThanOrEqual">
      <formula>0</formula>
    </cfRule>
  </conditionalFormatting>
  <conditionalFormatting sqref="D103">
    <cfRule type="cellIs" dxfId="0" priority="1143" operator="lessThan">
      <formula>0</formula>
    </cfRule>
  </conditionalFormatting>
  <conditionalFormatting sqref="D103">
    <cfRule type="cellIs" dxfId="0" priority="1144" operator="greaterThanOrEqual">
      <formula>0</formula>
    </cfRule>
  </conditionalFormatting>
  <conditionalFormatting sqref="E103">
    <cfRule type="cellIs" dxfId="0" priority="1145" operator="lessThan">
      <formula>0</formula>
    </cfRule>
  </conditionalFormatting>
  <conditionalFormatting sqref="E103">
    <cfRule type="cellIs" dxfId="0" priority="1146" operator="greaterThanOrEqual">
      <formula>0</formula>
    </cfRule>
  </conditionalFormatting>
  <conditionalFormatting sqref="F103">
    <cfRule type="cellIs" dxfId="0" priority="1147" operator="lessThan">
      <formula>0</formula>
    </cfRule>
  </conditionalFormatting>
  <conditionalFormatting sqref="F103">
    <cfRule type="cellIs" dxfId="0" priority="1148" operator="greaterThanOrEqual">
      <formula>0</formula>
    </cfRule>
  </conditionalFormatting>
  <conditionalFormatting sqref="G103">
    <cfRule type="cellIs" dxfId="0" priority="1149" operator="lessThan">
      <formula>0</formula>
    </cfRule>
  </conditionalFormatting>
  <conditionalFormatting sqref="G103">
    <cfRule type="cellIs" dxfId="0" priority="1150" operator="greaterThanOrEqual">
      <formula>0</formula>
    </cfRule>
  </conditionalFormatting>
  <conditionalFormatting sqref="H103">
    <cfRule type="cellIs" dxfId="0" priority="1151" operator="lessThan">
      <formula>0</formula>
    </cfRule>
  </conditionalFormatting>
  <conditionalFormatting sqref="H103">
    <cfRule type="cellIs" dxfId="0" priority="1152" operator="greaterThanOrEqual">
      <formula>0</formula>
    </cfRule>
  </conditionalFormatting>
  <conditionalFormatting sqref="I103">
    <cfRule type="cellIs" dxfId="0" priority="1153" operator="lessThan">
      <formula>0</formula>
    </cfRule>
  </conditionalFormatting>
  <conditionalFormatting sqref="I103">
    <cfRule type="cellIs" dxfId="0" priority="1154" operator="greaterThanOrEqual">
      <formula>0</formula>
    </cfRule>
  </conditionalFormatting>
  <conditionalFormatting sqref="J103">
    <cfRule type="cellIs" dxfId="0" priority="1155" operator="lessThan">
      <formula>0</formula>
    </cfRule>
  </conditionalFormatting>
  <conditionalFormatting sqref="J103">
    <cfRule type="cellIs" dxfId="0" priority="1156" operator="greaterThanOrEqual">
      <formula>0</formula>
    </cfRule>
  </conditionalFormatting>
  <conditionalFormatting sqref="K103">
    <cfRule type="cellIs" dxfId="0" priority="1157" operator="lessThan">
      <formula>0</formula>
    </cfRule>
  </conditionalFormatting>
  <conditionalFormatting sqref="K103">
    <cfRule type="cellIs" dxfId="0" priority="1158" operator="greaterThanOrEqual">
      <formula>0</formula>
    </cfRule>
  </conditionalFormatting>
  <conditionalFormatting sqref="L103">
    <cfRule type="cellIs" dxfId="0" priority="1159" operator="lessThan">
      <formula>0</formula>
    </cfRule>
  </conditionalFormatting>
  <conditionalFormatting sqref="L103">
    <cfRule type="cellIs" dxfId="0" priority="1160" operator="greaterThanOrEqual">
      <formula>0</formula>
    </cfRule>
  </conditionalFormatting>
  <conditionalFormatting sqref="M103">
    <cfRule type="cellIs" dxfId="0" priority="1161" operator="lessThan">
      <formula>0</formula>
    </cfRule>
  </conditionalFormatting>
  <conditionalFormatting sqref="M103">
    <cfRule type="cellIs" dxfId="0" priority="1162" operator="greaterThanOrEqual">
      <formula>0</formula>
    </cfRule>
  </conditionalFormatting>
  <conditionalFormatting sqref="N103">
    <cfRule type="cellIs" dxfId="0" priority="1163" operator="lessThan">
      <formula>0</formula>
    </cfRule>
  </conditionalFormatting>
  <conditionalFormatting sqref="N103">
    <cfRule type="cellIs" dxfId="0" priority="1164" operator="greaterThanOrEqual">
      <formula>0</formula>
    </cfRule>
  </conditionalFormatting>
  <conditionalFormatting sqref="D104">
    <cfRule type="cellIs" dxfId="0" priority="1165" operator="lessThan">
      <formula>0</formula>
    </cfRule>
  </conditionalFormatting>
  <conditionalFormatting sqref="D104">
    <cfRule type="cellIs" dxfId="0" priority="1166" operator="greaterThanOrEqual">
      <formula>0</formula>
    </cfRule>
  </conditionalFormatting>
  <conditionalFormatting sqref="E104">
    <cfRule type="cellIs" dxfId="0" priority="1167" operator="lessThan">
      <formula>0</formula>
    </cfRule>
  </conditionalFormatting>
  <conditionalFormatting sqref="E104">
    <cfRule type="cellIs" dxfId="0" priority="1168" operator="greaterThanOrEqual">
      <formula>0</formula>
    </cfRule>
  </conditionalFormatting>
  <conditionalFormatting sqref="F104">
    <cfRule type="cellIs" dxfId="0" priority="1169" operator="lessThan">
      <formula>0</formula>
    </cfRule>
  </conditionalFormatting>
  <conditionalFormatting sqref="F104">
    <cfRule type="cellIs" dxfId="0" priority="1170" operator="greaterThanOrEqual">
      <formula>0</formula>
    </cfRule>
  </conditionalFormatting>
  <conditionalFormatting sqref="G104">
    <cfRule type="cellIs" dxfId="0" priority="1171" operator="lessThan">
      <formula>0</formula>
    </cfRule>
  </conditionalFormatting>
  <conditionalFormatting sqref="G104">
    <cfRule type="cellIs" dxfId="0" priority="1172" operator="greaterThanOrEqual">
      <formula>0</formula>
    </cfRule>
  </conditionalFormatting>
  <conditionalFormatting sqref="H104">
    <cfRule type="cellIs" dxfId="0" priority="1173" operator="lessThan">
      <formula>0</formula>
    </cfRule>
  </conditionalFormatting>
  <conditionalFormatting sqref="H104">
    <cfRule type="cellIs" dxfId="0" priority="1174" operator="greaterThanOrEqual">
      <formula>0</formula>
    </cfRule>
  </conditionalFormatting>
  <conditionalFormatting sqref="I104">
    <cfRule type="cellIs" dxfId="0" priority="1175" operator="lessThan">
      <formula>0</formula>
    </cfRule>
  </conditionalFormatting>
  <conditionalFormatting sqref="I104">
    <cfRule type="cellIs" dxfId="0" priority="1176" operator="greaterThanOrEqual">
      <formula>0</formula>
    </cfRule>
  </conditionalFormatting>
  <conditionalFormatting sqref="J104">
    <cfRule type="cellIs" dxfId="0" priority="1177" operator="lessThan">
      <formula>0</formula>
    </cfRule>
  </conditionalFormatting>
  <conditionalFormatting sqref="J104">
    <cfRule type="cellIs" dxfId="0" priority="1178" operator="greaterThanOrEqual">
      <formula>0</formula>
    </cfRule>
  </conditionalFormatting>
  <conditionalFormatting sqref="K104">
    <cfRule type="cellIs" dxfId="0" priority="1179" operator="lessThan">
      <formula>0</formula>
    </cfRule>
  </conditionalFormatting>
  <conditionalFormatting sqref="K104">
    <cfRule type="cellIs" dxfId="0" priority="1180" operator="greaterThanOrEqual">
      <formula>0</formula>
    </cfRule>
  </conditionalFormatting>
  <conditionalFormatting sqref="L104">
    <cfRule type="cellIs" dxfId="0" priority="1181" operator="lessThan">
      <formula>0</formula>
    </cfRule>
  </conditionalFormatting>
  <conditionalFormatting sqref="L104">
    <cfRule type="cellIs" dxfId="0" priority="1182" operator="greaterThanOrEqual">
      <formula>0</formula>
    </cfRule>
  </conditionalFormatting>
  <conditionalFormatting sqref="M104">
    <cfRule type="cellIs" dxfId="0" priority="1183" operator="lessThan">
      <formula>0</formula>
    </cfRule>
  </conditionalFormatting>
  <conditionalFormatting sqref="M104">
    <cfRule type="cellIs" dxfId="0" priority="1184" operator="greaterThanOrEqual">
      <formula>0</formula>
    </cfRule>
  </conditionalFormatting>
  <conditionalFormatting sqref="N104">
    <cfRule type="cellIs" dxfId="0" priority="1185" operator="lessThan">
      <formula>0</formula>
    </cfRule>
  </conditionalFormatting>
  <conditionalFormatting sqref="N104">
    <cfRule type="cellIs" dxfId="0" priority="1186" operator="greaterThanOrEqual">
      <formula>0</formula>
    </cfRule>
  </conditionalFormatting>
  <conditionalFormatting sqref="C106">
    <cfRule type="cellIs" dxfId="0" priority="1187" operator="lessThan">
      <formula>0</formula>
    </cfRule>
  </conditionalFormatting>
  <conditionalFormatting sqref="C106">
    <cfRule type="cellIs" dxfId="0" priority="1188" operator="greaterThanOrEqual">
      <formula>0</formula>
    </cfRule>
  </conditionalFormatting>
  <conditionalFormatting sqref="C105">
    <cfRule type="cellIs" dxfId="0" priority="1189" operator="lessThan">
      <formula>0</formula>
    </cfRule>
  </conditionalFormatting>
  <conditionalFormatting sqref="C105">
    <cfRule type="cellIs" dxfId="0" priority="1190" operator="greaterThanOrEqual">
      <formula>0</formula>
    </cfRule>
  </conditionalFormatting>
  <conditionalFormatting sqref="C98">
    <cfRule type="cellIs" dxfId="0" priority="1191" operator="lessThan">
      <formula>0</formula>
    </cfRule>
  </conditionalFormatting>
  <conditionalFormatting sqref="C98">
    <cfRule type="cellIs" dxfId="0" priority="1192" operator="greaterThanOrEqual">
      <formula>0</formula>
    </cfRule>
  </conditionalFormatting>
  <conditionalFormatting sqref="C99">
    <cfRule type="cellIs" dxfId="0" priority="1193" operator="lessThan">
      <formula>0</formula>
    </cfRule>
  </conditionalFormatting>
  <conditionalFormatting sqref="C99">
    <cfRule type="cellIs" dxfId="0" priority="1194" operator="greaterThanOrEqual">
      <formula>0</formula>
    </cfRule>
  </conditionalFormatting>
  <conditionalFormatting sqref="C100">
    <cfRule type="cellIs" dxfId="0" priority="1195" operator="lessThan">
      <formula>0</formula>
    </cfRule>
  </conditionalFormatting>
  <conditionalFormatting sqref="C100">
    <cfRule type="cellIs" dxfId="0" priority="1196" operator="greaterThanOrEqual">
      <formula>0</formula>
    </cfRule>
  </conditionalFormatting>
  <conditionalFormatting sqref="C101">
    <cfRule type="cellIs" dxfId="0" priority="1197" operator="lessThan">
      <formula>0</formula>
    </cfRule>
  </conditionalFormatting>
  <conditionalFormatting sqref="C101">
    <cfRule type="cellIs" dxfId="0" priority="1198" operator="greaterThanOrEqual">
      <formula>0</formula>
    </cfRule>
  </conditionalFormatting>
  <conditionalFormatting sqref="C102">
    <cfRule type="cellIs" dxfId="0" priority="1199" operator="lessThan">
      <formula>0</formula>
    </cfRule>
  </conditionalFormatting>
  <conditionalFormatting sqref="C102">
    <cfRule type="cellIs" dxfId="0" priority="1200" operator="greaterThanOrEqual">
      <formula>0</formula>
    </cfRule>
  </conditionalFormatting>
  <conditionalFormatting sqref="C103">
    <cfRule type="cellIs" dxfId="0" priority="1201" operator="lessThan">
      <formula>0</formula>
    </cfRule>
  </conditionalFormatting>
  <conditionalFormatting sqref="C103">
    <cfRule type="cellIs" dxfId="0" priority="1202" operator="greaterThanOrEqual">
      <formula>0</formula>
    </cfRule>
  </conditionalFormatting>
  <conditionalFormatting sqref="C104">
    <cfRule type="cellIs" dxfId="0" priority="1203" operator="lessThan">
      <formula>0</formula>
    </cfRule>
  </conditionalFormatting>
  <conditionalFormatting sqref="C104">
    <cfRule type="cellIs" dxfId="0" priority="1204" operator="greaterThanOrEqual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57"/>
    <col customWidth="1" min="2" max="2" width="5.14"/>
    <col customWidth="1" min="3" max="3" width="9.14"/>
    <col customWidth="1" min="4" max="8" width="8.71"/>
    <col customWidth="1" min="9" max="9" width="9.14"/>
    <col customWidth="1" min="10" max="10" width="7.57"/>
    <col customWidth="1" min="11" max="13" width="9.14"/>
    <col customWidth="1" min="14" max="14" width="9.0"/>
    <col customWidth="1" min="15" max="15" width="9.57"/>
    <col customWidth="1" min="16" max="17" width="8.0"/>
    <col customWidth="1" min="18" max="18" width="11.57"/>
    <col customWidth="1" min="19" max="19" width="8.71"/>
    <col customWidth="1" min="20" max="20" width="11.57"/>
    <col customWidth="1" min="21" max="26" width="8.71"/>
  </cols>
  <sheetData>
    <row r="1" ht="12.75" customHeight="1">
      <c r="C1" t="s">
        <v>23</v>
      </c>
      <c r="D1" t="s">
        <v>24</v>
      </c>
      <c r="E1" t="s">
        <v>25</v>
      </c>
      <c r="F1" t="s">
        <v>26</v>
      </c>
      <c r="G1" t="s">
        <v>25</v>
      </c>
      <c r="H1" t="s">
        <v>23</v>
      </c>
      <c r="I1" t="s">
        <v>23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31</v>
      </c>
    </row>
    <row r="2" ht="12.75" customHeight="1">
      <c r="B2" s="1" t="s">
        <v>5</v>
      </c>
      <c r="Q2" s="1" t="s">
        <v>7</v>
      </c>
      <c r="S2" s="2" t="s">
        <v>8</v>
      </c>
    </row>
    <row r="3" ht="12.75" customHeight="1">
      <c r="B3" s="3">
        <v>2016.0</v>
      </c>
      <c r="C3" s="30">
        <v>-451.0</v>
      </c>
      <c r="D3" s="8">
        <v>1080.0</v>
      </c>
      <c r="E3" s="9">
        <v>818.0</v>
      </c>
      <c r="F3" s="7">
        <v>-15.0</v>
      </c>
      <c r="G3" s="8">
        <v>236.0</v>
      </c>
      <c r="H3" s="9">
        <v>906.0</v>
      </c>
      <c r="I3" s="7">
        <v>-1054.0</v>
      </c>
      <c r="J3" s="8">
        <v>-59.0</v>
      </c>
      <c r="K3" s="9">
        <v>499.0</v>
      </c>
      <c r="L3" s="7">
        <v>-99.0</v>
      </c>
      <c r="M3" s="8">
        <v>369.0</v>
      </c>
      <c r="N3" s="9">
        <v>-266.0</v>
      </c>
      <c r="O3">
        <f t="shared" ref="O3:O12" si="1">SUM(C3:N3)</f>
        <v>1964</v>
      </c>
      <c r="P3" s="4">
        <f t="shared" ref="P3:P12" si="2">O3/R3</f>
        <v>0.1192760841</v>
      </c>
      <c r="Q3">
        <v>1964.0</v>
      </c>
      <c r="R3">
        <v>16466.0</v>
      </c>
      <c r="S3" s="4">
        <f t="shared" ref="S3:S12" si="3">Q3/R3</f>
        <v>0.1192760841</v>
      </c>
    </row>
    <row r="4" ht="12.75" customHeight="1">
      <c r="B4" s="3">
        <v>2015.0</v>
      </c>
      <c r="C4" s="31">
        <v>-1675.0</v>
      </c>
      <c r="D4">
        <v>782.0</v>
      </c>
      <c r="E4" s="11">
        <v>-891.0</v>
      </c>
      <c r="F4" s="10">
        <v>253.0</v>
      </c>
      <c r="G4">
        <v>659.0</v>
      </c>
      <c r="H4" s="11">
        <v>-270.0</v>
      </c>
      <c r="I4" s="10">
        <v>425.0</v>
      </c>
      <c r="J4">
        <v>1813.0</v>
      </c>
      <c r="K4" s="11">
        <v>355.0</v>
      </c>
      <c r="L4" s="10">
        <v>-1494.0</v>
      </c>
      <c r="M4">
        <v>-184.0</v>
      </c>
      <c r="N4" s="11">
        <v>445.0</v>
      </c>
      <c r="O4">
        <f t="shared" si="1"/>
        <v>218</v>
      </c>
      <c r="P4" s="4">
        <f t="shared" si="2"/>
        <v>0.01270026216</v>
      </c>
      <c r="Q4">
        <v>218.0</v>
      </c>
      <c r="R4">
        <v>17165.0</v>
      </c>
      <c r="S4" s="4">
        <f t="shared" si="3"/>
        <v>0.01270026216</v>
      </c>
    </row>
    <row r="5" ht="12.75" customHeight="1">
      <c r="B5" s="3">
        <v>2014.0</v>
      </c>
      <c r="C5" s="31">
        <v>-365.0</v>
      </c>
      <c r="D5">
        <v>1228.0</v>
      </c>
      <c r="E5" s="11">
        <v>225.0</v>
      </c>
      <c r="F5" s="10">
        <v>353.0</v>
      </c>
      <c r="G5">
        <v>82.0</v>
      </c>
      <c r="H5" s="11">
        <v>-232.0</v>
      </c>
      <c r="I5" s="10">
        <v>357.0</v>
      </c>
      <c r="J5">
        <v>-15.0</v>
      </c>
      <c r="K5" s="11">
        <v>7.0</v>
      </c>
      <c r="L5" s="10">
        <v>1309.0</v>
      </c>
      <c r="M5">
        <v>328.0</v>
      </c>
      <c r="N5" s="11">
        <v>1566.0</v>
      </c>
      <c r="O5">
        <f t="shared" si="1"/>
        <v>4843</v>
      </c>
      <c r="P5" s="4">
        <f t="shared" si="2"/>
        <v>0.3084909867</v>
      </c>
      <c r="Q5">
        <v>4843.0</v>
      </c>
      <c r="R5">
        <v>15699.0</v>
      </c>
      <c r="S5" s="4">
        <f t="shared" si="3"/>
        <v>0.3084909867</v>
      </c>
    </row>
    <row r="6" ht="12.75" customHeight="1">
      <c r="B6" s="3">
        <v>2013.0</v>
      </c>
      <c r="C6" s="32">
        <v>166.0</v>
      </c>
      <c r="D6">
        <v>298.0</v>
      </c>
      <c r="E6" s="11">
        <v>575.0</v>
      </c>
      <c r="F6" s="10">
        <v>896.0</v>
      </c>
      <c r="G6">
        <v>350.0</v>
      </c>
      <c r="H6" s="11">
        <v>189.0</v>
      </c>
      <c r="I6" s="10">
        <v>-88.0</v>
      </c>
      <c r="J6">
        <v>335.0</v>
      </c>
      <c r="K6" s="11">
        <v>1435.0</v>
      </c>
      <c r="L6" s="10">
        <v>32.0</v>
      </c>
      <c r="M6">
        <v>664.0</v>
      </c>
      <c r="N6" s="11">
        <v>601.0</v>
      </c>
      <c r="O6">
        <f t="shared" si="1"/>
        <v>5453</v>
      </c>
      <c r="P6" s="4">
        <f t="shared" si="2"/>
        <v>0.3934059592</v>
      </c>
      <c r="Q6">
        <v>5453.0</v>
      </c>
      <c r="R6">
        <v>13861.0</v>
      </c>
      <c r="S6" s="4">
        <f t="shared" si="3"/>
        <v>0.3934059592</v>
      </c>
    </row>
    <row r="7" ht="12.75" customHeight="1">
      <c r="B7" s="3">
        <v>2012.0</v>
      </c>
      <c r="C7" s="31">
        <v>-44.0</v>
      </c>
      <c r="D7">
        <v>410.0</v>
      </c>
      <c r="E7" s="11">
        <v>352.0</v>
      </c>
      <c r="F7" s="10">
        <v>551.0</v>
      </c>
      <c r="G7">
        <v>167.0</v>
      </c>
      <c r="H7" s="11">
        <v>452.0</v>
      </c>
      <c r="I7" s="10">
        <v>524.0</v>
      </c>
      <c r="J7">
        <v>-264.0</v>
      </c>
      <c r="K7" s="11">
        <v>-7.0</v>
      </c>
      <c r="L7" s="10">
        <v>-562.0</v>
      </c>
      <c r="M7">
        <v>342.0</v>
      </c>
      <c r="N7" s="11">
        <v>29.0</v>
      </c>
      <c r="O7">
        <f t="shared" si="1"/>
        <v>1950</v>
      </c>
      <c r="P7" s="4">
        <f t="shared" si="2"/>
        <v>0.1543576348</v>
      </c>
      <c r="Q7">
        <v>1950.0</v>
      </c>
      <c r="R7">
        <v>12633.0</v>
      </c>
      <c r="S7" s="4">
        <f t="shared" si="3"/>
        <v>0.1543576348</v>
      </c>
    </row>
    <row r="8" ht="12.75" customHeight="1">
      <c r="B8" s="3">
        <v>2011.0</v>
      </c>
      <c r="C8" s="32">
        <v>314.0</v>
      </c>
      <c r="D8">
        <v>-215.0</v>
      </c>
      <c r="E8" s="11">
        <v>285.0</v>
      </c>
      <c r="F8" s="10">
        <v>89.0</v>
      </c>
      <c r="G8">
        <v>-161.0</v>
      </c>
      <c r="H8" s="11">
        <v>1072.0</v>
      </c>
      <c r="I8" s="10">
        <v>55.0</v>
      </c>
      <c r="J8">
        <v>-222.0</v>
      </c>
      <c r="K8" s="11">
        <v>738.0</v>
      </c>
      <c r="L8" s="10">
        <v>-39.0</v>
      </c>
      <c r="M8">
        <v>-765.0</v>
      </c>
      <c r="N8" s="11">
        <v>173.0</v>
      </c>
      <c r="O8">
        <f t="shared" si="1"/>
        <v>1324</v>
      </c>
      <c r="P8" s="4">
        <f t="shared" si="2"/>
        <v>0.1113353515</v>
      </c>
      <c r="Q8">
        <v>1324.0</v>
      </c>
      <c r="R8">
        <v>11892.0</v>
      </c>
      <c r="S8" s="4">
        <f t="shared" si="3"/>
        <v>0.1113353515</v>
      </c>
    </row>
    <row r="9" ht="12.75" customHeight="1">
      <c r="B9" s="3">
        <v>2010.0</v>
      </c>
      <c r="C9" s="31">
        <v>-442.0</v>
      </c>
      <c r="D9">
        <v>-107.0</v>
      </c>
      <c r="E9" s="11">
        <v>73.0</v>
      </c>
      <c r="F9" s="10">
        <v>509.0</v>
      </c>
      <c r="G9">
        <v>395.0</v>
      </c>
      <c r="H9" s="11">
        <v>1383.0</v>
      </c>
      <c r="I9" s="10">
        <v>-268.0</v>
      </c>
      <c r="J9">
        <v>-128.0</v>
      </c>
      <c r="K9" s="11">
        <v>-746.0</v>
      </c>
      <c r="L9" s="10">
        <v>204.0</v>
      </c>
      <c r="M9">
        <v>637.0</v>
      </c>
      <c r="N9" s="11">
        <v>478.0</v>
      </c>
      <c r="O9">
        <f t="shared" si="1"/>
        <v>1988</v>
      </c>
      <c r="P9" s="4">
        <f t="shared" si="2"/>
        <v>0.1974769047</v>
      </c>
      <c r="Q9">
        <v>1988.0</v>
      </c>
      <c r="R9">
        <v>10067.0</v>
      </c>
      <c r="S9" s="4">
        <f t="shared" si="3"/>
        <v>0.1974769047</v>
      </c>
    </row>
    <row r="10" ht="12.75" customHeight="1">
      <c r="B10" s="3">
        <v>2009.0</v>
      </c>
      <c r="C10" s="31">
        <v>-147.0</v>
      </c>
      <c r="D10">
        <v>268.0</v>
      </c>
      <c r="E10" s="11">
        <v>44.0</v>
      </c>
      <c r="F10" s="10">
        <v>559.0</v>
      </c>
      <c r="G10">
        <v>182.0</v>
      </c>
      <c r="H10" s="11">
        <v>-36.0</v>
      </c>
      <c r="I10" s="10">
        <v>-140.0</v>
      </c>
      <c r="J10">
        <v>405.0</v>
      </c>
      <c r="K10" s="11">
        <v>55.0</v>
      </c>
      <c r="L10" s="10">
        <v>538.0</v>
      </c>
      <c r="M10">
        <v>1017.0</v>
      </c>
      <c r="N10" s="11">
        <v>324.0</v>
      </c>
      <c r="O10">
        <f t="shared" si="1"/>
        <v>3069</v>
      </c>
      <c r="P10" s="4">
        <f t="shared" si="2"/>
        <v>0.3835770529</v>
      </c>
      <c r="Q10">
        <v>3069.0</v>
      </c>
      <c r="R10">
        <v>8001.0</v>
      </c>
      <c r="S10" s="4">
        <f t="shared" si="3"/>
        <v>0.3835770529</v>
      </c>
    </row>
    <row r="11" ht="12.75" customHeight="1">
      <c r="B11" s="3">
        <v>2008.0</v>
      </c>
      <c r="C11" s="31">
        <v>-593.0</v>
      </c>
      <c r="D11">
        <v>-323.0</v>
      </c>
      <c r="E11" s="11">
        <v>-287.0</v>
      </c>
      <c r="F11" s="10">
        <v>-731.0</v>
      </c>
      <c r="G11">
        <v>358.0</v>
      </c>
      <c r="H11" s="11">
        <v>134.0</v>
      </c>
      <c r="I11" s="10">
        <v>710.0</v>
      </c>
      <c r="J11">
        <v>-270.0</v>
      </c>
      <c r="K11" s="11">
        <v>29.0</v>
      </c>
      <c r="L11" s="10">
        <v>2378.0</v>
      </c>
      <c r="M11">
        <v>330.0</v>
      </c>
      <c r="N11" s="11">
        <v>819.0</v>
      </c>
      <c r="O11">
        <f t="shared" si="1"/>
        <v>2554</v>
      </c>
      <c r="P11" s="4">
        <f t="shared" si="2"/>
        <v>0.2018972332</v>
      </c>
      <c r="Q11">
        <v>2554.0</v>
      </c>
      <c r="R11">
        <v>12650.0</v>
      </c>
      <c r="S11" s="4">
        <f t="shared" si="3"/>
        <v>0.2018972332</v>
      </c>
    </row>
    <row r="12" ht="12.75" customHeight="1">
      <c r="B12" s="3">
        <v>2007.0</v>
      </c>
      <c r="C12" s="33">
        <v>82.0</v>
      </c>
      <c r="D12" s="14">
        <v>541.0</v>
      </c>
      <c r="E12" s="15">
        <v>611.0</v>
      </c>
      <c r="F12" s="13">
        <v>-43.0</v>
      </c>
      <c r="G12" s="14">
        <v>629.0</v>
      </c>
      <c r="H12" s="15">
        <v>287.0</v>
      </c>
      <c r="I12" s="13">
        <v>702.0</v>
      </c>
      <c r="J12" s="14">
        <v>-615.0</v>
      </c>
      <c r="K12" s="15">
        <v>426.0</v>
      </c>
      <c r="L12" s="13">
        <v>-60.0</v>
      </c>
      <c r="M12" s="14">
        <v>257.0</v>
      </c>
      <c r="N12" s="15">
        <v>377.0</v>
      </c>
      <c r="O12">
        <f t="shared" si="1"/>
        <v>3194</v>
      </c>
      <c r="P12" s="4">
        <f t="shared" si="2"/>
        <v>0.2530502298</v>
      </c>
      <c r="Q12">
        <v>3194.0</v>
      </c>
      <c r="R12">
        <v>12622.0</v>
      </c>
      <c r="S12" s="4">
        <f t="shared" si="3"/>
        <v>0.2530502298</v>
      </c>
    </row>
    <row r="13" ht="12.75" customHeight="1">
      <c r="C13">
        <f t="shared" ref="C13:Q13" si="4">SUM(C3:C12)</f>
        <v>-3155</v>
      </c>
      <c r="D13">
        <f t="shared" si="4"/>
        <v>3962</v>
      </c>
      <c r="E13">
        <f t="shared" si="4"/>
        <v>1805</v>
      </c>
      <c r="F13">
        <f t="shared" si="4"/>
        <v>2421</v>
      </c>
      <c r="G13">
        <f t="shared" si="4"/>
        <v>2897</v>
      </c>
      <c r="H13">
        <f t="shared" si="4"/>
        <v>3885</v>
      </c>
      <c r="I13">
        <f t="shared" si="4"/>
        <v>1223</v>
      </c>
      <c r="J13">
        <f t="shared" si="4"/>
        <v>980</v>
      </c>
      <c r="K13">
        <f t="shared" si="4"/>
        <v>2791</v>
      </c>
      <c r="L13">
        <f t="shared" si="4"/>
        <v>2207</v>
      </c>
      <c r="M13">
        <f t="shared" si="4"/>
        <v>2995</v>
      </c>
      <c r="N13">
        <f t="shared" si="4"/>
        <v>4546</v>
      </c>
      <c r="O13">
        <f t="shared" si="4"/>
        <v>26557</v>
      </c>
      <c r="P13" s="4">
        <f t="shared" si="4"/>
        <v>2.135567699</v>
      </c>
      <c r="Q13">
        <f t="shared" si="4"/>
        <v>26557</v>
      </c>
      <c r="S13" s="5">
        <f>SUM(S3:S12)</f>
        <v>2.135567699</v>
      </c>
      <c r="T13" s="6">
        <f>S13/10</f>
        <v>0.2135567699</v>
      </c>
    </row>
    <row r="14" ht="12.75" customHeight="1">
      <c r="S14" s="5"/>
      <c r="T14" s="6"/>
    </row>
    <row r="15" ht="12.75" customHeight="1">
      <c r="B15" s="1" t="s">
        <v>9</v>
      </c>
      <c r="Q15" s="1" t="s">
        <v>7</v>
      </c>
      <c r="S15" s="2" t="s">
        <v>8</v>
      </c>
    </row>
    <row r="16" ht="12.75" customHeight="1">
      <c r="B16" s="3">
        <v>2016.0</v>
      </c>
      <c r="C16" s="30">
        <v>-165.5</v>
      </c>
      <c r="D16" s="8">
        <v>238.25</v>
      </c>
      <c r="E16" s="9">
        <v>281.0</v>
      </c>
      <c r="F16" s="7">
        <v>-219.25</v>
      </c>
      <c r="G16" s="8">
        <v>223.5</v>
      </c>
      <c r="H16" s="9">
        <v>174.25</v>
      </c>
      <c r="I16" s="7">
        <v>-124.75</v>
      </c>
      <c r="J16" s="8">
        <v>84.0</v>
      </c>
      <c r="K16" s="9">
        <v>235.5</v>
      </c>
      <c r="L16" s="7">
        <v>-47.5</v>
      </c>
      <c r="M16" s="8">
        <v>75.25</v>
      </c>
      <c r="N16" s="9">
        <v>3.75</v>
      </c>
      <c r="O16">
        <f t="shared" ref="O16:O25" si="5">SUM(C16:N16)</f>
        <v>758.5</v>
      </c>
      <c r="P16" s="4">
        <f t="shared" ref="P16:P25" si="6">O16/R16</f>
        <v>0.164390984</v>
      </c>
      <c r="Q16">
        <v>758.5</v>
      </c>
      <c r="R16">
        <v>4614.0</v>
      </c>
      <c r="S16" s="4">
        <f t="shared" ref="S16:S25" si="7">Q16/R16</f>
        <v>0.164390984</v>
      </c>
    </row>
    <row r="17" ht="12.75" customHeight="1">
      <c r="B17" s="3">
        <v>2015.0</v>
      </c>
      <c r="C17" s="31">
        <v>-460.5</v>
      </c>
      <c r="D17">
        <v>129.75</v>
      </c>
      <c r="E17" s="11">
        <v>-338.25</v>
      </c>
      <c r="F17" s="10">
        <v>-20.0</v>
      </c>
      <c r="G17">
        <v>38.75</v>
      </c>
      <c r="H17" s="11">
        <v>-172.25</v>
      </c>
      <c r="I17" s="10">
        <v>-71.5</v>
      </c>
      <c r="J17">
        <v>624.0</v>
      </c>
      <c r="K17" s="11">
        <v>-22.5</v>
      </c>
      <c r="L17" s="10">
        <v>-454.5</v>
      </c>
      <c r="M17">
        <v>-35.75</v>
      </c>
      <c r="N17" s="11">
        <v>79.25</v>
      </c>
      <c r="O17">
        <f t="shared" si="5"/>
        <v>-703.5</v>
      </c>
      <c r="P17" s="4">
        <f t="shared" si="6"/>
        <v>-0.1517799353</v>
      </c>
      <c r="Q17">
        <v>-703.5</v>
      </c>
      <c r="R17">
        <v>4635.0</v>
      </c>
      <c r="S17" s="4">
        <f t="shared" si="7"/>
        <v>-0.1517799353</v>
      </c>
    </row>
    <row r="18" ht="12.75" customHeight="1">
      <c r="B18" s="3">
        <v>2014.0</v>
      </c>
      <c r="C18" s="32">
        <v>84.25</v>
      </c>
      <c r="D18">
        <v>307.5</v>
      </c>
      <c r="E18" s="11">
        <v>-36.25</v>
      </c>
      <c r="F18" s="10">
        <v>130.0</v>
      </c>
      <c r="G18">
        <v>233.0</v>
      </c>
      <c r="H18" s="11">
        <v>-125.25</v>
      </c>
      <c r="I18" s="10">
        <v>-53.75</v>
      </c>
      <c r="J18">
        <v>10.75</v>
      </c>
      <c r="K18" s="11">
        <v>56.5</v>
      </c>
      <c r="L18" s="10">
        <v>468.25</v>
      </c>
      <c r="M18">
        <v>96.5</v>
      </c>
      <c r="N18" s="11">
        <v>312.75</v>
      </c>
      <c r="O18">
        <f t="shared" si="5"/>
        <v>1484.25</v>
      </c>
      <c r="P18" s="4">
        <f t="shared" si="6"/>
        <v>0.3616593567</v>
      </c>
      <c r="Q18">
        <v>1484.25</v>
      </c>
      <c r="R18">
        <v>4104.0</v>
      </c>
      <c r="S18" s="4">
        <f t="shared" si="7"/>
        <v>0.3616593567</v>
      </c>
    </row>
    <row r="19" ht="12.75" customHeight="1">
      <c r="B19" s="3">
        <v>2013.0</v>
      </c>
      <c r="C19" s="31">
        <v>-2.0</v>
      </c>
      <c r="D19">
        <v>103.0</v>
      </c>
      <c r="E19" s="11">
        <v>126.5</v>
      </c>
      <c r="F19" s="10">
        <v>276.75</v>
      </c>
      <c r="G19">
        <v>141.75</v>
      </c>
      <c r="H19" s="11">
        <v>60.25</v>
      </c>
      <c r="I19" s="10">
        <v>-49.25</v>
      </c>
      <c r="J19">
        <v>64.75</v>
      </c>
      <c r="K19" s="11">
        <v>245.75</v>
      </c>
      <c r="L19" s="10">
        <v>88.25</v>
      </c>
      <c r="M19">
        <v>101.25</v>
      </c>
      <c r="N19" s="11">
        <v>60.5</v>
      </c>
      <c r="O19">
        <f t="shared" si="5"/>
        <v>1217.5</v>
      </c>
      <c r="P19" s="4">
        <f t="shared" si="6"/>
        <v>0.3874920433</v>
      </c>
      <c r="Q19">
        <v>1217.5</v>
      </c>
      <c r="R19">
        <v>3142.0</v>
      </c>
      <c r="S19" s="4">
        <f t="shared" si="7"/>
        <v>0.3874920433</v>
      </c>
    </row>
    <row r="20" ht="12.75" customHeight="1">
      <c r="B20" s="3">
        <v>2012.0</v>
      </c>
      <c r="C20" s="32">
        <v>14.5</v>
      </c>
      <c r="D20">
        <v>101.25</v>
      </c>
      <c r="E20" s="11">
        <v>119.75</v>
      </c>
      <c r="F20" s="10">
        <v>-10.75</v>
      </c>
      <c r="G20">
        <v>67.5</v>
      </c>
      <c r="H20" s="11">
        <v>37.75</v>
      </c>
      <c r="I20" s="10">
        <v>198.25</v>
      </c>
      <c r="J20">
        <v>-18.0</v>
      </c>
      <c r="K20" s="11">
        <v>-87.5</v>
      </c>
      <c r="L20" s="10">
        <v>-133.25</v>
      </c>
      <c r="M20">
        <v>127.5</v>
      </c>
      <c r="N20" s="11">
        <v>59.0</v>
      </c>
      <c r="O20">
        <f t="shared" si="5"/>
        <v>476</v>
      </c>
      <c r="P20" s="4">
        <f t="shared" si="6"/>
        <v>0.1691542289</v>
      </c>
      <c r="Q20">
        <v>476.0</v>
      </c>
      <c r="R20">
        <v>2814.0</v>
      </c>
      <c r="S20" s="4">
        <f t="shared" si="7"/>
        <v>0.1691542289</v>
      </c>
    </row>
    <row r="21" ht="12.75" customHeight="1">
      <c r="B21" s="3">
        <v>2011.0</v>
      </c>
      <c r="C21" s="31">
        <v>-19.75</v>
      </c>
      <c r="D21">
        <v>-109.0</v>
      </c>
      <c r="E21" s="11">
        <v>30.75</v>
      </c>
      <c r="F21" s="10">
        <v>76.5</v>
      </c>
      <c r="G21">
        <v>-39.0</v>
      </c>
      <c r="H21" s="11">
        <v>259.5</v>
      </c>
      <c r="I21" s="10">
        <v>-5.25</v>
      </c>
      <c r="J21">
        <v>57.75</v>
      </c>
      <c r="K21" s="11">
        <v>-16.75</v>
      </c>
      <c r="L21" s="10">
        <v>-111.5</v>
      </c>
      <c r="M21">
        <v>-73.75</v>
      </c>
      <c r="N21" s="11">
        <v>-75.25</v>
      </c>
      <c r="O21">
        <f t="shared" si="5"/>
        <v>-25.75</v>
      </c>
      <c r="P21" s="4">
        <f t="shared" si="6"/>
        <v>-0.009537037037</v>
      </c>
      <c r="Q21">
        <v>-25.75</v>
      </c>
      <c r="R21">
        <v>2700.0</v>
      </c>
      <c r="S21" s="4">
        <f t="shared" si="7"/>
        <v>-0.009537037037</v>
      </c>
    </row>
    <row r="22" ht="12.75" customHeight="1">
      <c r="B22" s="3">
        <v>2010.0</v>
      </c>
      <c r="C22" s="31">
        <v>-51.25</v>
      </c>
      <c r="D22">
        <v>27.25</v>
      </c>
      <c r="E22" s="11">
        <v>-10.25</v>
      </c>
      <c r="F22" s="10">
        <v>82.25</v>
      </c>
      <c r="G22">
        <v>117.0</v>
      </c>
      <c r="H22" s="11">
        <v>270.75</v>
      </c>
      <c r="I22" s="10">
        <v>-31.75</v>
      </c>
      <c r="J22">
        <v>-22.25</v>
      </c>
      <c r="K22" s="11">
        <v>-169.5</v>
      </c>
      <c r="L22" s="10">
        <v>-0.25</v>
      </c>
      <c r="M22">
        <v>164.0</v>
      </c>
      <c r="N22" s="11">
        <v>89.0</v>
      </c>
      <c r="O22">
        <f t="shared" si="5"/>
        <v>465</v>
      </c>
      <c r="P22" s="4">
        <f t="shared" si="6"/>
        <v>0.2165812762</v>
      </c>
      <c r="Q22">
        <v>465.0</v>
      </c>
      <c r="R22">
        <v>2147.0</v>
      </c>
      <c r="S22" s="4">
        <f t="shared" si="7"/>
        <v>0.2165812762</v>
      </c>
    </row>
    <row r="23" ht="12.75" customHeight="1">
      <c r="B23" s="3">
        <v>2009.0</v>
      </c>
      <c r="C23" s="31">
        <v>-59.75</v>
      </c>
      <c r="D23">
        <v>104.25</v>
      </c>
      <c r="E23" s="11">
        <v>27.5</v>
      </c>
      <c r="F23" s="10">
        <v>147.5</v>
      </c>
      <c r="G23">
        <v>30.5</v>
      </c>
      <c r="H23" s="11">
        <v>-2.75</v>
      </c>
      <c r="I23" s="10">
        <v>-0.25</v>
      </c>
      <c r="J23">
        <v>110.5</v>
      </c>
      <c r="K23" s="11">
        <v>-5.0</v>
      </c>
      <c r="L23" s="10">
        <v>91.75</v>
      </c>
      <c r="M23">
        <v>224.25</v>
      </c>
      <c r="N23" s="11">
        <v>120.5</v>
      </c>
      <c r="O23">
        <f t="shared" si="5"/>
        <v>789</v>
      </c>
      <c r="P23" s="4">
        <f t="shared" si="6"/>
        <v>0.5345528455</v>
      </c>
      <c r="Q23">
        <v>789.0</v>
      </c>
      <c r="R23">
        <v>1476.0</v>
      </c>
      <c r="S23" s="4">
        <f t="shared" si="7"/>
        <v>0.5345528455</v>
      </c>
    </row>
    <row r="24" ht="12.75" customHeight="1">
      <c r="B24" s="3">
        <v>2008.0</v>
      </c>
      <c r="C24" s="31">
        <v>-126.0</v>
      </c>
      <c r="D24">
        <v>-62.25</v>
      </c>
      <c r="E24" s="11">
        <v>-77.25</v>
      </c>
      <c r="F24" s="10">
        <v>-192.75</v>
      </c>
      <c r="G24">
        <v>27.75</v>
      </c>
      <c r="H24" s="11">
        <v>67.5</v>
      </c>
      <c r="I24" s="10">
        <v>93.0</v>
      </c>
      <c r="J24">
        <v>-203.5</v>
      </c>
      <c r="K24" s="11">
        <v>-13.25</v>
      </c>
      <c r="L24" s="10">
        <v>325.0</v>
      </c>
      <c r="M24">
        <v>64.75</v>
      </c>
      <c r="N24" s="11">
        <v>129.25</v>
      </c>
      <c r="O24">
        <f t="shared" si="5"/>
        <v>32.25</v>
      </c>
      <c r="P24" s="4">
        <f t="shared" si="6"/>
        <v>0.01349372385</v>
      </c>
      <c r="Q24">
        <v>32.25</v>
      </c>
      <c r="R24">
        <v>2390.0</v>
      </c>
      <c r="S24" s="4">
        <f t="shared" si="7"/>
        <v>0.01349372385</v>
      </c>
    </row>
    <row r="25" ht="12.75" customHeight="1">
      <c r="B25" s="3">
        <v>2007.0</v>
      </c>
      <c r="C25" s="34">
        <v>-106.5</v>
      </c>
      <c r="D25" s="14">
        <v>141.0</v>
      </c>
      <c r="E25" s="15">
        <v>126.0</v>
      </c>
      <c r="F25" s="13">
        <v>-53.0</v>
      </c>
      <c r="G25" s="14">
        <v>73.25</v>
      </c>
      <c r="H25" s="15">
        <v>42.0</v>
      </c>
      <c r="I25" s="13">
        <v>121.75</v>
      </c>
      <c r="J25" s="14">
        <v>-130.25</v>
      </c>
      <c r="K25" s="15">
        <v>-4.25</v>
      </c>
      <c r="L25" s="13">
        <v>111.25</v>
      </c>
      <c r="M25" s="14">
        <v>-95.5</v>
      </c>
      <c r="N25" s="15">
        <v>72.75</v>
      </c>
      <c r="O25">
        <f t="shared" si="5"/>
        <v>298.5</v>
      </c>
      <c r="P25" s="4">
        <f t="shared" si="6"/>
        <v>0.1211444805</v>
      </c>
      <c r="Q25">
        <v>298.5</v>
      </c>
      <c r="R25">
        <v>2464.0</v>
      </c>
      <c r="S25" s="4">
        <f t="shared" si="7"/>
        <v>0.1211444805</v>
      </c>
    </row>
    <row r="26" ht="12.75" customHeight="1">
      <c r="C26">
        <f t="shared" ref="C26:Q26" si="8">SUM(C16:C25)</f>
        <v>-892.5</v>
      </c>
      <c r="D26">
        <f t="shared" si="8"/>
        <v>981</v>
      </c>
      <c r="E26">
        <f t="shared" si="8"/>
        <v>249.5</v>
      </c>
      <c r="F26">
        <f t="shared" si="8"/>
        <v>217.25</v>
      </c>
      <c r="G26">
        <f t="shared" si="8"/>
        <v>914</v>
      </c>
      <c r="H26">
        <f t="shared" si="8"/>
        <v>611.75</v>
      </c>
      <c r="I26">
        <f t="shared" si="8"/>
        <v>76.5</v>
      </c>
      <c r="J26">
        <f t="shared" si="8"/>
        <v>577.75</v>
      </c>
      <c r="K26">
        <f t="shared" si="8"/>
        <v>219</v>
      </c>
      <c r="L26">
        <f t="shared" si="8"/>
        <v>337.5</v>
      </c>
      <c r="M26">
        <f t="shared" si="8"/>
        <v>648.5</v>
      </c>
      <c r="N26">
        <f t="shared" si="8"/>
        <v>851.5</v>
      </c>
      <c r="O26">
        <f t="shared" si="8"/>
        <v>4791.75</v>
      </c>
      <c r="P26" s="4">
        <f t="shared" si="8"/>
        <v>1.807151967</v>
      </c>
      <c r="Q26">
        <f t="shared" si="8"/>
        <v>4791.75</v>
      </c>
      <c r="S26" s="5">
        <f>SUM(S16:S25)</f>
        <v>1.807151967</v>
      </c>
      <c r="T26" s="6">
        <f>S26/10</f>
        <v>0.1807151967</v>
      </c>
    </row>
    <row r="27" ht="12.75" customHeight="1"/>
    <row r="28" ht="12.75" customHeight="1">
      <c r="B28" s="1" t="s">
        <v>11</v>
      </c>
      <c r="Q28" s="1" t="s">
        <v>7</v>
      </c>
      <c r="S28" s="2" t="s">
        <v>8</v>
      </c>
    </row>
    <row r="29" ht="12.75" customHeight="1">
      <c r="B29" s="3">
        <v>2016.0</v>
      </c>
      <c r="C29" s="30">
        <v>-51.5</v>
      </c>
      <c r="D29" s="8">
        <v>85.3</v>
      </c>
      <c r="E29" s="9">
        <v>89.3</v>
      </c>
      <c r="F29" s="7">
        <v>16.4</v>
      </c>
      <c r="G29" s="8">
        <v>64.3</v>
      </c>
      <c r="H29" s="9">
        <v>72.1</v>
      </c>
      <c r="I29" s="7">
        <v>-80.9</v>
      </c>
      <c r="J29" s="8">
        <v>26.2</v>
      </c>
      <c r="K29" s="9">
        <v>25.2</v>
      </c>
      <c r="L29" s="7">
        <v>-0.4</v>
      </c>
      <c r="M29" s="8">
        <v>108.8</v>
      </c>
      <c r="N29" s="9">
        <v>-45.8</v>
      </c>
      <c r="O29">
        <f t="shared" ref="O29:O38" si="9">SUM(C29:N29)</f>
        <v>309</v>
      </c>
      <c r="P29" s="4">
        <f t="shared" ref="P29:P38" si="10">O29/R29</f>
        <v>0.2985507246</v>
      </c>
      <c r="Q29">
        <v>309.0</v>
      </c>
      <c r="R29">
        <v>1035.0</v>
      </c>
      <c r="S29" s="4">
        <f t="shared" ref="S29:S38" si="11">Q29/R29</f>
        <v>0.2985507246</v>
      </c>
    </row>
    <row r="30" ht="12.75" customHeight="1">
      <c r="B30" s="3">
        <v>2015.0</v>
      </c>
      <c r="C30" s="31">
        <v>-117.5</v>
      </c>
      <c r="D30">
        <v>44.5</v>
      </c>
      <c r="E30" s="11">
        <v>-33.6</v>
      </c>
      <c r="F30" s="10">
        <v>0.0</v>
      </c>
      <c r="G30">
        <v>41.3</v>
      </c>
      <c r="H30" s="11">
        <v>-16.5</v>
      </c>
      <c r="I30" s="10">
        <v>19.8</v>
      </c>
      <c r="J30">
        <v>136.7</v>
      </c>
      <c r="K30" s="11">
        <v>-31.1</v>
      </c>
      <c r="L30" s="10">
        <v>-88.4</v>
      </c>
      <c r="M30">
        <v>-13.0</v>
      </c>
      <c r="N30" s="11">
        <v>28.0</v>
      </c>
      <c r="O30">
        <f t="shared" si="9"/>
        <v>-29.8</v>
      </c>
      <c r="P30" s="4">
        <f t="shared" si="10"/>
        <v>-0.02557939914</v>
      </c>
      <c r="Q30">
        <v>-29.8</v>
      </c>
      <c r="R30">
        <v>1165.0</v>
      </c>
      <c r="S30" s="4">
        <f t="shared" si="11"/>
        <v>-0.02557939914</v>
      </c>
    </row>
    <row r="31" ht="12.75" customHeight="1">
      <c r="B31" s="3">
        <v>2014.0</v>
      </c>
      <c r="C31" s="32">
        <v>3.0</v>
      </c>
      <c r="D31">
        <v>114.5</v>
      </c>
      <c r="E31" s="11">
        <v>7.4</v>
      </c>
      <c r="F31" s="10">
        <v>20.5</v>
      </c>
      <c r="G31">
        <v>81.4</v>
      </c>
      <c r="H31" s="11">
        <v>-28.2</v>
      </c>
      <c r="I31" s="10">
        <v>-24.7</v>
      </c>
      <c r="J31">
        <v>-7.8</v>
      </c>
      <c r="K31" s="11">
        <v>86.1</v>
      </c>
      <c r="L31" s="10">
        <v>-2.5</v>
      </c>
      <c r="M31">
        <v>-2.0</v>
      </c>
      <c r="N31" s="11">
        <v>107.3</v>
      </c>
      <c r="O31">
        <f t="shared" si="9"/>
        <v>355</v>
      </c>
      <c r="P31" s="4">
        <f t="shared" si="10"/>
        <v>0.3138815208</v>
      </c>
      <c r="Q31">
        <v>355.0</v>
      </c>
      <c r="R31">
        <v>1131.0</v>
      </c>
      <c r="S31" s="4">
        <f t="shared" si="11"/>
        <v>0.3138815208</v>
      </c>
    </row>
    <row r="32" ht="12.75" customHeight="1">
      <c r="B32" s="3">
        <v>2013.0</v>
      </c>
      <c r="C32" s="32">
        <v>4.9</v>
      </c>
      <c r="D32">
        <v>17.1</v>
      </c>
      <c r="E32" s="11">
        <v>36.9</v>
      </c>
      <c r="F32" s="10">
        <v>74.0</v>
      </c>
      <c r="G32">
        <v>41.5</v>
      </c>
      <c r="H32" s="11">
        <v>8.1</v>
      </c>
      <c r="I32" s="10">
        <v>0.4</v>
      </c>
      <c r="J32">
        <v>29.1</v>
      </c>
      <c r="K32" s="11">
        <v>97.2</v>
      </c>
      <c r="L32" s="10">
        <v>15.8</v>
      </c>
      <c r="M32">
        <v>51.4</v>
      </c>
      <c r="N32" s="11">
        <v>41.8</v>
      </c>
      <c r="O32">
        <f t="shared" si="9"/>
        <v>418.2</v>
      </c>
      <c r="P32" s="4">
        <f t="shared" si="10"/>
        <v>0.4636363636</v>
      </c>
      <c r="Q32">
        <v>418.2</v>
      </c>
      <c r="R32">
        <v>902.0</v>
      </c>
      <c r="S32" s="4">
        <f t="shared" si="11"/>
        <v>0.4636363636</v>
      </c>
    </row>
    <row r="33" ht="12.75" customHeight="1">
      <c r="B33" s="3">
        <v>2012.0</v>
      </c>
      <c r="C33" s="31">
        <v>-28.2</v>
      </c>
      <c r="D33">
        <v>40.5</v>
      </c>
      <c r="E33" s="11">
        <v>14.0</v>
      </c>
      <c r="F33" s="10">
        <v>39.5</v>
      </c>
      <c r="G33">
        <v>27.1</v>
      </c>
      <c r="H33" s="11">
        <v>6.8</v>
      </c>
      <c r="I33" s="10">
        <v>21.5</v>
      </c>
      <c r="J33">
        <v>-21.4</v>
      </c>
      <c r="K33" s="11">
        <v>13.0</v>
      </c>
      <c r="L33" s="10">
        <v>-14.7</v>
      </c>
      <c r="M33">
        <v>48.3</v>
      </c>
      <c r="N33" s="11">
        <v>25.4</v>
      </c>
      <c r="O33">
        <f t="shared" si="9"/>
        <v>171.8</v>
      </c>
      <c r="P33" s="4">
        <f t="shared" si="10"/>
        <v>0.2169191919</v>
      </c>
      <c r="Q33">
        <v>171.8</v>
      </c>
      <c r="R33">
        <v>792.0</v>
      </c>
      <c r="S33" s="4">
        <f t="shared" si="11"/>
        <v>0.2169191919</v>
      </c>
    </row>
    <row r="34" ht="12.75" customHeight="1">
      <c r="B34" s="3">
        <v>2011.0</v>
      </c>
      <c r="C34" s="31">
        <v>-26.4</v>
      </c>
      <c r="D34">
        <v>-33.9</v>
      </c>
      <c r="E34" s="11">
        <v>20.0</v>
      </c>
      <c r="F34" s="10">
        <v>28.3</v>
      </c>
      <c r="G34">
        <v>-35.0</v>
      </c>
      <c r="H34" s="11">
        <v>79.6</v>
      </c>
      <c r="I34" s="10">
        <v>26.6</v>
      </c>
      <c r="J34">
        <v>0.0</v>
      </c>
      <c r="K34" s="11">
        <v>34.1</v>
      </c>
      <c r="L34" s="10">
        <v>17.1</v>
      </c>
      <c r="M34">
        <v>-60.8</v>
      </c>
      <c r="N34" s="11">
        <v>-7.6</v>
      </c>
      <c r="O34">
        <f t="shared" si="9"/>
        <v>42</v>
      </c>
      <c r="P34" s="4">
        <f t="shared" si="10"/>
        <v>0.05377720871</v>
      </c>
      <c r="Q34">
        <v>42.0</v>
      </c>
      <c r="R34">
        <v>781.0</v>
      </c>
      <c r="S34" s="4">
        <f t="shared" si="11"/>
        <v>0.05377720871</v>
      </c>
    </row>
    <row r="35" ht="12.75" customHeight="1">
      <c r="B35" s="3">
        <v>2010.0</v>
      </c>
      <c r="C35" s="31">
        <v>-38.4</v>
      </c>
      <c r="D35">
        <v>5.5</v>
      </c>
      <c r="E35" s="11">
        <v>-7.0</v>
      </c>
      <c r="F35" s="10">
        <v>55.5</v>
      </c>
      <c r="G35">
        <v>55.7</v>
      </c>
      <c r="H35" s="11">
        <v>115.4</v>
      </c>
      <c r="I35" s="10">
        <v>-18.3</v>
      </c>
      <c r="J35">
        <v>-11.7</v>
      </c>
      <c r="K35" s="11">
        <v>-82.0</v>
      </c>
      <c r="L35" s="10">
        <v>-1.1</v>
      </c>
      <c r="M35">
        <v>79.8</v>
      </c>
      <c r="N35" s="11">
        <v>41.2</v>
      </c>
      <c r="O35">
        <f t="shared" si="9"/>
        <v>194.6</v>
      </c>
      <c r="P35" s="4">
        <f t="shared" si="10"/>
        <v>0.323255814</v>
      </c>
      <c r="Q35">
        <v>194.6</v>
      </c>
      <c r="R35">
        <v>602.0</v>
      </c>
      <c r="S35" s="4">
        <f t="shared" si="11"/>
        <v>0.323255814</v>
      </c>
    </row>
    <row r="36" ht="12.75" customHeight="1">
      <c r="B36" s="3">
        <v>2009.0</v>
      </c>
      <c r="C36" s="31">
        <v>-3.2</v>
      </c>
      <c r="D36">
        <v>29.8</v>
      </c>
      <c r="E36" s="11">
        <v>-17.0</v>
      </c>
      <c r="F36" s="10">
        <v>34.3</v>
      </c>
      <c r="G36">
        <v>15.0</v>
      </c>
      <c r="H36" s="11">
        <v>-1.4</v>
      </c>
      <c r="I36" s="10">
        <v>2.3</v>
      </c>
      <c r="J36">
        <v>47.5</v>
      </c>
      <c r="K36" s="11">
        <v>-6.5</v>
      </c>
      <c r="L36" s="10">
        <v>58.8</v>
      </c>
      <c r="M36">
        <v>81.3</v>
      </c>
      <c r="N36" s="11">
        <v>70.4</v>
      </c>
      <c r="O36">
        <f t="shared" si="9"/>
        <v>311.3</v>
      </c>
      <c r="P36" s="4">
        <f t="shared" si="10"/>
        <v>0.7027088036</v>
      </c>
      <c r="Q36">
        <v>311.3</v>
      </c>
      <c r="R36">
        <v>443.0</v>
      </c>
      <c r="S36" s="4">
        <f t="shared" si="11"/>
        <v>0.7027088036</v>
      </c>
    </row>
    <row r="37" ht="12.75" customHeight="1">
      <c r="B37" s="3">
        <v>2008.0</v>
      </c>
      <c r="C37" s="31">
        <v>-55.6</v>
      </c>
      <c r="D37">
        <v>-13.1</v>
      </c>
      <c r="E37" s="11">
        <v>-25.6</v>
      </c>
      <c r="F37" s="10">
        <v>-34.5</v>
      </c>
      <c r="G37">
        <v>-8.6</v>
      </c>
      <c r="H37" s="11">
        <v>32.7</v>
      </c>
      <c r="I37" s="10">
        <v>46.1</v>
      </c>
      <c r="J37">
        <v>-40.1</v>
      </c>
      <c r="K37" s="11">
        <v>4.0</v>
      </c>
      <c r="L37" s="10">
        <v>207.5</v>
      </c>
      <c r="M37">
        <v>30.1</v>
      </c>
      <c r="N37" s="11">
        <v>33.6</v>
      </c>
      <c r="O37">
        <f t="shared" si="9"/>
        <v>176.5</v>
      </c>
      <c r="P37" s="4">
        <f t="shared" si="10"/>
        <v>0.247545582</v>
      </c>
      <c r="Q37">
        <v>176.5</v>
      </c>
      <c r="R37">
        <v>713.0</v>
      </c>
      <c r="S37" s="4">
        <f t="shared" si="11"/>
        <v>0.247545582</v>
      </c>
    </row>
    <row r="38" ht="12.75" customHeight="1">
      <c r="B38" s="3">
        <v>2007.0</v>
      </c>
      <c r="C38" s="34">
        <v>-12.8</v>
      </c>
      <c r="D38" s="14">
        <v>38.8</v>
      </c>
      <c r="E38" s="15">
        <v>62.2</v>
      </c>
      <c r="F38" s="13">
        <v>-27.9</v>
      </c>
      <c r="G38" s="14">
        <v>10.6</v>
      </c>
      <c r="H38" s="15">
        <v>17.1</v>
      </c>
      <c r="I38" s="13">
        <v>-14.1</v>
      </c>
      <c r="J38" s="14">
        <v>-15.2</v>
      </c>
      <c r="K38" s="15">
        <v>15.5</v>
      </c>
      <c r="L38" s="13">
        <v>16.7</v>
      </c>
      <c r="M38" s="14">
        <v>14.6</v>
      </c>
      <c r="N38" s="15">
        <v>53.4</v>
      </c>
      <c r="O38">
        <f t="shared" si="9"/>
        <v>158.9</v>
      </c>
      <c r="P38" s="4">
        <f t="shared" si="10"/>
        <v>0.198625</v>
      </c>
      <c r="Q38">
        <v>158.9</v>
      </c>
      <c r="R38">
        <v>800.0</v>
      </c>
      <c r="S38" s="4">
        <f t="shared" si="11"/>
        <v>0.198625</v>
      </c>
    </row>
    <row r="39" ht="12.75" customHeight="1">
      <c r="C39">
        <f t="shared" ref="C39:Q39" si="12">SUM(C29:C38)</f>
        <v>-325.7</v>
      </c>
      <c r="D39">
        <f t="shared" si="12"/>
        <v>329</v>
      </c>
      <c r="E39">
        <f t="shared" si="12"/>
        <v>146.6</v>
      </c>
      <c r="F39">
        <f t="shared" si="12"/>
        <v>206.1</v>
      </c>
      <c r="G39">
        <f t="shared" si="12"/>
        <v>293.3</v>
      </c>
      <c r="H39">
        <f t="shared" si="12"/>
        <v>285.7</v>
      </c>
      <c r="I39">
        <f t="shared" si="12"/>
        <v>-21.3</v>
      </c>
      <c r="J39">
        <f t="shared" si="12"/>
        <v>143.3</v>
      </c>
      <c r="K39">
        <f t="shared" si="12"/>
        <v>155.5</v>
      </c>
      <c r="L39">
        <f t="shared" si="12"/>
        <v>208.8</v>
      </c>
      <c r="M39">
        <f t="shared" si="12"/>
        <v>338.5</v>
      </c>
      <c r="N39">
        <f t="shared" si="12"/>
        <v>347.7</v>
      </c>
      <c r="O39">
        <f t="shared" si="12"/>
        <v>2107.5</v>
      </c>
      <c r="P39" s="4">
        <f t="shared" si="12"/>
        <v>2.79332081</v>
      </c>
      <c r="Q39">
        <f t="shared" si="12"/>
        <v>2107.5</v>
      </c>
      <c r="S39" s="5">
        <f>SUM(S29:S38)</f>
        <v>2.79332081</v>
      </c>
      <c r="T39" s="6">
        <f>S39/10</f>
        <v>0.279332081</v>
      </c>
    </row>
    <row r="40" ht="12.75" customHeight="1"/>
    <row r="41" ht="12.75" customHeight="1">
      <c r="B41" s="1" t="s">
        <v>13</v>
      </c>
      <c r="Q41" s="1" t="s">
        <v>7</v>
      </c>
      <c r="S41" s="2" t="s">
        <v>8</v>
      </c>
    </row>
    <row r="42" ht="12.75" customHeight="1">
      <c r="B42" s="3">
        <v>2016.0</v>
      </c>
      <c r="C42" s="30">
        <v>-51.75</v>
      </c>
      <c r="D42" s="8">
        <v>113.0</v>
      </c>
      <c r="E42" s="9">
        <v>106.25</v>
      </c>
      <c r="F42" s="7">
        <v>-11.25</v>
      </c>
      <c r="G42" s="8">
        <v>64.0</v>
      </c>
      <c r="H42" s="9">
        <v>101.75</v>
      </c>
      <c r="I42" s="7">
        <v>-104.25</v>
      </c>
      <c r="J42" s="8">
        <v>10.5</v>
      </c>
      <c r="K42" s="9">
        <v>58.25</v>
      </c>
      <c r="L42" s="7">
        <v>4.5</v>
      </c>
      <c r="M42" s="8">
        <v>35.5</v>
      </c>
      <c r="N42" s="9">
        <v>-29.75</v>
      </c>
      <c r="O42">
        <f t="shared" ref="O42:O51" si="13">SUM(C42:N42)</f>
        <v>296.75</v>
      </c>
      <c r="P42" s="4">
        <f t="shared" ref="P42:P51" si="14">O42/R42</f>
        <v>0.1529639175</v>
      </c>
      <c r="Q42">
        <v>296.75</v>
      </c>
      <c r="R42">
        <v>1940.0</v>
      </c>
      <c r="S42" s="4">
        <f t="shared" ref="S42:S51" si="15">Q42/R42</f>
        <v>0.1529639175</v>
      </c>
    </row>
    <row r="43" ht="12.75" customHeight="1">
      <c r="B43" s="3">
        <v>2015.0</v>
      </c>
      <c r="C43" s="31">
        <v>-202.5</v>
      </c>
      <c r="D43">
        <v>74.25</v>
      </c>
      <c r="E43" s="11">
        <v>-115.5</v>
      </c>
      <c r="F43" s="10">
        <v>24.75</v>
      </c>
      <c r="G43">
        <v>43.75</v>
      </c>
      <c r="H43" s="11">
        <v>-42.5</v>
      </c>
      <c r="I43" s="10">
        <v>35.5</v>
      </c>
      <c r="J43">
        <v>236.25</v>
      </c>
      <c r="K43" s="11">
        <v>15.5</v>
      </c>
      <c r="L43" s="10">
        <v>-166.25</v>
      </c>
      <c r="M43">
        <v>-14.25</v>
      </c>
      <c r="N43" s="11">
        <v>53.0</v>
      </c>
      <c r="O43">
        <f t="shared" si="13"/>
        <v>-58</v>
      </c>
      <c r="P43" s="4">
        <f t="shared" si="14"/>
        <v>-0.0290726817</v>
      </c>
      <c r="Q43">
        <v>-58.0</v>
      </c>
      <c r="R43">
        <v>1995.0</v>
      </c>
      <c r="S43" s="4">
        <f t="shared" si="15"/>
        <v>-0.0290726817</v>
      </c>
    </row>
    <row r="44" ht="12.75" customHeight="1">
      <c r="B44" s="3">
        <v>2014.0</v>
      </c>
      <c r="C44" s="31">
        <v>-23.5</v>
      </c>
      <c r="D44">
        <v>144.75</v>
      </c>
      <c r="E44" s="11">
        <v>21.75</v>
      </c>
      <c r="F44" s="10">
        <v>41.5</v>
      </c>
      <c r="G44">
        <v>36.25</v>
      </c>
      <c r="H44" s="11">
        <v>-40.25</v>
      </c>
      <c r="I44" s="10">
        <v>10.75</v>
      </c>
      <c r="J44">
        <v>-5.75</v>
      </c>
      <c r="K44" s="11">
        <v>27.0</v>
      </c>
      <c r="L44" s="10">
        <v>159.75</v>
      </c>
      <c r="M44">
        <v>42.25</v>
      </c>
      <c r="N44" s="11">
        <v>174.25</v>
      </c>
      <c r="O44">
        <f t="shared" si="13"/>
        <v>588.75</v>
      </c>
      <c r="P44" s="4">
        <f t="shared" si="14"/>
        <v>0.3302019069</v>
      </c>
      <c r="Q44">
        <v>588.75</v>
      </c>
      <c r="R44">
        <v>1783.0</v>
      </c>
      <c r="S44" s="4">
        <f t="shared" si="15"/>
        <v>0.3302019069</v>
      </c>
    </row>
    <row r="45" ht="12.75" customHeight="1">
      <c r="B45" s="3">
        <v>2013.0</v>
      </c>
      <c r="C45" s="32">
        <v>16.75</v>
      </c>
      <c r="D45">
        <v>30.25</v>
      </c>
      <c r="E45" s="11">
        <v>74.0</v>
      </c>
      <c r="F45" s="10">
        <v>113.25</v>
      </c>
      <c r="G45">
        <v>64.75</v>
      </c>
      <c r="H45" s="11">
        <v>28.5</v>
      </c>
      <c r="I45" s="10">
        <v>-17.25</v>
      </c>
      <c r="J45">
        <v>42.25</v>
      </c>
      <c r="K45" s="11">
        <v>150.0</v>
      </c>
      <c r="L45" s="10">
        <v>32.25</v>
      </c>
      <c r="M45">
        <v>61.5</v>
      </c>
      <c r="N45" s="11">
        <v>43.0</v>
      </c>
      <c r="O45">
        <f t="shared" si="13"/>
        <v>639.25</v>
      </c>
      <c r="P45" s="4">
        <f t="shared" si="14"/>
        <v>0.4267356475</v>
      </c>
      <c r="Q45">
        <v>639.25</v>
      </c>
      <c r="R45">
        <v>1498.0</v>
      </c>
      <c r="S45" s="4">
        <f t="shared" si="15"/>
        <v>0.4267356475</v>
      </c>
    </row>
    <row r="46" ht="12.75" customHeight="1">
      <c r="B46" s="3">
        <v>2012.0</v>
      </c>
      <c r="C46" s="31">
        <v>-19.25</v>
      </c>
      <c r="D46">
        <v>53.25</v>
      </c>
      <c r="E46" s="11">
        <v>46.0</v>
      </c>
      <c r="F46" s="10">
        <v>44.75</v>
      </c>
      <c r="G46">
        <v>34.25</v>
      </c>
      <c r="H46" s="11">
        <v>32.5</v>
      </c>
      <c r="I46" s="10">
        <v>49.5</v>
      </c>
      <c r="J46">
        <v>-23.25</v>
      </c>
      <c r="K46" s="11">
        <v>0.5</v>
      </c>
      <c r="L46" s="10">
        <v>-53.5</v>
      </c>
      <c r="M46">
        <v>42.25</v>
      </c>
      <c r="N46" s="11">
        <v>14.25</v>
      </c>
      <c r="O46">
        <f t="shared" si="13"/>
        <v>221.25</v>
      </c>
      <c r="P46" s="4">
        <f t="shared" si="14"/>
        <v>0.1686356707</v>
      </c>
      <c r="Q46">
        <v>221.25</v>
      </c>
      <c r="R46">
        <v>1312.0</v>
      </c>
      <c r="S46" s="4">
        <f t="shared" si="15"/>
        <v>0.1686356707</v>
      </c>
    </row>
    <row r="47" ht="12.75" customHeight="1">
      <c r="B47" s="3">
        <v>2011.0</v>
      </c>
      <c r="C47" s="32">
        <v>11.25</v>
      </c>
      <c r="D47">
        <v>-43.25</v>
      </c>
      <c r="E47" s="11">
        <v>26.0</v>
      </c>
      <c r="F47" s="10">
        <v>15.5</v>
      </c>
      <c r="G47">
        <v>-17.25</v>
      </c>
      <c r="H47" s="11">
        <v>125.0</v>
      </c>
      <c r="I47" s="10">
        <v>-1.75</v>
      </c>
      <c r="J47">
        <v>-9.75</v>
      </c>
      <c r="K47" s="11">
        <v>56.5</v>
      </c>
      <c r="L47" s="10">
        <v>-23.0</v>
      </c>
      <c r="M47">
        <v>-56.5</v>
      </c>
      <c r="N47" s="11">
        <v>1.5</v>
      </c>
      <c r="O47">
        <f t="shared" si="13"/>
        <v>84.25</v>
      </c>
      <c r="P47" s="4">
        <f t="shared" si="14"/>
        <v>0.06697138315</v>
      </c>
      <c r="Q47">
        <v>84.25</v>
      </c>
      <c r="R47">
        <v>1258.0</v>
      </c>
      <c r="S47" s="4">
        <f t="shared" si="15"/>
        <v>0.06697138315</v>
      </c>
    </row>
    <row r="48" ht="12.75" customHeight="1">
      <c r="B48" s="3">
        <v>2010.0</v>
      </c>
      <c r="C48" s="31">
        <v>-42.25</v>
      </c>
      <c r="D48">
        <v>-15.75</v>
      </c>
      <c r="E48" s="11">
        <v>-3.0</v>
      </c>
      <c r="F48" s="10">
        <v>44.5</v>
      </c>
      <c r="G48">
        <v>52.25</v>
      </c>
      <c r="H48" s="11">
        <v>163.0</v>
      </c>
      <c r="I48" s="10">
        <v>-29.75</v>
      </c>
      <c r="J48">
        <v>-19.5</v>
      </c>
      <c r="K48" s="11">
        <v>-81.75</v>
      </c>
      <c r="L48" s="10">
        <v>18.25</v>
      </c>
      <c r="M48">
        <v>82.75</v>
      </c>
      <c r="N48" s="11">
        <v>64.0</v>
      </c>
      <c r="O48">
        <f t="shared" si="13"/>
        <v>232.75</v>
      </c>
      <c r="P48" s="4">
        <f t="shared" si="14"/>
        <v>0.2171175373</v>
      </c>
      <c r="Q48">
        <v>232.75</v>
      </c>
      <c r="R48">
        <v>1072.0</v>
      </c>
      <c r="S48" s="4">
        <f t="shared" si="15"/>
        <v>0.2171175373</v>
      </c>
    </row>
    <row r="49" ht="12.75" customHeight="1">
      <c r="B49" s="3">
        <v>2009.0</v>
      </c>
      <c r="C49" s="31">
        <v>-9.75</v>
      </c>
      <c r="D49">
        <v>50.0</v>
      </c>
      <c r="E49" s="11">
        <v>-5.25</v>
      </c>
      <c r="F49" s="10">
        <v>61.75</v>
      </c>
      <c r="G49">
        <v>46.25</v>
      </c>
      <c r="H49" s="11">
        <v>14.5</v>
      </c>
      <c r="I49" s="10">
        <v>-3.75</v>
      </c>
      <c r="J49">
        <v>60.75</v>
      </c>
      <c r="K49" s="11">
        <v>-8.5</v>
      </c>
      <c r="L49" s="10">
        <v>76.25</v>
      </c>
      <c r="M49">
        <v>121.5</v>
      </c>
      <c r="N49" s="11">
        <v>49.5</v>
      </c>
      <c r="O49">
        <f t="shared" si="13"/>
        <v>453.25</v>
      </c>
      <c r="P49" s="4">
        <f t="shared" si="14"/>
        <v>0.5637437811</v>
      </c>
      <c r="Q49">
        <v>453.25</v>
      </c>
      <c r="R49">
        <v>804.0</v>
      </c>
      <c r="S49" s="4">
        <f t="shared" si="15"/>
        <v>0.5637437811</v>
      </c>
    </row>
    <row r="50" ht="12.75" customHeight="1">
      <c r="B50" s="3">
        <v>2008.0</v>
      </c>
      <c r="C50" s="31">
        <v>-81.5</v>
      </c>
      <c r="D50">
        <v>-22.5</v>
      </c>
      <c r="E50" s="11">
        <v>-20.0</v>
      </c>
      <c r="F50" s="10">
        <v>-90.25</v>
      </c>
      <c r="G50">
        <v>29.5</v>
      </c>
      <c r="H50" s="11">
        <v>40.75</v>
      </c>
      <c r="I50" s="10">
        <v>87.5</v>
      </c>
      <c r="J50">
        <v>-37.25</v>
      </c>
      <c r="K50" s="11">
        <v>6.0</v>
      </c>
      <c r="L50" s="10">
        <v>269.75</v>
      </c>
      <c r="M50">
        <v>32.25</v>
      </c>
      <c r="N50" s="11">
        <v>86.5</v>
      </c>
      <c r="O50">
        <f t="shared" si="13"/>
        <v>300.75</v>
      </c>
      <c r="P50" s="4">
        <f t="shared" si="14"/>
        <v>0.2368110236</v>
      </c>
      <c r="Q50">
        <v>300.75</v>
      </c>
      <c r="R50">
        <v>1270.0</v>
      </c>
      <c r="S50" s="4">
        <f t="shared" si="15"/>
        <v>0.2368110236</v>
      </c>
    </row>
    <row r="51" ht="12.75" customHeight="1">
      <c r="B51" s="3">
        <v>2007.0</v>
      </c>
      <c r="C51" s="34">
        <v>7.5</v>
      </c>
      <c r="D51" s="14">
        <v>56.0</v>
      </c>
      <c r="E51" s="15">
        <v>89.0</v>
      </c>
      <c r="F51" s="13">
        <v>-10.75</v>
      </c>
      <c r="G51" s="14">
        <v>56.5</v>
      </c>
      <c r="H51" s="15">
        <v>33.75</v>
      </c>
      <c r="I51" s="13">
        <v>41.75</v>
      </c>
      <c r="J51" s="14">
        <v>-44.0</v>
      </c>
      <c r="K51" s="15">
        <v>50.75</v>
      </c>
      <c r="L51" s="13">
        <v>4.25</v>
      </c>
      <c r="M51" s="14">
        <v>26.0</v>
      </c>
      <c r="N51" s="15">
        <v>34.75</v>
      </c>
      <c r="O51">
        <f t="shared" si="13"/>
        <v>345.5</v>
      </c>
      <c r="P51" s="4">
        <f t="shared" si="14"/>
        <v>0.2460826211</v>
      </c>
      <c r="Q51">
        <v>345.5</v>
      </c>
      <c r="R51">
        <v>1404.0</v>
      </c>
      <c r="S51" s="4">
        <f t="shared" si="15"/>
        <v>0.2460826211</v>
      </c>
    </row>
    <row r="52" ht="12.75" customHeight="1">
      <c r="C52">
        <f t="shared" ref="C52:Q52" si="16">SUM(C42:C51)</f>
        <v>-395</v>
      </c>
      <c r="D52">
        <f t="shared" si="16"/>
        <v>440</v>
      </c>
      <c r="E52">
        <f t="shared" si="16"/>
        <v>219.25</v>
      </c>
      <c r="F52">
        <f t="shared" si="16"/>
        <v>233.75</v>
      </c>
      <c r="G52">
        <f t="shared" si="16"/>
        <v>410.25</v>
      </c>
      <c r="H52">
        <f t="shared" si="16"/>
        <v>457</v>
      </c>
      <c r="I52">
        <f t="shared" si="16"/>
        <v>68.25</v>
      </c>
      <c r="J52">
        <f t="shared" si="16"/>
        <v>210.25</v>
      </c>
      <c r="K52">
        <f t="shared" si="16"/>
        <v>274.25</v>
      </c>
      <c r="L52">
        <f t="shared" si="16"/>
        <v>322.25</v>
      </c>
      <c r="M52">
        <f t="shared" si="16"/>
        <v>373.25</v>
      </c>
      <c r="N52">
        <f t="shared" si="16"/>
        <v>491</v>
      </c>
      <c r="O52">
        <f t="shared" si="16"/>
        <v>3104.5</v>
      </c>
      <c r="P52" s="4">
        <f t="shared" si="16"/>
        <v>2.380190807</v>
      </c>
      <c r="Q52">
        <f t="shared" si="16"/>
        <v>3104.5</v>
      </c>
      <c r="S52" s="5">
        <f>SUM(S42:S51)</f>
        <v>2.380190807</v>
      </c>
      <c r="T52" s="6">
        <f>S52/10</f>
        <v>0.2380190807</v>
      </c>
    </row>
    <row r="53" ht="12.75" customHeight="1">
      <c r="D53" s="4">
        <f>IF(C55&lt;-1,-1,C55)</f>
        <v>-1</v>
      </c>
    </row>
    <row r="54" ht="12.75" customHeight="1">
      <c r="B54" s="1" t="s">
        <v>67</v>
      </c>
      <c r="Q54" s="1" t="s">
        <v>7</v>
      </c>
      <c r="S54" s="2" t="s">
        <v>8</v>
      </c>
    </row>
    <row r="55" ht="12.75" customHeight="1">
      <c r="B55" s="3">
        <v>2016.0</v>
      </c>
      <c r="C55" s="16">
        <f t="shared" ref="C55:N55" si="17">C29*0.025</f>
        <v>-1.2875</v>
      </c>
      <c r="D55" s="16">
        <f t="shared" si="17"/>
        <v>2.1325</v>
      </c>
      <c r="E55" s="16">
        <f t="shared" si="17"/>
        <v>2.2325</v>
      </c>
      <c r="F55" s="16">
        <f t="shared" si="17"/>
        <v>0.41</v>
      </c>
      <c r="G55" s="16">
        <f t="shared" si="17"/>
        <v>1.6075</v>
      </c>
      <c r="H55" s="16">
        <f t="shared" si="17"/>
        <v>1.8025</v>
      </c>
      <c r="I55" s="16">
        <f t="shared" si="17"/>
        <v>-2.0225</v>
      </c>
      <c r="J55" s="16">
        <f t="shared" si="17"/>
        <v>0.655</v>
      </c>
      <c r="K55" s="16">
        <f t="shared" si="17"/>
        <v>0.63</v>
      </c>
      <c r="L55" s="16">
        <f t="shared" si="17"/>
        <v>-0.01</v>
      </c>
      <c r="M55" s="16">
        <f t="shared" si="17"/>
        <v>2.72</v>
      </c>
      <c r="N55" s="16">
        <f t="shared" si="17"/>
        <v>-1.145</v>
      </c>
      <c r="O55" s="4">
        <f t="shared" ref="O55:O64" si="19">SUM(C55:N55)</f>
        <v>7.725</v>
      </c>
      <c r="P55" s="4"/>
      <c r="Q55">
        <v>309.0</v>
      </c>
      <c r="R55">
        <v>1035.0</v>
      </c>
      <c r="S55" s="4">
        <f t="shared" ref="S55:S64" si="20">Q55/R55</f>
        <v>0.2985507246</v>
      </c>
    </row>
    <row r="56" ht="12.75" customHeight="1">
      <c r="B56" s="3">
        <v>2015.0</v>
      </c>
      <c r="C56" s="16">
        <f t="shared" ref="C56:N56" si="18">C30*0.025</f>
        <v>-2.9375</v>
      </c>
      <c r="D56" s="16">
        <f t="shared" si="18"/>
        <v>1.1125</v>
      </c>
      <c r="E56" s="16">
        <f t="shared" si="18"/>
        <v>-0.84</v>
      </c>
      <c r="F56" s="16">
        <f t="shared" si="18"/>
        <v>0</v>
      </c>
      <c r="G56" s="16">
        <f t="shared" si="18"/>
        <v>1.0325</v>
      </c>
      <c r="H56" s="16">
        <f t="shared" si="18"/>
        <v>-0.4125</v>
      </c>
      <c r="I56" s="16">
        <f t="shared" si="18"/>
        <v>0.495</v>
      </c>
      <c r="J56" s="16">
        <f t="shared" si="18"/>
        <v>3.4175</v>
      </c>
      <c r="K56" s="16">
        <f t="shared" si="18"/>
        <v>-0.7775</v>
      </c>
      <c r="L56" s="16">
        <f t="shared" si="18"/>
        <v>-2.21</v>
      </c>
      <c r="M56" s="16">
        <f t="shared" si="18"/>
        <v>-0.325</v>
      </c>
      <c r="N56" s="16">
        <f t="shared" si="18"/>
        <v>0.7</v>
      </c>
      <c r="O56" s="4">
        <f t="shared" si="19"/>
        <v>-0.745</v>
      </c>
      <c r="P56" s="4"/>
      <c r="Q56">
        <v>-29.8</v>
      </c>
      <c r="R56">
        <v>1165.0</v>
      </c>
      <c r="S56" s="4">
        <f t="shared" si="20"/>
        <v>-0.02557939914</v>
      </c>
    </row>
    <row r="57" ht="12.75" customHeight="1">
      <c r="B57" s="3">
        <v>2014.0</v>
      </c>
      <c r="C57" s="16">
        <f t="shared" ref="C57:N57" si="21">C31*0.025</f>
        <v>0.075</v>
      </c>
      <c r="D57" s="16">
        <f t="shared" si="21"/>
        <v>2.8625</v>
      </c>
      <c r="E57" s="16">
        <f t="shared" si="21"/>
        <v>0.185</v>
      </c>
      <c r="F57" s="16">
        <f t="shared" si="21"/>
        <v>0.5125</v>
      </c>
      <c r="G57" s="16">
        <f t="shared" si="21"/>
        <v>2.035</v>
      </c>
      <c r="H57" s="16">
        <f t="shared" si="21"/>
        <v>-0.705</v>
      </c>
      <c r="I57" s="16">
        <f t="shared" si="21"/>
        <v>-0.6175</v>
      </c>
      <c r="J57" s="16">
        <f t="shared" si="21"/>
        <v>-0.195</v>
      </c>
      <c r="K57" s="16">
        <f t="shared" si="21"/>
        <v>2.1525</v>
      </c>
      <c r="L57" s="16">
        <f t="shared" si="21"/>
        <v>-0.0625</v>
      </c>
      <c r="M57" s="16">
        <f t="shared" si="21"/>
        <v>-0.05</v>
      </c>
      <c r="N57" s="16">
        <f t="shared" si="21"/>
        <v>2.6825</v>
      </c>
      <c r="O57" s="4">
        <f t="shared" si="19"/>
        <v>8.875</v>
      </c>
      <c r="P57" s="4"/>
      <c r="Q57">
        <v>355.0</v>
      </c>
      <c r="R57">
        <v>1131.0</v>
      </c>
      <c r="S57" s="4">
        <f t="shared" si="20"/>
        <v>0.3138815208</v>
      </c>
    </row>
    <row r="58" ht="12.75" customHeight="1">
      <c r="B58" s="3">
        <v>2013.0</v>
      </c>
      <c r="C58" s="16">
        <f t="shared" ref="C58:N58" si="22">C32*0.025</f>
        <v>0.1225</v>
      </c>
      <c r="D58" s="16">
        <f t="shared" si="22"/>
        <v>0.4275</v>
      </c>
      <c r="E58" s="16">
        <f t="shared" si="22"/>
        <v>0.9225</v>
      </c>
      <c r="F58" s="16">
        <f t="shared" si="22"/>
        <v>1.85</v>
      </c>
      <c r="G58" s="16">
        <f t="shared" si="22"/>
        <v>1.0375</v>
      </c>
      <c r="H58" s="16">
        <f t="shared" si="22"/>
        <v>0.2025</v>
      </c>
      <c r="I58" s="16">
        <f t="shared" si="22"/>
        <v>0.01</v>
      </c>
      <c r="J58" s="16">
        <f t="shared" si="22"/>
        <v>0.7275</v>
      </c>
      <c r="K58" s="16">
        <f t="shared" si="22"/>
        <v>2.43</v>
      </c>
      <c r="L58" s="16">
        <f t="shared" si="22"/>
        <v>0.395</v>
      </c>
      <c r="M58" s="16">
        <f t="shared" si="22"/>
        <v>1.285</v>
      </c>
      <c r="N58" s="16">
        <f t="shared" si="22"/>
        <v>1.045</v>
      </c>
      <c r="O58" s="4">
        <f t="shared" si="19"/>
        <v>10.455</v>
      </c>
      <c r="P58" s="4"/>
      <c r="Q58">
        <v>418.2</v>
      </c>
      <c r="R58">
        <v>902.0</v>
      </c>
      <c r="S58" s="4">
        <f t="shared" si="20"/>
        <v>0.4636363636</v>
      </c>
    </row>
    <row r="59" ht="12.75" customHeight="1">
      <c r="B59" s="3">
        <v>2012.0</v>
      </c>
      <c r="C59" s="16">
        <f t="shared" ref="C59:N59" si="23">C33*0.025</f>
        <v>-0.705</v>
      </c>
      <c r="D59" s="16">
        <f t="shared" si="23"/>
        <v>1.0125</v>
      </c>
      <c r="E59" s="16">
        <f t="shared" si="23"/>
        <v>0.35</v>
      </c>
      <c r="F59" s="16">
        <f t="shared" si="23"/>
        <v>0.9875</v>
      </c>
      <c r="G59" s="16">
        <f t="shared" si="23"/>
        <v>0.6775</v>
      </c>
      <c r="H59" s="16">
        <f t="shared" si="23"/>
        <v>0.17</v>
      </c>
      <c r="I59" s="16">
        <f t="shared" si="23"/>
        <v>0.5375</v>
      </c>
      <c r="J59" s="16">
        <f t="shared" si="23"/>
        <v>-0.535</v>
      </c>
      <c r="K59" s="16">
        <f t="shared" si="23"/>
        <v>0.325</v>
      </c>
      <c r="L59" s="16">
        <f t="shared" si="23"/>
        <v>-0.3675</v>
      </c>
      <c r="M59" s="16">
        <f t="shared" si="23"/>
        <v>1.2075</v>
      </c>
      <c r="N59" s="16">
        <f t="shared" si="23"/>
        <v>0.635</v>
      </c>
      <c r="O59" s="4">
        <f t="shared" si="19"/>
        <v>4.295</v>
      </c>
      <c r="P59" s="4"/>
      <c r="Q59">
        <v>171.8</v>
      </c>
      <c r="R59">
        <v>792.0</v>
      </c>
      <c r="S59" s="4">
        <f t="shared" si="20"/>
        <v>0.2169191919</v>
      </c>
    </row>
    <row r="60" ht="12.75" customHeight="1">
      <c r="B60" s="3">
        <v>2011.0</v>
      </c>
      <c r="C60" s="16">
        <f t="shared" ref="C60:N60" si="24">C34*0.025</f>
        <v>-0.66</v>
      </c>
      <c r="D60" s="16">
        <f t="shared" si="24"/>
        <v>-0.8475</v>
      </c>
      <c r="E60" s="16">
        <f t="shared" si="24"/>
        <v>0.5</v>
      </c>
      <c r="F60" s="16">
        <f t="shared" si="24"/>
        <v>0.7075</v>
      </c>
      <c r="G60" s="16">
        <f t="shared" si="24"/>
        <v>-0.875</v>
      </c>
      <c r="H60" s="16">
        <f t="shared" si="24"/>
        <v>1.99</v>
      </c>
      <c r="I60" s="16">
        <f t="shared" si="24"/>
        <v>0.665</v>
      </c>
      <c r="J60" s="16">
        <f t="shared" si="24"/>
        <v>0</v>
      </c>
      <c r="K60" s="16">
        <f t="shared" si="24"/>
        <v>0.8525</v>
      </c>
      <c r="L60" s="16">
        <f t="shared" si="24"/>
        <v>0.4275</v>
      </c>
      <c r="M60" s="16">
        <f t="shared" si="24"/>
        <v>-1.52</v>
      </c>
      <c r="N60" s="16">
        <f t="shared" si="24"/>
        <v>-0.19</v>
      </c>
      <c r="O60" s="4">
        <f t="shared" si="19"/>
        <v>1.05</v>
      </c>
      <c r="P60" s="4"/>
      <c r="Q60">
        <v>42.0</v>
      </c>
      <c r="R60">
        <v>781.0</v>
      </c>
      <c r="S60" s="4">
        <f t="shared" si="20"/>
        <v>0.05377720871</v>
      </c>
    </row>
    <row r="61" ht="12.75" customHeight="1">
      <c r="B61" s="3">
        <v>2010.0</v>
      </c>
      <c r="C61" s="16">
        <f t="shared" ref="C61:N61" si="25">C35*0.025</f>
        <v>-0.96</v>
      </c>
      <c r="D61" s="16">
        <f t="shared" si="25"/>
        <v>0.1375</v>
      </c>
      <c r="E61" s="16">
        <f t="shared" si="25"/>
        <v>-0.175</v>
      </c>
      <c r="F61" s="16">
        <f t="shared" si="25"/>
        <v>1.3875</v>
      </c>
      <c r="G61" s="16">
        <f t="shared" si="25"/>
        <v>1.3925</v>
      </c>
      <c r="H61" s="16">
        <f t="shared" si="25"/>
        <v>2.885</v>
      </c>
      <c r="I61" s="16">
        <f t="shared" si="25"/>
        <v>-0.4575</v>
      </c>
      <c r="J61" s="16">
        <f t="shared" si="25"/>
        <v>-0.2925</v>
      </c>
      <c r="K61" s="16">
        <f t="shared" si="25"/>
        <v>-2.05</v>
      </c>
      <c r="L61" s="16">
        <f t="shared" si="25"/>
        <v>-0.0275</v>
      </c>
      <c r="M61" s="16">
        <f t="shared" si="25"/>
        <v>1.995</v>
      </c>
      <c r="N61" s="16">
        <f t="shared" si="25"/>
        <v>1.03</v>
      </c>
      <c r="O61" s="4">
        <f t="shared" si="19"/>
        <v>4.865</v>
      </c>
      <c r="P61" s="4"/>
      <c r="Q61">
        <v>194.6</v>
      </c>
      <c r="R61">
        <v>602.0</v>
      </c>
      <c r="S61" s="4">
        <f t="shared" si="20"/>
        <v>0.323255814</v>
      </c>
    </row>
    <row r="62" ht="12.75" customHeight="1">
      <c r="B62" s="3">
        <v>2009.0</v>
      </c>
      <c r="C62" s="16">
        <f t="shared" ref="C62:N62" si="26">C36*0.025</f>
        <v>-0.08</v>
      </c>
      <c r="D62" s="16">
        <f t="shared" si="26"/>
        <v>0.745</v>
      </c>
      <c r="E62" s="16">
        <f t="shared" si="26"/>
        <v>-0.425</v>
      </c>
      <c r="F62" s="16">
        <f t="shared" si="26"/>
        <v>0.8575</v>
      </c>
      <c r="G62" s="16">
        <f t="shared" si="26"/>
        <v>0.375</v>
      </c>
      <c r="H62" s="16">
        <f t="shared" si="26"/>
        <v>-0.035</v>
      </c>
      <c r="I62" s="16">
        <f t="shared" si="26"/>
        <v>0.0575</v>
      </c>
      <c r="J62" s="16">
        <f t="shared" si="26"/>
        <v>1.1875</v>
      </c>
      <c r="K62" s="16">
        <f t="shared" si="26"/>
        <v>-0.1625</v>
      </c>
      <c r="L62" s="16">
        <f t="shared" si="26"/>
        <v>1.47</v>
      </c>
      <c r="M62" s="16">
        <f t="shared" si="26"/>
        <v>2.0325</v>
      </c>
      <c r="N62" s="16">
        <f t="shared" si="26"/>
        <v>1.76</v>
      </c>
      <c r="O62" s="4">
        <f t="shared" si="19"/>
        <v>7.7825</v>
      </c>
      <c r="P62" s="4"/>
      <c r="Q62">
        <v>311.3</v>
      </c>
      <c r="R62">
        <v>443.0</v>
      </c>
      <c r="S62" s="4">
        <f t="shared" si="20"/>
        <v>0.7027088036</v>
      </c>
    </row>
    <row r="63" ht="12.75" customHeight="1">
      <c r="B63" s="3">
        <v>2008.0</v>
      </c>
      <c r="C63" s="16">
        <f t="shared" ref="C63:N63" si="27">C37*0.025</f>
        <v>-1.39</v>
      </c>
      <c r="D63" s="16">
        <f t="shared" si="27"/>
        <v>-0.3275</v>
      </c>
      <c r="E63" s="16">
        <f t="shared" si="27"/>
        <v>-0.64</v>
      </c>
      <c r="F63" s="16">
        <f t="shared" si="27"/>
        <v>-0.8625</v>
      </c>
      <c r="G63" s="16">
        <f t="shared" si="27"/>
        <v>-0.215</v>
      </c>
      <c r="H63" s="16">
        <f t="shared" si="27"/>
        <v>0.8175</v>
      </c>
      <c r="I63" s="16">
        <f t="shared" si="27"/>
        <v>1.1525</v>
      </c>
      <c r="J63" s="16">
        <f t="shared" si="27"/>
        <v>-1.0025</v>
      </c>
      <c r="K63" s="16">
        <f t="shared" si="27"/>
        <v>0.1</v>
      </c>
      <c r="L63" s="16">
        <f t="shared" si="27"/>
        <v>5.1875</v>
      </c>
      <c r="M63" s="16">
        <f t="shared" si="27"/>
        <v>0.7525</v>
      </c>
      <c r="N63" s="16">
        <f t="shared" si="27"/>
        <v>0.84</v>
      </c>
      <c r="O63" s="4">
        <f t="shared" si="19"/>
        <v>4.4125</v>
      </c>
      <c r="P63" s="4"/>
      <c r="Q63">
        <v>176.5</v>
      </c>
      <c r="R63">
        <v>713.0</v>
      </c>
      <c r="S63" s="4">
        <f t="shared" si="20"/>
        <v>0.247545582</v>
      </c>
    </row>
    <row r="64" ht="12.75" customHeight="1">
      <c r="B64" s="3">
        <v>2007.0</v>
      </c>
      <c r="C64" s="16">
        <f t="shared" ref="C64:N64" si="28">C38*0.025</f>
        <v>-0.32</v>
      </c>
      <c r="D64" s="16">
        <f t="shared" si="28"/>
        <v>0.97</v>
      </c>
      <c r="E64" s="16">
        <f t="shared" si="28"/>
        <v>1.555</v>
      </c>
      <c r="F64" s="16">
        <f t="shared" si="28"/>
        <v>-0.6975</v>
      </c>
      <c r="G64" s="16">
        <f t="shared" si="28"/>
        <v>0.265</v>
      </c>
      <c r="H64" s="16">
        <f t="shared" si="28"/>
        <v>0.4275</v>
      </c>
      <c r="I64" s="16">
        <f t="shared" si="28"/>
        <v>-0.3525</v>
      </c>
      <c r="J64" s="16">
        <f t="shared" si="28"/>
        <v>-0.38</v>
      </c>
      <c r="K64" s="16">
        <f t="shared" si="28"/>
        <v>0.3875</v>
      </c>
      <c r="L64" s="16">
        <f t="shared" si="28"/>
        <v>0.4175</v>
      </c>
      <c r="M64" s="16">
        <f t="shared" si="28"/>
        <v>0.365</v>
      </c>
      <c r="N64" s="16">
        <f t="shared" si="28"/>
        <v>1.335</v>
      </c>
      <c r="O64" s="4">
        <f t="shared" si="19"/>
        <v>3.9725</v>
      </c>
      <c r="P64" s="4"/>
      <c r="Q64">
        <v>158.9</v>
      </c>
      <c r="R64">
        <v>800.0</v>
      </c>
      <c r="S64" s="4">
        <f t="shared" si="20"/>
        <v>0.198625</v>
      </c>
    </row>
    <row r="65" ht="12.75" customHeight="1">
      <c r="C65" s="5">
        <f t="shared" ref="C65:O65" si="29">SUM(C55:C64)</f>
        <v>-8.1425</v>
      </c>
      <c r="D65" s="5">
        <f t="shared" si="29"/>
        <v>8.225</v>
      </c>
      <c r="E65" s="5">
        <f t="shared" si="29"/>
        <v>3.665</v>
      </c>
      <c r="F65" s="5">
        <f t="shared" si="29"/>
        <v>5.1525</v>
      </c>
      <c r="G65" s="5">
        <f t="shared" si="29"/>
        <v>7.3325</v>
      </c>
      <c r="H65" s="5">
        <f t="shared" si="29"/>
        <v>7.1425</v>
      </c>
      <c r="I65" s="5">
        <f t="shared" si="29"/>
        <v>-0.5325</v>
      </c>
      <c r="J65" s="5">
        <f t="shared" si="29"/>
        <v>3.5825</v>
      </c>
      <c r="K65" s="5">
        <f t="shared" si="29"/>
        <v>3.8875</v>
      </c>
      <c r="L65" s="5">
        <f t="shared" si="29"/>
        <v>5.22</v>
      </c>
      <c r="M65" s="5">
        <f t="shared" si="29"/>
        <v>8.4625</v>
      </c>
      <c r="N65" s="5">
        <f t="shared" si="29"/>
        <v>8.6925</v>
      </c>
      <c r="O65" s="4">
        <f t="shared" si="29"/>
        <v>52.6875</v>
      </c>
      <c r="P65" s="4"/>
      <c r="Q65">
        <f>SUM(Q55:Q64)</f>
        <v>2107.5</v>
      </c>
      <c r="S65" s="5">
        <f>SUM(S55:S64)</f>
        <v>2.79332081</v>
      </c>
      <c r="T65" s="6">
        <f>S65/10</f>
        <v>0.279332081</v>
      </c>
    </row>
    <row r="66" ht="12.75" customHeight="1"/>
    <row r="67" ht="12.75" customHeight="1">
      <c r="B67" s="1" t="s">
        <v>68</v>
      </c>
      <c r="Q67" s="1" t="s">
        <v>7</v>
      </c>
      <c r="S67" s="2" t="s">
        <v>8</v>
      </c>
    </row>
    <row r="68" ht="12.75" customHeight="1">
      <c r="B68" s="3">
        <v>2016.0</v>
      </c>
      <c r="C68" s="16">
        <f t="shared" ref="C68:N68" si="30">IF(C55&lt;-1,-1,C55)</f>
        <v>-1</v>
      </c>
      <c r="D68" s="16">
        <f t="shared" si="30"/>
        <v>2.1325</v>
      </c>
      <c r="E68" s="16">
        <f t="shared" si="30"/>
        <v>2.2325</v>
      </c>
      <c r="F68" s="16">
        <f t="shared" si="30"/>
        <v>0.41</v>
      </c>
      <c r="G68" s="16">
        <f t="shared" si="30"/>
        <v>1.6075</v>
      </c>
      <c r="H68" s="16">
        <f t="shared" si="30"/>
        <v>1.8025</v>
      </c>
      <c r="I68" s="16">
        <f t="shared" si="30"/>
        <v>-1</v>
      </c>
      <c r="J68" s="16">
        <f t="shared" si="30"/>
        <v>0.655</v>
      </c>
      <c r="K68" s="16">
        <f t="shared" si="30"/>
        <v>0.63</v>
      </c>
      <c r="L68" s="16">
        <f t="shared" si="30"/>
        <v>-0.01</v>
      </c>
      <c r="M68" s="16">
        <f t="shared" si="30"/>
        <v>2.72</v>
      </c>
      <c r="N68" s="16">
        <f t="shared" si="30"/>
        <v>-1</v>
      </c>
      <c r="O68" s="4">
        <f t="shared" ref="O68:O77" si="32">SUM(C68:N68)</f>
        <v>9.18</v>
      </c>
      <c r="P68">
        <f t="shared" ref="P68:P77" si="33">(10*O68)</f>
        <v>91.8</v>
      </c>
      <c r="Q68">
        <v>309.0</v>
      </c>
      <c r="R68">
        <v>1035.0</v>
      </c>
      <c r="S68" s="4">
        <f t="shared" ref="S68:S77" si="34">Q68/R68</f>
        <v>0.2985507246</v>
      </c>
    </row>
    <row r="69" ht="12.75" customHeight="1">
      <c r="B69" s="3">
        <v>2015.0</v>
      </c>
      <c r="C69" s="16">
        <f t="shared" ref="C69:N69" si="31">IF(C56&lt;-1,-1,C56)</f>
        <v>-1</v>
      </c>
      <c r="D69" s="16">
        <f t="shared" si="31"/>
        <v>1.1125</v>
      </c>
      <c r="E69" s="16">
        <f t="shared" si="31"/>
        <v>-0.84</v>
      </c>
      <c r="F69" s="16">
        <f t="shared" si="31"/>
        <v>0</v>
      </c>
      <c r="G69" s="16">
        <f t="shared" si="31"/>
        <v>1.0325</v>
      </c>
      <c r="H69" s="16">
        <f t="shared" si="31"/>
        <v>-0.4125</v>
      </c>
      <c r="I69" s="16">
        <f t="shared" si="31"/>
        <v>0.495</v>
      </c>
      <c r="J69" s="16">
        <f t="shared" si="31"/>
        <v>3.4175</v>
      </c>
      <c r="K69" s="16">
        <f t="shared" si="31"/>
        <v>-0.7775</v>
      </c>
      <c r="L69" s="16">
        <f t="shared" si="31"/>
        <v>-1</v>
      </c>
      <c r="M69" s="16">
        <f t="shared" si="31"/>
        <v>-0.325</v>
      </c>
      <c r="N69" s="16">
        <f t="shared" si="31"/>
        <v>0.7</v>
      </c>
      <c r="O69" s="4">
        <f t="shared" si="32"/>
        <v>2.4025</v>
      </c>
      <c r="P69">
        <f t="shared" si="33"/>
        <v>24.025</v>
      </c>
      <c r="Q69">
        <v>-29.8</v>
      </c>
      <c r="R69">
        <v>1165.0</v>
      </c>
      <c r="S69" s="4">
        <f t="shared" si="34"/>
        <v>-0.02557939914</v>
      </c>
    </row>
    <row r="70" ht="12.75" customHeight="1">
      <c r="B70" s="3">
        <v>2014.0</v>
      </c>
      <c r="C70" s="16">
        <f t="shared" ref="C70:N70" si="35">IF(C57&lt;-1,-1,C57)</f>
        <v>0.075</v>
      </c>
      <c r="D70" s="16">
        <f t="shared" si="35"/>
        <v>2.8625</v>
      </c>
      <c r="E70" s="16">
        <f t="shared" si="35"/>
        <v>0.185</v>
      </c>
      <c r="F70" s="16">
        <f t="shared" si="35"/>
        <v>0.5125</v>
      </c>
      <c r="G70" s="16">
        <f t="shared" si="35"/>
        <v>2.035</v>
      </c>
      <c r="H70" s="16">
        <f t="shared" si="35"/>
        <v>-0.705</v>
      </c>
      <c r="I70" s="16">
        <f t="shared" si="35"/>
        <v>-0.6175</v>
      </c>
      <c r="J70" s="16">
        <f t="shared" si="35"/>
        <v>-0.195</v>
      </c>
      <c r="K70" s="16">
        <f t="shared" si="35"/>
        <v>2.1525</v>
      </c>
      <c r="L70" s="16">
        <f t="shared" si="35"/>
        <v>-0.0625</v>
      </c>
      <c r="M70" s="16">
        <f t="shared" si="35"/>
        <v>-0.05</v>
      </c>
      <c r="N70" s="16">
        <f t="shared" si="35"/>
        <v>2.6825</v>
      </c>
      <c r="O70" s="4">
        <f t="shared" si="32"/>
        <v>8.875</v>
      </c>
      <c r="P70">
        <f t="shared" si="33"/>
        <v>88.75</v>
      </c>
      <c r="Q70">
        <v>355.0</v>
      </c>
      <c r="R70">
        <v>1131.0</v>
      </c>
      <c r="S70" s="4">
        <f t="shared" si="34"/>
        <v>0.3138815208</v>
      </c>
    </row>
    <row r="71" ht="12.75" customHeight="1">
      <c r="B71" s="3">
        <v>2013.0</v>
      </c>
      <c r="C71" s="16">
        <f t="shared" ref="C71:N71" si="36">IF(C58&lt;-1,-1,C58)</f>
        <v>0.1225</v>
      </c>
      <c r="D71" s="16">
        <f t="shared" si="36"/>
        <v>0.4275</v>
      </c>
      <c r="E71" s="16">
        <f t="shared" si="36"/>
        <v>0.9225</v>
      </c>
      <c r="F71" s="16">
        <f t="shared" si="36"/>
        <v>1.85</v>
      </c>
      <c r="G71" s="16">
        <f t="shared" si="36"/>
        <v>1.0375</v>
      </c>
      <c r="H71" s="16">
        <f t="shared" si="36"/>
        <v>0.2025</v>
      </c>
      <c r="I71" s="16">
        <f t="shared" si="36"/>
        <v>0.01</v>
      </c>
      <c r="J71" s="16">
        <f t="shared" si="36"/>
        <v>0.7275</v>
      </c>
      <c r="K71" s="16">
        <f t="shared" si="36"/>
        <v>2.43</v>
      </c>
      <c r="L71" s="16">
        <f t="shared" si="36"/>
        <v>0.395</v>
      </c>
      <c r="M71" s="16">
        <f t="shared" si="36"/>
        <v>1.285</v>
      </c>
      <c r="N71" s="16">
        <f t="shared" si="36"/>
        <v>1.045</v>
      </c>
      <c r="O71" s="4">
        <f t="shared" si="32"/>
        <v>10.455</v>
      </c>
      <c r="P71">
        <f t="shared" si="33"/>
        <v>104.55</v>
      </c>
      <c r="Q71">
        <v>418.2</v>
      </c>
      <c r="R71">
        <v>902.0</v>
      </c>
      <c r="S71" s="4">
        <f t="shared" si="34"/>
        <v>0.4636363636</v>
      </c>
    </row>
    <row r="72" ht="12.75" customHeight="1">
      <c r="B72" s="3">
        <v>2012.0</v>
      </c>
      <c r="C72" s="16">
        <f t="shared" ref="C72:N72" si="37">IF(C59&lt;-1,-1,C59)</f>
        <v>-0.705</v>
      </c>
      <c r="D72" s="16">
        <f t="shared" si="37"/>
        <v>1.0125</v>
      </c>
      <c r="E72" s="16">
        <f t="shared" si="37"/>
        <v>0.35</v>
      </c>
      <c r="F72" s="16">
        <f t="shared" si="37"/>
        <v>0.9875</v>
      </c>
      <c r="G72" s="16">
        <f t="shared" si="37"/>
        <v>0.6775</v>
      </c>
      <c r="H72" s="16">
        <f t="shared" si="37"/>
        <v>0.17</v>
      </c>
      <c r="I72" s="16">
        <f t="shared" si="37"/>
        <v>0.5375</v>
      </c>
      <c r="J72" s="16">
        <f t="shared" si="37"/>
        <v>-0.535</v>
      </c>
      <c r="K72" s="16">
        <f t="shared" si="37"/>
        <v>0.325</v>
      </c>
      <c r="L72" s="16">
        <f t="shared" si="37"/>
        <v>-0.3675</v>
      </c>
      <c r="M72" s="16">
        <f t="shared" si="37"/>
        <v>1.2075</v>
      </c>
      <c r="N72" s="16">
        <f t="shared" si="37"/>
        <v>0.635</v>
      </c>
      <c r="O72" s="4">
        <f t="shared" si="32"/>
        <v>4.295</v>
      </c>
      <c r="P72">
        <f t="shared" si="33"/>
        <v>42.95</v>
      </c>
      <c r="Q72">
        <v>171.8</v>
      </c>
      <c r="R72">
        <v>792.0</v>
      </c>
      <c r="S72" s="4">
        <f t="shared" si="34"/>
        <v>0.2169191919</v>
      </c>
    </row>
    <row r="73" ht="12.75" customHeight="1">
      <c r="B73" s="3">
        <v>2011.0</v>
      </c>
      <c r="C73" s="16">
        <f t="shared" ref="C73:N73" si="38">IF(C60&lt;-1,-1,C60)</f>
        <v>-0.66</v>
      </c>
      <c r="D73" s="16">
        <f t="shared" si="38"/>
        <v>-0.8475</v>
      </c>
      <c r="E73" s="16">
        <f t="shared" si="38"/>
        <v>0.5</v>
      </c>
      <c r="F73" s="16">
        <f t="shared" si="38"/>
        <v>0.7075</v>
      </c>
      <c r="G73" s="16">
        <f t="shared" si="38"/>
        <v>-0.875</v>
      </c>
      <c r="H73" s="16">
        <f t="shared" si="38"/>
        <v>1.99</v>
      </c>
      <c r="I73" s="16">
        <f t="shared" si="38"/>
        <v>0.665</v>
      </c>
      <c r="J73" s="16">
        <f t="shared" si="38"/>
        <v>0</v>
      </c>
      <c r="K73" s="16">
        <f t="shared" si="38"/>
        <v>0.8525</v>
      </c>
      <c r="L73" s="16">
        <f t="shared" si="38"/>
        <v>0.4275</v>
      </c>
      <c r="M73" s="16">
        <f t="shared" si="38"/>
        <v>-1</v>
      </c>
      <c r="N73" s="16">
        <f t="shared" si="38"/>
        <v>-0.19</v>
      </c>
      <c r="O73" s="4">
        <f t="shared" si="32"/>
        <v>1.57</v>
      </c>
      <c r="P73">
        <f t="shared" si="33"/>
        <v>15.7</v>
      </c>
      <c r="Q73">
        <v>42.0</v>
      </c>
      <c r="R73">
        <v>781.0</v>
      </c>
      <c r="S73" s="4">
        <f t="shared" si="34"/>
        <v>0.05377720871</v>
      </c>
    </row>
    <row r="74" ht="12.75" customHeight="1">
      <c r="B74" s="3">
        <v>2010.0</v>
      </c>
      <c r="C74" s="16">
        <f t="shared" ref="C74:N74" si="39">IF(C61&lt;-1,-1,C61)</f>
        <v>-0.96</v>
      </c>
      <c r="D74" s="16">
        <f t="shared" si="39"/>
        <v>0.1375</v>
      </c>
      <c r="E74" s="16">
        <f t="shared" si="39"/>
        <v>-0.175</v>
      </c>
      <c r="F74" s="16">
        <f t="shared" si="39"/>
        <v>1.3875</v>
      </c>
      <c r="G74" s="16">
        <f t="shared" si="39"/>
        <v>1.3925</v>
      </c>
      <c r="H74" s="16">
        <f t="shared" si="39"/>
        <v>2.885</v>
      </c>
      <c r="I74" s="16">
        <f t="shared" si="39"/>
        <v>-0.4575</v>
      </c>
      <c r="J74" s="16">
        <f t="shared" si="39"/>
        <v>-0.2925</v>
      </c>
      <c r="K74" s="16">
        <f t="shared" si="39"/>
        <v>-1</v>
      </c>
      <c r="L74" s="16">
        <f t="shared" si="39"/>
        <v>-0.0275</v>
      </c>
      <c r="M74" s="16">
        <f t="shared" si="39"/>
        <v>1.995</v>
      </c>
      <c r="N74" s="16">
        <f t="shared" si="39"/>
        <v>1.03</v>
      </c>
      <c r="O74" s="4">
        <f t="shared" si="32"/>
        <v>5.915</v>
      </c>
      <c r="P74">
        <f t="shared" si="33"/>
        <v>59.15</v>
      </c>
      <c r="Q74">
        <v>194.6</v>
      </c>
      <c r="R74">
        <v>602.0</v>
      </c>
      <c r="S74" s="4">
        <f t="shared" si="34"/>
        <v>0.323255814</v>
      </c>
    </row>
    <row r="75" ht="12.75" customHeight="1">
      <c r="B75" s="3">
        <v>2009.0</v>
      </c>
      <c r="C75" s="16">
        <f t="shared" ref="C75:N75" si="40">IF(C62&lt;-1,-1,C62)</f>
        <v>-0.08</v>
      </c>
      <c r="D75" s="16">
        <f t="shared" si="40"/>
        <v>0.745</v>
      </c>
      <c r="E75" s="16">
        <f t="shared" si="40"/>
        <v>-0.425</v>
      </c>
      <c r="F75" s="16">
        <f t="shared" si="40"/>
        <v>0.8575</v>
      </c>
      <c r="G75" s="16">
        <f t="shared" si="40"/>
        <v>0.375</v>
      </c>
      <c r="H75" s="16">
        <f t="shared" si="40"/>
        <v>-0.035</v>
      </c>
      <c r="I75" s="16">
        <f t="shared" si="40"/>
        <v>0.0575</v>
      </c>
      <c r="J75" s="16">
        <f t="shared" si="40"/>
        <v>1.1875</v>
      </c>
      <c r="K75" s="16">
        <f t="shared" si="40"/>
        <v>-0.1625</v>
      </c>
      <c r="L75" s="16">
        <f t="shared" si="40"/>
        <v>1.47</v>
      </c>
      <c r="M75" s="16">
        <f t="shared" si="40"/>
        <v>2.0325</v>
      </c>
      <c r="N75" s="16">
        <f t="shared" si="40"/>
        <v>1.76</v>
      </c>
      <c r="O75" s="4">
        <f t="shared" si="32"/>
        <v>7.7825</v>
      </c>
      <c r="P75">
        <f t="shared" si="33"/>
        <v>77.825</v>
      </c>
      <c r="Q75">
        <v>311.3</v>
      </c>
      <c r="R75">
        <v>443.0</v>
      </c>
      <c r="S75" s="4">
        <f t="shared" si="34"/>
        <v>0.7027088036</v>
      </c>
    </row>
    <row r="76" ht="12.75" customHeight="1">
      <c r="B76" s="3">
        <v>2008.0</v>
      </c>
      <c r="C76" s="16">
        <f t="shared" ref="C76:N76" si="41">IF(C63&lt;-1,-1,C63)</f>
        <v>-1</v>
      </c>
      <c r="D76" s="16">
        <f t="shared" si="41"/>
        <v>-0.3275</v>
      </c>
      <c r="E76" s="16">
        <f t="shared" si="41"/>
        <v>-0.64</v>
      </c>
      <c r="F76" s="16">
        <f t="shared" si="41"/>
        <v>-0.8625</v>
      </c>
      <c r="G76" s="16">
        <f t="shared" si="41"/>
        <v>-0.215</v>
      </c>
      <c r="H76" s="16">
        <f t="shared" si="41"/>
        <v>0.8175</v>
      </c>
      <c r="I76" s="16">
        <f t="shared" si="41"/>
        <v>1.1525</v>
      </c>
      <c r="J76" s="16">
        <f t="shared" si="41"/>
        <v>-1</v>
      </c>
      <c r="K76" s="16">
        <f t="shared" si="41"/>
        <v>0.1</v>
      </c>
      <c r="L76" s="16">
        <f t="shared" si="41"/>
        <v>5.1875</v>
      </c>
      <c r="M76" s="16">
        <f t="shared" si="41"/>
        <v>0.7525</v>
      </c>
      <c r="N76" s="16">
        <f t="shared" si="41"/>
        <v>0.84</v>
      </c>
      <c r="O76" s="4">
        <f t="shared" si="32"/>
        <v>4.805</v>
      </c>
      <c r="P76">
        <f t="shared" si="33"/>
        <v>48.05</v>
      </c>
      <c r="Q76">
        <v>176.5</v>
      </c>
      <c r="R76">
        <v>713.0</v>
      </c>
      <c r="S76" s="4">
        <f t="shared" si="34"/>
        <v>0.247545582</v>
      </c>
    </row>
    <row r="77" ht="12.75" customHeight="1">
      <c r="B77" s="3">
        <v>2007.0</v>
      </c>
      <c r="C77" s="16">
        <f t="shared" ref="C77:N77" si="42">IF(C64&lt;-1,-1,C64)</f>
        <v>-0.32</v>
      </c>
      <c r="D77" s="16">
        <f t="shared" si="42"/>
        <v>0.97</v>
      </c>
      <c r="E77" s="16">
        <f t="shared" si="42"/>
        <v>1.555</v>
      </c>
      <c r="F77" s="16">
        <f t="shared" si="42"/>
        <v>-0.6975</v>
      </c>
      <c r="G77" s="16">
        <f t="shared" si="42"/>
        <v>0.265</v>
      </c>
      <c r="H77" s="16">
        <f t="shared" si="42"/>
        <v>0.4275</v>
      </c>
      <c r="I77" s="16">
        <f t="shared" si="42"/>
        <v>-0.3525</v>
      </c>
      <c r="J77" s="16">
        <f t="shared" si="42"/>
        <v>-0.38</v>
      </c>
      <c r="K77" s="16">
        <f t="shared" si="42"/>
        <v>0.3875</v>
      </c>
      <c r="L77" s="16">
        <f t="shared" si="42"/>
        <v>0.4175</v>
      </c>
      <c r="M77" s="16">
        <f t="shared" si="42"/>
        <v>0.365</v>
      </c>
      <c r="N77" s="16">
        <f t="shared" si="42"/>
        <v>1.335</v>
      </c>
      <c r="O77" s="4">
        <f t="shared" si="32"/>
        <v>3.9725</v>
      </c>
      <c r="P77">
        <f t="shared" si="33"/>
        <v>39.725</v>
      </c>
      <c r="Q77">
        <v>158.9</v>
      </c>
      <c r="R77">
        <v>800.0</v>
      </c>
      <c r="S77" s="4">
        <f t="shared" si="34"/>
        <v>0.198625</v>
      </c>
    </row>
    <row r="78" ht="12.75" customHeight="1">
      <c r="C78" s="5">
        <f t="shared" ref="C78:Q78" si="43">SUM(C68:C77)</f>
        <v>-5.5275</v>
      </c>
      <c r="D78" s="5">
        <f t="shared" si="43"/>
        <v>8.225</v>
      </c>
      <c r="E78" s="5">
        <f t="shared" si="43"/>
        <v>3.665</v>
      </c>
      <c r="F78" s="5">
        <f t="shared" si="43"/>
        <v>5.1525</v>
      </c>
      <c r="G78" s="5">
        <f t="shared" si="43"/>
        <v>7.3325</v>
      </c>
      <c r="H78" s="5">
        <f t="shared" si="43"/>
        <v>7.1425</v>
      </c>
      <c r="I78" s="5">
        <f t="shared" si="43"/>
        <v>0.49</v>
      </c>
      <c r="J78" s="5">
        <f t="shared" si="43"/>
        <v>3.585</v>
      </c>
      <c r="K78" s="5">
        <f t="shared" si="43"/>
        <v>4.9375</v>
      </c>
      <c r="L78" s="5">
        <f t="shared" si="43"/>
        <v>6.43</v>
      </c>
      <c r="M78" s="5">
        <f t="shared" si="43"/>
        <v>8.9825</v>
      </c>
      <c r="N78" s="5">
        <f t="shared" si="43"/>
        <v>8.8375</v>
      </c>
      <c r="O78" s="4">
        <f t="shared" si="43"/>
        <v>59.2525</v>
      </c>
      <c r="P78" s="18">
        <f t="shared" si="43"/>
        <v>592.525</v>
      </c>
      <c r="Q78">
        <f t="shared" si="43"/>
        <v>2107.5</v>
      </c>
      <c r="S78" s="5">
        <f>SUM(S68:S77)</f>
        <v>2.79332081</v>
      </c>
      <c r="T78" s="6">
        <f>O78/10</f>
        <v>5.92525</v>
      </c>
    </row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C3:O3 C4:N12">
    <cfRule type="cellIs" dxfId="0" priority="1" operator="lessThan">
      <formula>0</formula>
    </cfRule>
  </conditionalFormatting>
  <conditionalFormatting sqref="C3:O3 C4:N12">
    <cfRule type="cellIs" dxfId="0" priority="2" operator="greaterThanOrEqual">
      <formula>0</formula>
    </cfRule>
  </conditionalFormatting>
  <conditionalFormatting sqref="C16:N25">
    <cfRule type="cellIs" dxfId="0" priority="3" operator="lessThan">
      <formula>0</formula>
    </cfRule>
  </conditionalFormatting>
  <conditionalFormatting sqref="C16:N25">
    <cfRule type="cellIs" dxfId="0" priority="4" operator="greaterThanOrEqual">
      <formula>0</formula>
    </cfRule>
  </conditionalFormatting>
  <conditionalFormatting sqref="C29:N38">
    <cfRule type="cellIs" dxfId="0" priority="5" operator="lessThan">
      <formula>0</formula>
    </cfRule>
  </conditionalFormatting>
  <conditionalFormatting sqref="C29:N38">
    <cfRule type="cellIs" dxfId="0" priority="6" operator="greaterThanOrEqual">
      <formula>0</formula>
    </cfRule>
  </conditionalFormatting>
  <conditionalFormatting sqref="P42 C42:N51">
    <cfRule type="cellIs" dxfId="0" priority="7" operator="lessThan">
      <formula>0</formula>
    </cfRule>
  </conditionalFormatting>
  <conditionalFormatting sqref="P42 C42:N51">
    <cfRule type="cellIs" dxfId="0" priority="8" operator="greaterThanOrEqual">
      <formula>0</formula>
    </cfRule>
  </conditionalFormatting>
  <conditionalFormatting sqref="O4">
    <cfRule type="cellIs" dxfId="0" priority="9" operator="lessThan">
      <formula>0</formula>
    </cfRule>
  </conditionalFormatting>
  <conditionalFormatting sqref="O4">
    <cfRule type="cellIs" dxfId="0" priority="10" operator="greaterThanOrEqual">
      <formula>0</formula>
    </cfRule>
  </conditionalFormatting>
  <conditionalFormatting sqref="O5">
    <cfRule type="cellIs" dxfId="0" priority="11" operator="lessThan">
      <formula>0</formula>
    </cfRule>
  </conditionalFormatting>
  <conditionalFormatting sqref="O5">
    <cfRule type="cellIs" dxfId="0" priority="12" operator="greaterThanOrEqual">
      <formula>0</formula>
    </cfRule>
  </conditionalFormatting>
  <conditionalFormatting sqref="O6">
    <cfRule type="cellIs" dxfId="0" priority="13" operator="lessThan">
      <formula>0</formula>
    </cfRule>
  </conditionalFormatting>
  <conditionalFormatting sqref="O6">
    <cfRule type="cellIs" dxfId="0" priority="14" operator="greaterThanOrEqual">
      <formula>0</formula>
    </cfRule>
  </conditionalFormatting>
  <conditionalFormatting sqref="O7">
    <cfRule type="cellIs" dxfId="0" priority="15" operator="lessThan">
      <formula>0</formula>
    </cfRule>
  </conditionalFormatting>
  <conditionalFormatting sqref="O7">
    <cfRule type="cellIs" dxfId="0" priority="16" operator="greaterThanOrEqual">
      <formula>0</formula>
    </cfRule>
  </conditionalFormatting>
  <conditionalFormatting sqref="O8">
    <cfRule type="cellIs" dxfId="0" priority="17" operator="lessThan">
      <formula>0</formula>
    </cfRule>
  </conditionalFormatting>
  <conditionalFormatting sqref="O8">
    <cfRule type="cellIs" dxfId="0" priority="18" operator="greaterThanOrEqual">
      <formula>0</formula>
    </cfRule>
  </conditionalFormatting>
  <conditionalFormatting sqref="O9">
    <cfRule type="cellIs" dxfId="0" priority="19" operator="lessThan">
      <formula>0</formula>
    </cfRule>
  </conditionalFormatting>
  <conditionalFormatting sqref="O9">
    <cfRule type="cellIs" dxfId="0" priority="20" operator="greaterThanOrEqual">
      <formula>0</formula>
    </cfRule>
  </conditionalFormatting>
  <conditionalFormatting sqref="O10">
    <cfRule type="cellIs" dxfId="0" priority="21" operator="lessThan">
      <formula>0</formula>
    </cfRule>
  </conditionalFormatting>
  <conditionalFormatting sqref="O10">
    <cfRule type="cellIs" dxfId="0" priority="22" operator="greaterThanOrEqual">
      <formula>0</formula>
    </cfRule>
  </conditionalFormatting>
  <conditionalFormatting sqref="O11">
    <cfRule type="cellIs" dxfId="0" priority="23" operator="lessThan">
      <formula>0</formula>
    </cfRule>
  </conditionalFormatting>
  <conditionalFormatting sqref="O11">
    <cfRule type="cellIs" dxfId="0" priority="24" operator="greaterThanOrEqual">
      <formula>0</formula>
    </cfRule>
  </conditionalFormatting>
  <conditionalFormatting sqref="O12">
    <cfRule type="cellIs" dxfId="0" priority="25" operator="lessThan">
      <formula>0</formula>
    </cfRule>
  </conditionalFormatting>
  <conditionalFormatting sqref="O12">
    <cfRule type="cellIs" dxfId="0" priority="26" operator="greaterThanOrEqual">
      <formula>0</formula>
    </cfRule>
  </conditionalFormatting>
  <conditionalFormatting sqref="O16">
    <cfRule type="cellIs" dxfId="0" priority="27" operator="lessThan">
      <formula>0</formula>
    </cfRule>
  </conditionalFormatting>
  <conditionalFormatting sqref="O16">
    <cfRule type="cellIs" dxfId="0" priority="28" operator="greaterThanOrEqual">
      <formula>0</formula>
    </cfRule>
  </conditionalFormatting>
  <conditionalFormatting sqref="O17">
    <cfRule type="cellIs" dxfId="0" priority="29" operator="lessThan">
      <formula>0</formula>
    </cfRule>
  </conditionalFormatting>
  <conditionalFormatting sqref="O17">
    <cfRule type="cellIs" dxfId="0" priority="30" operator="greaterThanOrEqual">
      <formula>0</formula>
    </cfRule>
  </conditionalFormatting>
  <conditionalFormatting sqref="O18">
    <cfRule type="cellIs" dxfId="0" priority="31" operator="lessThan">
      <formula>0</formula>
    </cfRule>
  </conditionalFormatting>
  <conditionalFormatting sqref="O18">
    <cfRule type="cellIs" dxfId="0" priority="32" operator="greaterThanOrEqual">
      <formula>0</formula>
    </cfRule>
  </conditionalFormatting>
  <conditionalFormatting sqref="O19">
    <cfRule type="cellIs" dxfId="0" priority="33" operator="lessThan">
      <formula>0</formula>
    </cfRule>
  </conditionalFormatting>
  <conditionalFormatting sqref="O19">
    <cfRule type="cellIs" dxfId="0" priority="34" operator="greaterThanOrEqual">
      <formula>0</formula>
    </cfRule>
  </conditionalFormatting>
  <conditionalFormatting sqref="O20">
    <cfRule type="cellIs" dxfId="0" priority="35" operator="lessThan">
      <formula>0</formula>
    </cfRule>
  </conditionalFormatting>
  <conditionalFormatting sqref="O20">
    <cfRule type="cellIs" dxfId="0" priority="36" operator="greaterThanOrEqual">
      <formula>0</formula>
    </cfRule>
  </conditionalFormatting>
  <conditionalFormatting sqref="O21">
    <cfRule type="cellIs" dxfId="0" priority="37" operator="lessThan">
      <formula>0</formula>
    </cfRule>
  </conditionalFormatting>
  <conditionalFormatting sqref="O21">
    <cfRule type="cellIs" dxfId="0" priority="38" operator="greaterThanOrEqual">
      <formula>0</formula>
    </cfRule>
  </conditionalFormatting>
  <conditionalFormatting sqref="O22">
    <cfRule type="cellIs" dxfId="0" priority="39" operator="lessThan">
      <formula>0</formula>
    </cfRule>
  </conditionalFormatting>
  <conditionalFormatting sqref="O22">
    <cfRule type="cellIs" dxfId="0" priority="40" operator="greaterThanOrEqual">
      <formula>0</formula>
    </cfRule>
  </conditionalFormatting>
  <conditionalFormatting sqref="O23">
    <cfRule type="cellIs" dxfId="0" priority="41" operator="lessThan">
      <formula>0</formula>
    </cfRule>
  </conditionalFormatting>
  <conditionalFormatting sqref="O23">
    <cfRule type="cellIs" dxfId="0" priority="42" operator="greaterThanOrEqual">
      <formula>0</formula>
    </cfRule>
  </conditionalFormatting>
  <conditionalFormatting sqref="O24">
    <cfRule type="cellIs" dxfId="0" priority="43" operator="lessThan">
      <formula>0</formula>
    </cfRule>
  </conditionalFormatting>
  <conditionalFormatting sqref="O24">
    <cfRule type="cellIs" dxfId="0" priority="44" operator="greaterThanOrEqual">
      <formula>0</formula>
    </cfRule>
  </conditionalFormatting>
  <conditionalFormatting sqref="O25">
    <cfRule type="cellIs" dxfId="0" priority="45" operator="lessThan">
      <formula>0</formula>
    </cfRule>
  </conditionalFormatting>
  <conditionalFormatting sqref="O25">
    <cfRule type="cellIs" dxfId="0" priority="46" operator="greaterThanOrEqual">
      <formula>0</formula>
    </cfRule>
  </conditionalFormatting>
  <conditionalFormatting sqref="O29">
    <cfRule type="cellIs" dxfId="0" priority="47" operator="lessThan">
      <formula>0</formula>
    </cfRule>
  </conditionalFormatting>
  <conditionalFormatting sqref="O29">
    <cfRule type="cellIs" dxfId="0" priority="48" operator="greaterThanOrEqual">
      <formula>0</formula>
    </cfRule>
  </conditionalFormatting>
  <conditionalFormatting sqref="O30">
    <cfRule type="cellIs" dxfId="0" priority="49" operator="lessThan">
      <formula>0</formula>
    </cfRule>
  </conditionalFormatting>
  <conditionalFormatting sqref="O30">
    <cfRule type="cellIs" dxfId="0" priority="50" operator="greaterThanOrEqual">
      <formula>0</formula>
    </cfRule>
  </conditionalFormatting>
  <conditionalFormatting sqref="O31">
    <cfRule type="cellIs" dxfId="0" priority="51" operator="lessThan">
      <formula>0</formula>
    </cfRule>
  </conditionalFormatting>
  <conditionalFormatting sqref="O31">
    <cfRule type="cellIs" dxfId="0" priority="52" operator="greaterThanOrEqual">
      <formula>0</formula>
    </cfRule>
  </conditionalFormatting>
  <conditionalFormatting sqref="O32">
    <cfRule type="cellIs" dxfId="0" priority="53" operator="lessThan">
      <formula>0</formula>
    </cfRule>
  </conditionalFormatting>
  <conditionalFormatting sqref="O32">
    <cfRule type="cellIs" dxfId="0" priority="54" operator="greaterThanOrEqual">
      <formula>0</formula>
    </cfRule>
  </conditionalFormatting>
  <conditionalFormatting sqref="O33">
    <cfRule type="cellIs" dxfId="0" priority="55" operator="lessThan">
      <formula>0</formula>
    </cfRule>
  </conditionalFormatting>
  <conditionalFormatting sqref="O33">
    <cfRule type="cellIs" dxfId="0" priority="56" operator="greaterThanOrEqual">
      <formula>0</formula>
    </cfRule>
  </conditionalFormatting>
  <conditionalFormatting sqref="O34">
    <cfRule type="cellIs" dxfId="0" priority="57" operator="lessThan">
      <formula>0</formula>
    </cfRule>
  </conditionalFormatting>
  <conditionalFormatting sqref="O34">
    <cfRule type="cellIs" dxfId="0" priority="58" operator="greaterThanOrEqual">
      <formula>0</formula>
    </cfRule>
  </conditionalFormatting>
  <conditionalFormatting sqref="O35">
    <cfRule type="cellIs" dxfId="0" priority="59" operator="lessThan">
      <formula>0</formula>
    </cfRule>
  </conditionalFormatting>
  <conditionalFormatting sqref="O35">
    <cfRule type="cellIs" dxfId="0" priority="60" operator="greaterThanOrEqual">
      <formula>0</formula>
    </cfRule>
  </conditionalFormatting>
  <conditionalFormatting sqref="O36">
    <cfRule type="cellIs" dxfId="0" priority="61" operator="lessThan">
      <formula>0</formula>
    </cfRule>
  </conditionalFormatting>
  <conditionalFormatting sqref="O36">
    <cfRule type="cellIs" dxfId="0" priority="62" operator="greaterThanOrEqual">
      <formula>0</formula>
    </cfRule>
  </conditionalFormatting>
  <conditionalFormatting sqref="O37">
    <cfRule type="cellIs" dxfId="0" priority="63" operator="lessThan">
      <formula>0</formula>
    </cfRule>
  </conditionalFormatting>
  <conditionalFormatting sqref="O37">
    <cfRule type="cellIs" dxfId="0" priority="64" operator="greaterThanOrEqual">
      <formula>0</formula>
    </cfRule>
  </conditionalFormatting>
  <conditionalFormatting sqref="O38">
    <cfRule type="cellIs" dxfId="0" priority="65" operator="lessThan">
      <formula>0</formula>
    </cfRule>
  </conditionalFormatting>
  <conditionalFormatting sqref="O38">
    <cfRule type="cellIs" dxfId="0" priority="66" operator="greaterThanOrEqual">
      <formula>0</formula>
    </cfRule>
  </conditionalFormatting>
  <conditionalFormatting sqref="O42">
    <cfRule type="cellIs" dxfId="0" priority="67" operator="lessThan">
      <formula>0</formula>
    </cfRule>
  </conditionalFormatting>
  <conditionalFormatting sqref="O42">
    <cfRule type="cellIs" dxfId="0" priority="68" operator="greaterThanOrEqual">
      <formula>0</formula>
    </cfRule>
  </conditionalFormatting>
  <conditionalFormatting sqref="O43">
    <cfRule type="cellIs" dxfId="0" priority="69" operator="lessThan">
      <formula>0</formula>
    </cfRule>
  </conditionalFormatting>
  <conditionalFormatting sqref="O43">
    <cfRule type="cellIs" dxfId="0" priority="70" operator="greaterThanOrEqual">
      <formula>0</formula>
    </cfRule>
  </conditionalFormatting>
  <conditionalFormatting sqref="O44">
    <cfRule type="cellIs" dxfId="0" priority="71" operator="lessThan">
      <formula>0</formula>
    </cfRule>
  </conditionalFormatting>
  <conditionalFormatting sqref="O44">
    <cfRule type="cellIs" dxfId="0" priority="72" operator="greaterThanOrEqual">
      <formula>0</formula>
    </cfRule>
  </conditionalFormatting>
  <conditionalFormatting sqref="O45">
    <cfRule type="cellIs" dxfId="0" priority="73" operator="lessThan">
      <formula>0</formula>
    </cfRule>
  </conditionalFormatting>
  <conditionalFormatting sqref="O45">
    <cfRule type="cellIs" dxfId="0" priority="74" operator="greaterThanOrEqual">
      <formula>0</formula>
    </cfRule>
  </conditionalFormatting>
  <conditionalFormatting sqref="O46">
    <cfRule type="cellIs" dxfId="0" priority="75" operator="lessThan">
      <formula>0</formula>
    </cfRule>
  </conditionalFormatting>
  <conditionalFormatting sqref="O46">
    <cfRule type="cellIs" dxfId="0" priority="76" operator="greaterThanOrEqual">
      <formula>0</formula>
    </cfRule>
  </conditionalFormatting>
  <conditionalFormatting sqref="O47">
    <cfRule type="cellIs" dxfId="0" priority="77" operator="lessThan">
      <formula>0</formula>
    </cfRule>
  </conditionalFormatting>
  <conditionalFormatting sqref="O47">
    <cfRule type="cellIs" dxfId="0" priority="78" operator="greaterThanOrEqual">
      <formula>0</formula>
    </cfRule>
  </conditionalFormatting>
  <conditionalFormatting sqref="O48">
    <cfRule type="cellIs" dxfId="0" priority="79" operator="lessThan">
      <formula>0</formula>
    </cfRule>
  </conditionalFormatting>
  <conditionalFormatting sqref="O48">
    <cfRule type="cellIs" dxfId="0" priority="80" operator="greaterThanOrEqual">
      <formula>0</formula>
    </cfRule>
  </conditionalFormatting>
  <conditionalFormatting sqref="O49">
    <cfRule type="cellIs" dxfId="0" priority="81" operator="lessThan">
      <formula>0</formula>
    </cfRule>
  </conditionalFormatting>
  <conditionalFormatting sqref="O49">
    <cfRule type="cellIs" dxfId="0" priority="82" operator="greaterThanOrEqual">
      <formula>0</formula>
    </cfRule>
  </conditionalFormatting>
  <conditionalFormatting sqref="O50">
    <cfRule type="cellIs" dxfId="0" priority="83" operator="lessThan">
      <formula>0</formula>
    </cfRule>
  </conditionalFormatting>
  <conditionalFormatting sqref="O50">
    <cfRule type="cellIs" dxfId="0" priority="84" operator="greaterThanOrEqual">
      <formula>0</formula>
    </cfRule>
  </conditionalFormatting>
  <conditionalFormatting sqref="O51">
    <cfRule type="cellIs" dxfId="0" priority="85" operator="lessThan">
      <formula>0</formula>
    </cfRule>
  </conditionalFormatting>
  <conditionalFormatting sqref="O51">
    <cfRule type="cellIs" dxfId="0" priority="86" operator="greaterThanOrEqual">
      <formula>0</formula>
    </cfRule>
  </conditionalFormatting>
  <conditionalFormatting sqref="P43">
    <cfRule type="cellIs" dxfId="0" priority="87" operator="lessThan">
      <formula>0</formula>
    </cfRule>
  </conditionalFormatting>
  <conditionalFormatting sqref="P43">
    <cfRule type="cellIs" dxfId="0" priority="88" operator="greaterThanOrEqual">
      <formula>0</formula>
    </cfRule>
  </conditionalFormatting>
  <conditionalFormatting sqref="P44">
    <cfRule type="cellIs" dxfId="0" priority="89" operator="lessThan">
      <formula>0</formula>
    </cfRule>
  </conditionalFormatting>
  <conditionalFormatting sqref="P44">
    <cfRule type="cellIs" dxfId="0" priority="90" operator="greaterThanOrEqual">
      <formula>0</formula>
    </cfRule>
  </conditionalFormatting>
  <conditionalFormatting sqref="P45">
    <cfRule type="cellIs" dxfId="0" priority="91" operator="lessThan">
      <formula>0</formula>
    </cfRule>
  </conditionalFormatting>
  <conditionalFormatting sqref="P45">
    <cfRule type="cellIs" dxfId="0" priority="92" operator="greaterThanOrEqual">
      <formula>0</formula>
    </cfRule>
  </conditionalFormatting>
  <conditionalFormatting sqref="P46">
    <cfRule type="cellIs" dxfId="0" priority="93" operator="lessThan">
      <formula>0</formula>
    </cfRule>
  </conditionalFormatting>
  <conditionalFormatting sqref="P46">
    <cfRule type="cellIs" dxfId="0" priority="94" operator="greaterThanOrEqual">
      <formula>0</formula>
    </cfRule>
  </conditionalFormatting>
  <conditionalFormatting sqref="P47">
    <cfRule type="cellIs" dxfId="0" priority="95" operator="lessThan">
      <formula>0</formula>
    </cfRule>
  </conditionalFormatting>
  <conditionalFormatting sqref="P47">
    <cfRule type="cellIs" dxfId="0" priority="96" operator="greaterThanOrEqual">
      <formula>0</formula>
    </cfRule>
  </conditionalFormatting>
  <conditionalFormatting sqref="P48">
    <cfRule type="cellIs" dxfId="0" priority="97" operator="lessThan">
      <formula>0</formula>
    </cfRule>
  </conditionalFormatting>
  <conditionalFormatting sqref="P48">
    <cfRule type="cellIs" dxfId="0" priority="98" operator="greaterThanOrEqual">
      <formula>0</formula>
    </cfRule>
  </conditionalFormatting>
  <conditionalFormatting sqref="P49">
    <cfRule type="cellIs" dxfId="0" priority="99" operator="lessThan">
      <formula>0</formula>
    </cfRule>
  </conditionalFormatting>
  <conditionalFormatting sqref="P49">
    <cfRule type="cellIs" dxfId="0" priority="100" operator="greaterThanOrEqual">
      <formula>0</formula>
    </cfRule>
  </conditionalFormatting>
  <conditionalFormatting sqref="P50">
    <cfRule type="cellIs" dxfId="0" priority="101" operator="lessThan">
      <formula>0</formula>
    </cfRule>
  </conditionalFormatting>
  <conditionalFormatting sqref="P50">
    <cfRule type="cellIs" dxfId="0" priority="102" operator="greaterThanOrEqual">
      <formula>0</formula>
    </cfRule>
  </conditionalFormatting>
  <conditionalFormatting sqref="P51">
    <cfRule type="cellIs" dxfId="0" priority="103" operator="lessThan">
      <formula>0</formula>
    </cfRule>
  </conditionalFormatting>
  <conditionalFormatting sqref="P51">
    <cfRule type="cellIs" dxfId="0" priority="104" operator="greaterThanOrEqual">
      <formula>0</formula>
    </cfRule>
  </conditionalFormatting>
  <conditionalFormatting sqref="P29">
    <cfRule type="cellIs" dxfId="0" priority="105" operator="lessThan">
      <formula>0</formula>
    </cfRule>
  </conditionalFormatting>
  <conditionalFormatting sqref="P29">
    <cfRule type="cellIs" dxfId="0" priority="106" operator="greaterThanOrEqual">
      <formula>0</formula>
    </cfRule>
  </conditionalFormatting>
  <conditionalFormatting sqref="P30">
    <cfRule type="cellIs" dxfId="0" priority="107" operator="lessThan">
      <formula>0</formula>
    </cfRule>
  </conditionalFormatting>
  <conditionalFormatting sqref="P30">
    <cfRule type="cellIs" dxfId="0" priority="108" operator="greaterThanOrEqual">
      <formula>0</formula>
    </cfRule>
  </conditionalFormatting>
  <conditionalFormatting sqref="P31">
    <cfRule type="cellIs" dxfId="0" priority="109" operator="lessThan">
      <formula>0</formula>
    </cfRule>
  </conditionalFormatting>
  <conditionalFormatting sqref="P31">
    <cfRule type="cellIs" dxfId="0" priority="110" operator="greaterThanOrEqual">
      <formula>0</formula>
    </cfRule>
  </conditionalFormatting>
  <conditionalFormatting sqref="P32">
    <cfRule type="cellIs" dxfId="0" priority="111" operator="lessThan">
      <formula>0</formula>
    </cfRule>
  </conditionalFormatting>
  <conditionalFormatting sqref="P32">
    <cfRule type="cellIs" dxfId="0" priority="112" operator="greaterThanOrEqual">
      <formula>0</formula>
    </cfRule>
  </conditionalFormatting>
  <conditionalFormatting sqref="P33">
    <cfRule type="cellIs" dxfId="0" priority="113" operator="lessThan">
      <formula>0</formula>
    </cfRule>
  </conditionalFormatting>
  <conditionalFormatting sqref="P33">
    <cfRule type="cellIs" dxfId="0" priority="114" operator="greaterThanOrEqual">
      <formula>0</formula>
    </cfRule>
  </conditionalFormatting>
  <conditionalFormatting sqref="P34">
    <cfRule type="cellIs" dxfId="0" priority="115" operator="lessThan">
      <formula>0</formula>
    </cfRule>
  </conditionalFormatting>
  <conditionalFormatting sqref="P34">
    <cfRule type="cellIs" dxfId="0" priority="116" operator="greaterThanOrEqual">
      <formula>0</formula>
    </cfRule>
  </conditionalFormatting>
  <conditionalFormatting sqref="P35">
    <cfRule type="cellIs" dxfId="0" priority="117" operator="lessThan">
      <formula>0</formula>
    </cfRule>
  </conditionalFormatting>
  <conditionalFormatting sqref="P35">
    <cfRule type="cellIs" dxfId="0" priority="118" operator="greaterThanOrEqual">
      <formula>0</formula>
    </cfRule>
  </conditionalFormatting>
  <conditionalFormatting sqref="P36">
    <cfRule type="cellIs" dxfId="0" priority="119" operator="lessThan">
      <formula>0</formula>
    </cfRule>
  </conditionalFormatting>
  <conditionalFormatting sqref="P36">
    <cfRule type="cellIs" dxfId="0" priority="120" operator="greaterThanOrEqual">
      <formula>0</formula>
    </cfRule>
  </conditionalFormatting>
  <conditionalFormatting sqref="P37">
    <cfRule type="cellIs" dxfId="0" priority="121" operator="lessThan">
      <formula>0</formula>
    </cfRule>
  </conditionalFormatting>
  <conditionalFormatting sqref="P37">
    <cfRule type="cellIs" dxfId="0" priority="122" operator="greaterThanOrEqual">
      <formula>0</formula>
    </cfRule>
  </conditionalFormatting>
  <conditionalFormatting sqref="P38">
    <cfRule type="cellIs" dxfId="0" priority="123" operator="lessThan">
      <formula>0</formula>
    </cfRule>
  </conditionalFormatting>
  <conditionalFormatting sqref="P38">
    <cfRule type="cellIs" dxfId="0" priority="124" operator="greaterThanOrEqual">
      <formula>0</formula>
    </cfRule>
  </conditionalFormatting>
  <conditionalFormatting sqref="P16">
    <cfRule type="cellIs" dxfId="0" priority="125" operator="lessThan">
      <formula>0</formula>
    </cfRule>
  </conditionalFormatting>
  <conditionalFormatting sqref="P16">
    <cfRule type="cellIs" dxfId="0" priority="126" operator="greaterThanOrEqual">
      <formula>0</formula>
    </cfRule>
  </conditionalFormatting>
  <conditionalFormatting sqref="P17">
    <cfRule type="cellIs" dxfId="0" priority="127" operator="lessThan">
      <formula>0</formula>
    </cfRule>
  </conditionalFormatting>
  <conditionalFormatting sqref="P17">
    <cfRule type="cellIs" dxfId="0" priority="128" operator="greaterThanOrEqual">
      <formula>0</formula>
    </cfRule>
  </conditionalFormatting>
  <conditionalFormatting sqref="P18">
    <cfRule type="cellIs" dxfId="0" priority="129" operator="lessThan">
      <formula>0</formula>
    </cfRule>
  </conditionalFormatting>
  <conditionalFormatting sqref="P18">
    <cfRule type="cellIs" dxfId="0" priority="130" operator="greaterThanOrEqual">
      <formula>0</formula>
    </cfRule>
  </conditionalFormatting>
  <conditionalFormatting sqref="P19">
    <cfRule type="cellIs" dxfId="0" priority="131" operator="lessThan">
      <formula>0</formula>
    </cfRule>
  </conditionalFormatting>
  <conditionalFormatting sqref="P19">
    <cfRule type="cellIs" dxfId="0" priority="132" operator="greaterThanOrEqual">
      <formula>0</formula>
    </cfRule>
  </conditionalFormatting>
  <conditionalFormatting sqref="P20">
    <cfRule type="cellIs" dxfId="0" priority="133" operator="lessThan">
      <formula>0</formula>
    </cfRule>
  </conditionalFormatting>
  <conditionalFormatting sqref="P20">
    <cfRule type="cellIs" dxfId="0" priority="134" operator="greaterThanOrEqual">
      <formula>0</formula>
    </cfRule>
  </conditionalFormatting>
  <conditionalFormatting sqref="P21">
    <cfRule type="cellIs" dxfId="0" priority="135" operator="lessThan">
      <formula>0</formula>
    </cfRule>
  </conditionalFormatting>
  <conditionalFormatting sqref="P21">
    <cfRule type="cellIs" dxfId="0" priority="136" operator="greaterThanOrEqual">
      <formula>0</formula>
    </cfRule>
  </conditionalFormatting>
  <conditionalFormatting sqref="P22">
    <cfRule type="cellIs" dxfId="0" priority="137" operator="lessThan">
      <formula>0</formula>
    </cfRule>
  </conditionalFormatting>
  <conditionalFormatting sqref="P22">
    <cfRule type="cellIs" dxfId="0" priority="138" operator="greaterThanOrEqual">
      <formula>0</formula>
    </cfRule>
  </conditionalFormatting>
  <conditionalFormatting sqref="P23">
    <cfRule type="cellIs" dxfId="0" priority="139" operator="lessThan">
      <formula>0</formula>
    </cfRule>
  </conditionalFormatting>
  <conditionalFormatting sqref="P23">
    <cfRule type="cellIs" dxfId="0" priority="140" operator="greaterThanOrEqual">
      <formula>0</formula>
    </cfRule>
  </conditionalFormatting>
  <conditionalFormatting sqref="P24">
    <cfRule type="cellIs" dxfId="0" priority="141" operator="lessThan">
      <formula>0</formula>
    </cfRule>
  </conditionalFormatting>
  <conditionalFormatting sqref="P24">
    <cfRule type="cellIs" dxfId="0" priority="142" operator="greaterThanOrEqual">
      <formula>0</formula>
    </cfRule>
  </conditionalFormatting>
  <conditionalFormatting sqref="P25">
    <cfRule type="cellIs" dxfId="0" priority="143" operator="lessThan">
      <formula>0</formula>
    </cfRule>
  </conditionalFormatting>
  <conditionalFormatting sqref="P25">
    <cfRule type="cellIs" dxfId="0" priority="144" operator="greaterThanOrEqual">
      <formula>0</formula>
    </cfRule>
  </conditionalFormatting>
  <conditionalFormatting sqref="P3">
    <cfRule type="cellIs" dxfId="0" priority="145" operator="lessThan">
      <formula>0</formula>
    </cfRule>
  </conditionalFormatting>
  <conditionalFormatting sqref="P3">
    <cfRule type="cellIs" dxfId="0" priority="146" operator="greaterThanOrEqual">
      <formula>0</formula>
    </cfRule>
  </conditionalFormatting>
  <conditionalFormatting sqref="P4">
    <cfRule type="cellIs" dxfId="0" priority="147" operator="lessThan">
      <formula>0</formula>
    </cfRule>
  </conditionalFormatting>
  <conditionalFormatting sqref="P4">
    <cfRule type="cellIs" dxfId="0" priority="148" operator="greaterThanOrEqual">
      <formula>0</formula>
    </cfRule>
  </conditionalFormatting>
  <conditionalFormatting sqref="P5">
    <cfRule type="cellIs" dxfId="0" priority="149" operator="lessThan">
      <formula>0</formula>
    </cfRule>
  </conditionalFormatting>
  <conditionalFormatting sqref="P5">
    <cfRule type="cellIs" dxfId="0" priority="150" operator="greaterThanOrEqual">
      <formula>0</formula>
    </cfRule>
  </conditionalFormatting>
  <conditionalFormatting sqref="P6">
    <cfRule type="cellIs" dxfId="0" priority="151" operator="lessThan">
      <formula>0</formula>
    </cfRule>
  </conditionalFormatting>
  <conditionalFormatting sqref="P6">
    <cfRule type="cellIs" dxfId="0" priority="152" operator="greaterThanOrEqual">
      <formula>0</formula>
    </cfRule>
  </conditionalFormatting>
  <conditionalFormatting sqref="P7">
    <cfRule type="cellIs" dxfId="0" priority="153" operator="lessThan">
      <formula>0</formula>
    </cfRule>
  </conditionalFormatting>
  <conditionalFormatting sqref="P7">
    <cfRule type="cellIs" dxfId="0" priority="154" operator="greaterThanOrEqual">
      <formula>0</formula>
    </cfRule>
  </conditionalFormatting>
  <conditionalFormatting sqref="P8">
    <cfRule type="cellIs" dxfId="0" priority="155" operator="lessThan">
      <formula>0</formula>
    </cfRule>
  </conditionalFormatting>
  <conditionalFormatting sqref="P8">
    <cfRule type="cellIs" dxfId="0" priority="156" operator="greaterThanOrEqual">
      <formula>0</formula>
    </cfRule>
  </conditionalFormatting>
  <conditionalFormatting sqref="P9">
    <cfRule type="cellIs" dxfId="0" priority="157" operator="lessThan">
      <formula>0</formula>
    </cfRule>
  </conditionalFormatting>
  <conditionalFormatting sqref="P9">
    <cfRule type="cellIs" dxfId="0" priority="158" operator="greaterThanOrEqual">
      <formula>0</formula>
    </cfRule>
  </conditionalFormatting>
  <conditionalFormatting sqref="P10">
    <cfRule type="cellIs" dxfId="0" priority="159" operator="lessThan">
      <formula>0</formula>
    </cfRule>
  </conditionalFormatting>
  <conditionalFormatting sqref="P10">
    <cfRule type="cellIs" dxfId="0" priority="160" operator="greaterThanOrEqual">
      <formula>0</formula>
    </cfRule>
  </conditionalFormatting>
  <conditionalFormatting sqref="P11">
    <cfRule type="cellIs" dxfId="0" priority="161" operator="lessThan">
      <formula>0</formula>
    </cfRule>
  </conditionalFormatting>
  <conditionalFormatting sqref="P11">
    <cfRule type="cellIs" dxfId="0" priority="162" operator="greaterThanOrEqual">
      <formula>0</formula>
    </cfRule>
  </conditionalFormatting>
  <conditionalFormatting sqref="P12">
    <cfRule type="cellIs" dxfId="0" priority="163" operator="lessThan">
      <formula>0</formula>
    </cfRule>
  </conditionalFormatting>
  <conditionalFormatting sqref="P12">
    <cfRule type="cellIs" dxfId="0" priority="164" operator="greaterThanOrEqual">
      <formula>0</formula>
    </cfRule>
  </conditionalFormatting>
  <conditionalFormatting sqref="C55">
    <cfRule type="cellIs" dxfId="0" priority="165" operator="lessThan">
      <formula>0</formula>
    </cfRule>
  </conditionalFormatting>
  <conditionalFormatting sqref="C55">
    <cfRule type="cellIs" dxfId="0" priority="166" operator="greaterThanOrEqual">
      <formula>0</formula>
    </cfRule>
  </conditionalFormatting>
  <conditionalFormatting sqref="O55">
    <cfRule type="cellIs" dxfId="0" priority="167" operator="lessThan">
      <formula>0</formula>
    </cfRule>
  </conditionalFormatting>
  <conditionalFormatting sqref="O55">
    <cfRule type="cellIs" dxfId="0" priority="168" operator="greaterThanOrEqual">
      <formula>0</formula>
    </cfRule>
  </conditionalFormatting>
  <conditionalFormatting sqref="O56">
    <cfRule type="cellIs" dxfId="0" priority="169" operator="lessThan">
      <formula>0</formula>
    </cfRule>
  </conditionalFormatting>
  <conditionalFormatting sqref="O56">
    <cfRule type="cellIs" dxfId="0" priority="170" operator="greaterThanOrEqual">
      <formula>0</formula>
    </cfRule>
  </conditionalFormatting>
  <conditionalFormatting sqref="O57">
    <cfRule type="cellIs" dxfId="0" priority="171" operator="lessThan">
      <formula>0</formula>
    </cfRule>
  </conditionalFormatting>
  <conditionalFormatting sqref="O57">
    <cfRule type="cellIs" dxfId="0" priority="172" operator="greaterThanOrEqual">
      <formula>0</formula>
    </cfRule>
  </conditionalFormatting>
  <conditionalFormatting sqref="O58">
    <cfRule type="cellIs" dxfId="0" priority="173" operator="lessThan">
      <formula>0</formula>
    </cfRule>
  </conditionalFormatting>
  <conditionalFormatting sqref="O58">
    <cfRule type="cellIs" dxfId="0" priority="174" operator="greaterThanOrEqual">
      <formula>0</formula>
    </cfRule>
  </conditionalFormatting>
  <conditionalFormatting sqref="O59">
    <cfRule type="cellIs" dxfId="0" priority="175" operator="lessThan">
      <formula>0</formula>
    </cfRule>
  </conditionalFormatting>
  <conditionalFormatting sqref="O59">
    <cfRule type="cellIs" dxfId="0" priority="176" operator="greaterThanOrEqual">
      <formula>0</formula>
    </cfRule>
  </conditionalFormatting>
  <conditionalFormatting sqref="O60">
    <cfRule type="cellIs" dxfId="0" priority="177" operator="lessThan">
      <formula>0</formula>
    </cfRule>
  </conditionalFormatting>
  <conditionalFormatting sqref="O60">
    <cfRule type="cellIs" dxfId="0" priority="178" operator="greaterThanOrEqual">
      <formula>0</formula>
    </cfRule>
  </conditionalFormatting>
  <conditionalFormatting sqref="O61">
    <cfRule type="cellIs" dxfId="0" priority="179" operator="lessThan">
      <formula>0</formula>
    </cfRule>
  </conditionalFormatting>
  <conditionalFormatting sqref="O61">
    <cfRule type="cellIs" dxfId="0" priority="180" operator="greaterThanOrEqual">
      <formula>0</formula>
    </cfRule>
  </conditionalFormatting>
  <conditionalFormatting sqref="O62">
    <cfRule type="cellIs" dxfId="0" priority="181" operator="lessThan">
      <formula>0</formula>
    </cfRule>
  </conditionalFormatting>
  <conditionalFormatting sqref="O62">
    <cfRule type="cellIs" dxfId="0" priority="182" operator="greaterThanOrEqual">
      <formula>0</formula>
    </cfRule>
  </conditionalFormatting>
  <conditionalFormatting sqref="O63">
    <cfRule type="cellIs" dxfId="0" priority="183" operator="lessThan">
      <formula>0</formula>
    </cfRule>
  </conditionalFormatting>
  <conditionalFormatting sqref="O63">
    <cfRule type="cellIs" dxfId="0" priority="184" operator="greaterThanOrEqual">
      <formula>0</formula>
    </cfRule>
  </conditionalFormatting>
  <conditionalFormatting sqref="O64">
    <cfRule type="cellIs" dxfId="0" priority="185" operator="lessThan">
      <formula>0</formula>
    </cfRule>
  </conditionalFormatting>
  <conditionalFormatting sqref="O64">
    <cfRule type="cellIs" dxfId="0" priority="186" operator="greaterThanOrEqual">
      <formula>0</formula>
    </cfRule>
  </conditionalFormatting>
  <conditionalFormatting sqref="P55">
    <cfRule type="cellIs" dxfId="0" priority="187" operator="lessThan">
      <formula>0</formula>
    </cfRule>
  </conditionalFormatting>
  <conditionalFormatting sqref="P55">
    <cfRule type="cellIs" dxfId="0" priority="188" operator="greaterThanOrEqual">
      <formula>0</formula>
    </cfRule>
  </conditionalFormatting>
  <conditionalFormatting sqref="P56">
    <cfRule type="cellIs" dxfId="0" priority="189" operator="lessThan">
      <formula>0</formula>
    </cfRule>
  </conditionalFormatting>
  <conditionalFormatting sqref="P56">
    <cfRule type="cellIs" dxfId="0" priority="190" operator="greaterThanOrEqual">
      <formula>0</formula>
    </cfRule>
  </conditionalFormatting>
  <conditionalFormatting sqref="P57">
    <cfRule type="cellIs" dxfId="0" priority="191" operator="lessThan">
      <formula>0</formula>
    </cfRule>
  </conditionalFormatting>
  <conditionalFormatting sqref="P57">
    <cfRule type="cellIs" dxfId="0" priority="192" operator="greaterThanOrEqual">
      <formula>0</formula>
    </cfRule>
  </conditionalFormatting>
  <conditionalFormatting sqref="P58">
    <cfRule type="cellIs" dxfId="0" priority="193" operator="lessThan">
      <formula>0</formula>
    </cfRule>
  </conditionalFormatting>
  <conditionalFormatting sqref="P58">
    <cfRule type="cellIs" dxfId="0" priority="194" operator="greaterThanOrEqual">
      <formula>0</formula>
    </cfRule>
  </conditionalFormatting>
  <conditionalFormatting sqref="P59">
    <cfRule type="cellIs" dxfId="0" priority="195" operator="lessThan">
      <formula>0</formula>
    </cfRule>
  </conditionalFormatting>
  <conditionalFormatting sqref="P59">
    <cfRule type="cellIs" dxfId="0" priority="196" operator="greaterThanOrEqual">
      <formula>0</formula>
    </cfRule>
  </conditionalFormatting>
  <conditionalFormatting sqref="P60">
    <cfRule type="cellIs" dxfId="0" priority="197" operator="lessThan">
      <formula>0</formula>
    </cfRule>
  </conditionalFormatting>
  <conditionalFormatting sqref="P60">
    <cfRule type="cellIs" dxfId="0" priority="198" operator="greaterThanOrEqual">
      <formula>0</formula>
    </cfRule>
  </conditionalFormatting>
  <conditionalFormatting sqref="P61">
    <cfRule type="cellIs" dxfId="0" priority="199" operator="lessThan">
      <formula>0</formula>
    </cfRule>
  </conditionalFormatting>
  <conditionalFormatting sqref="P61">
    <cfRule type="cellIs" dxfId="0" priority="200" operator="greaterThanOrEqual">
      <formula>0</formula>
    </cfRule>
  </conditionalFormatting>
  <conditionalFormatting sqref="P62">
    <cfRule type="cellIs" dxfId="0" priority="201" operator="lessThan">
      <formula>0</formula>
    </cfRule>
  </conditionalFormatting>
  <conditionalFormatting sqref="P62">
    <cfRule type="cellIs" dxfId="0" priority="202" operator="greaterThanOrEqual">
      <formula>0</formula>
    </cfRule>
  </conditionalFormatting>
  <conditionalFormatting sqref="P63">
    <cfRule type="cellIs" dxfId="0" priority="203" operator="lessThan">
      <formula>0</formula>
    </cfRule>
  </conditionalFormatting>
  <conditionalFormatting sqref="P63">
    <cfRule type="cellIs" dxfId="0" priority="204" operator="greaterThanOrEqual">
      <formula>0</formula>
    </cfRule>
  </conditionalFormatting>
  <conditionalFormatting sqref="P64">
    <cfRule type="cellIs" dxfId="0" priority="205" operator="lessThan">
      <formula>0</formula>
    </cfRule>
  </conditionalFormatting>
  <conditionalFormatting sqref="P64">
    <cfRule type="cellIs" dxfId="0" priority="206" operator="greaterThanOrEqual">
      <formula>0</formula>
    </cfRule>
  </conditionalFormatting>
  <conditionalFormatting sqref="D55">
    <cfRule type="cellIs" dxfId="0" priority="207" operator="lessThan">
      <formula>0</formula>
    </cfRule>
  </conditionalFormatting>
  <conditionalFormatting sqref="D55">
    <cfRule type="cellIs" dxfId="0" priority="208" operator="greaterThanOrEqual">
      <formula>0</formula>
    </cfRule>
  </conditionalFormatting>
  <conditionalFormatting sqref="E55">
    <cfRule type="cellIs" dxfId="0" priority="209" operator="lessThan">
      <formula>0</formula>
    </cfRule>
  </conditionalFormatting>
  <conditionalFormatting sqref="E55">
    <cfRule type="cellIs" dxfId="0" priority="210" operator="greaterThanOrEqual">
      <formula>0</formula>
    </cfRule>
  </conditionalFormatting>
  <conditionalFormatting sqref="F55">
    <cfRule type="cellIs" dxfId="0" priority="211" operator="lessThan">
      <formula>0</formula>
    </cfRule>
  </conditionalFormatting>
  <conditionalFormatting sqref="F55">
    <cfRule type="cellIs" dxfId="0" priority="212" operator="greaterThanOrEqual">
      <formula>0</formula>
    </cfRule>
  </conditionalFormatting>
  <conditionalFormatting sqref="G55">
    <cfRule type="cellIs" dxfId="0" priority="213" operator="lessThan">
      <formula>0</formula>
    </cfRule>
  </conditionalFormatting>
  <conditionalFormatting sqref="G55">
    <cfRule type="cellIs" dxfId="0" priority="214" operator="greaterThanOrEqual">
      <formula>0</formula>
    </cfRule>
  </conditionalFormatting>
  <conditionalFormatting sqref="H55">
    <cfRule type="cellIs" dxfId="0" priority="215" operator="lessThan">
      <formula>0</formula>
    </cfRule>
  </conditionalFormatting>
  <conditionalFormatting sqref="H55">
    <cfRule type="cellIs" dxfId="0" priority="216" operator="greaterThanOrEqual">
      <formula>0</formula>
    </cfRule>
  </conditionalFormatting>
  <conditionalFormatting sqref="I55">
    <cfRule type="cellIs" dxfId="0" priority="217" operator="lessThan">
      <formula>0</formula>
    </cfRule>
  </conditionalFormatting>
  <conditionalFormatting sqref="I55">
    <cfRule type="cellIs" dxfId="0" priority="218" operator="greaterThanOrEqual">
      <formula>0</formula>
    </cfRule>
  </conditionalFormatting>
  <conditionalFormatting sqref="J55">
    <cfRule type="cellIs" dxfId="0" priority="219" operator="lessThan">
      <formula>0</formula>
    </cfRule>
  </conditionalFormatting>
  <conditionalFormatting sqref="J55">
    <cfRule type="cellIs" dxfId="0" priority="220" operator="greaterThanOrEqual">
      <formula>0</formula>
    </cfRule>
  </conditionalFormatting>
  <conditionalFormatting sqref="K55">
    <cfRule type="cellIs" dxfId="0" priority="221" operator="lessThan">
      <formula>0</formula>
    </cfRule>
  </conditionalFormatting>
  <conditionalFormatting sqref="K55">
    <cfRule type="cellIs" dxfId="0" priority="222" operator="greaterThanOrEqual">
      <formula>0</formula>
    </cfRule>
  </conditionalFormatting>
  <conditionalFormatting sqref="L55">
    <cfRule type="cellIs" dxfId="0" priority="223" operator="lessThan">
      <formula>0</formula>
    </cfRule>
  </conditionalFormatting>
  <conditionalFormatting sqref="L55">
    <cfRule type="cellIs" dxfId="0" priority="224" operator="greaterThanOrEqual">
      <formula>0</formula>
    </cfRule>
  </conditionalFormatting>
  <conditionalFormatting sqref="M55">
    <cfRule type="cellIs" dxfId="0" priority="225" operator="lessThan">
      <formula>0</formula>
    </cfRule>
  </conditionalFormatting>
  <conditionalFormatting sqref="M55">
    <cfRule type="cellIs" dxfId="0" priority="226" operator="greaterThanOrEqual">
      <formula>0</formula>
    </cfRule>
  </conditionalFormatting>
  <conditionalFormatting sqref="N55">
    <cfRule type="cellIs" dxfId="0" priority="227" operator="lessThan">
      <formula>0</formula>
    </cfRule>
  </conditionalFormatting>
  <conditionalFormatting sqref="N55">
    <cfRule type="cellIs" dxfId="0" priority="228" operator="greaterThanOrEqual">
      <formula>0</formula>
    </cfRule>
  </conditionalFormatting>
  <conditionalFormatting sqref="C56">
    <cfRule type="cellIs" dxfId="0" priority="229" operator="lessThan">
      <formula>0</formula>
    </cfRule>
  </conditionalFormatting>
  <conditionalFormatting sqref="C56">
    <cfRule type="cellIs" dxfId="0" priority="230" operator="greaterThanOrEqual">
      <formula>0</formula>
    </cfRule>
  </conditionalFormatting>
  <conditionalFormatting sqref="D56">
    <cfRule type="cellIs" dxfId="0" priority="231" operator="lessThan">
      <formula>0</formula>
    </cfRule>
  </conditionalFormatting>
  <conditionalFormatting sqref="D56">
    <cfRule type="cellIs" dxfId="0" priority="232" operator="greaterThanOrEqual">
      <formula>0</formula>
    </cfRule>
  </conditionalFormatting>
  <conditionalFormatting sqref="E56">
    <cfRule type="cellIs" dxfId="0" priority="233" operator="lessThan">
      <formula>0</formula>
    </cfRule>
  </conditionalFormatting>
  <conditionalFormatting sqref="E56">
    <cfRule type="cellIs" dxfId="0" priority="234" operator="greaterThanOrEqual">
      <formula>0</formula>
    </cfRule>
  </conditionalFormatting>
  <conditionalFormatting sqref="F56">
    <cfRule type="cellIs" dxfId="0" priority="235" operator="lessThan">
      <formula>0</formula>
    </cfRule>
  </conditionalFormatting>
  <conditionalFormatting sqref="F56">
    <cfRule type="cellIs" dxfId="0" priority="236" operator="greaterThanOrEqual">
      <formula>0</formula>
    </cfRule>
  </conditionalFormatting>
  <conditionalFormatting sqref="G56">
    <cfRule type="cellIs" dxfId="0" priority="237" operator="lessThan">
      <formula>0</formula>
    </cfRule>
  </conditionalFormatting>
  <conditionalFormatting sqref="G56">
    <cfRule type="cellIs" dxfId="0" priority="238" operator="greaterThanOrEqual">
      <formula>0</formula>
    </cfRule>
  </conditionalFormatting>
  <conditionalFormatting sqref="H56">
    <cfRule type="cellIs" dxfId="0" priority="239" operator="lessThan">
      <formula>0</formula>
    </cfRule>
  </conditionalFormatting>
  <conditionalFormatting sqref="H56">
    <cfRule type="cellIs" dxfId="0" priority="240" operator="greaterThanOrEqual">
      <formula>0</formula>
    </cfRule>
  </conditionalFormatting>
  <conditionalFormatting sqref="I56">
    <cfRule type="cellIs" dxfId="0" priority="241" operator="lessThan">
      <formula>0</formula>
    </cfRule>
  </conditionalFormatting>
  <conditionalFormatting sqref="I56">
    <cfRule type="cellIs" dxfId="0" priority="242" operator="greaterThanOrEqual">
      <formula>0</formula>
    </cfRule>
  </conditionalFormatting>
  <conditionalFormatting sqref="J56">
    <cfRule type="cellIs" dxfId="0" priority="243" operator="lessThan">
      <formula>0</formula>
    </cfRule>
  </conditionalFormatting>
  <conditionalFormatting sqref="J56">
    <cfRule type="cellIs" dxfId="0" priority="244" operator="greaterThanOrEqual">
      <formula>0</formula>
    </cfRule>
  </conditionalFormatting>
  <conditionalFormatting sqref="K56">
    <cfRule type="cellIs" dxfId="0" priority="245" operator="lessThan">
      <formula>0</formula>
    </cfRule>
  </conditionalFormatting>
  <conditionalFormatting sqref="K56">
    <cfRule type="cellIs" dxfId="0" priority="246" operator="greaterThanOrEqual">
      <formula>0</formula>
    </cfRule>
  </conditionalFormatting>
  <conditionalFormatting sqref="L56">
    <cfRule type="cellIs" dxfId="0" priority="247" operator="lessThan">
      <formula>0</formula>
    </cfRule>
  </conditionalFormatting>
  <conditionalFormatting sqref="L56">
    <cfRule type="cellIs" dxfId="0" priority="248" operator="greaterThanOrEqual">
      <formula>0</formula>
    </cfRule>
  </conditionalFormatting>
  <conditionalFormatting sqref="M56">
    <cfRule type="cellIs" dxfId="0" priority="249" operator="lessThan">
      <formula>0</formula>
    </cfRule>
  </conditionalFormatting>
  <conditionalFormatting sqref="M56">
    <cfRule type="cellIs" dxfId="0" priority="250" operator="greaterThanOrEqual">
      <formula>0</formula>
    </cfRule>
  </conditionalFormatting>
  <conditionalFormatting sqref="N56">
    <cfRule type="cellIs" dxfId="0" priority="251" operator="lessThan">
      <formula>0</formula>
    </cfRule>
  </conditionalFormatting>
  <conditionalFormatting sqref="N56">
    <cfRule type="cellIs" dxfId="0" priority="252" operator="greaterThanOrEqual">
      <formula>0</formula>
    </cfRule>
  </conditionalFormatting>
  <conditionalFormatting sqref="C57">
    <cfRule type="cellIs" dxfId="0" priority="253" operator="lessThan">
      <formula>0</formula>
    </cfRule>
  </conditionalFormatting>
  <conditionalFormatting sqref="C57">
    <cfRule type="cellIs" dxfId="0" priority="254" operator="greaterThanOrEqual">
      <formula>0</formula>
    </cfRule>
  </conditionalFormatting>
  <conditionalFormatting sqref="D57">
    <cfRule type="cellIs" dxfId="0" priority="255" operator="lessThan">
      <formula>0</formula>
    </cfRule>
  </conditionalFormatting>
  <conditionalFormatting sqref="D57">
    <cfRule type="cellIs" dxfId="0" priority="256" operator="greaterThanOrEqual">
      <formula>0</formula>
    </cfRule>
  </conditionalFormatting>
  <conditionalFormatting sqref="E57">
    <cfRule type="cellIs" dxfId="0" priority="257" operator="lessThan">
      <formula>0</formula>
    </cfRule>
  </conditionalFormatting>
  <conditionalFormatting sqref="E57">
    <cfRule type="cellIs" dxfId="0" priority="258" operator="greaterThanOrEqual">
      <formula>0</formula>
    </cfRule>
  </conditionalFormatting>
  <conditionalFormatting sqref="F57">
    <cfRule type="cellIs" dxfId="0" priority="259" operator="lessThan">
      <formula>0</formula>
    </cfRule>
  </conditionalFormatting>
  <conditionalFormatting sqref="F57">
    <cfRule type="cellIs" dxfId="0" priority="260" operator="greaterThanOrEqual">
      <formula>0</formula>
    </cfRule>
  </conditionalFormatting>
  <conditionalFormatting sqref="G57">
    <cfRule type="cellIs" dxfId="0" priority="261" operator="lessThan">
      <formula>0</formula>
    </cfRule>
  </conditionalFormatting>
  <conditionalFormatting sqref="G57">
    <cfRule type="cellIs" dxfId="0" priority="262" operator="greaterThanOrEqual">
      <formula>0</formula>
    </cfRule>
  </conditionalFormatting>
  <conditionalFormatting sqref="H57">
    <cfRule type="cellIs" dxfId="0" priority="263" operator="lessThan">
      <formula>0</formula>
    </cfRule>
  </conditionalFormatting>
  <conditionalFormatting sqref="H57">
    <cfRule type="cellIs" dxfId="0" priority="264" operator="greaterThanOrEqual">
      <formula>0</formula>
    </cfRule>
  </conditionalFormatting>
  <conditionalFormatting sqref="I57">
    <cfRule type="cellIs" dxfId="0" priority="265" operator="lessThan">
      <formula>0</formula>
    </cfRule>
  </conditionalFormatting>
  <conditionalFormatting sqref="I57">
    <cfRule type="cellIs" dxfId="0" priority="266" operator="greaterThanOrEqual">
      <formula>0</formula>
    </cfRule>
  </conditionalFormatting>
  <conditionalFormatting sqref="J57">
    <cfRule type="cellIs" dxfId="0" priority="267" operator="lessThan">
      <formula>0</formula>
    </cfRule>
  </conditionalFormatting>
  <conditionalFormatting sqref="J57">
    <cfRule type="cellIs" dxfId="0" priority="268" operator="greaterThanOrEqual">
      <formula>0</formula>
    </cfRule>
  </conditionalFormatting>
  <conditionalFormatting sqref="K57">
    <cfRule type="cellIs" dxfId="0" priority="269" operator="lessThan">
      <formula>0</formula>
    </cfRule>
  </conditionalFormatting>
  <conditionalFormatting sqref="K57">
    <cfRule type="cellIs" dxfId="0" priority="270" operator="greaterThanOrEqual">
      <formula>0</formula>
    </cfRule>
  </conditionalFormatting>
  <conditionalFormatting sqref="L57">
    <cfRule type="cellIs" dxfId="0" priority="271" operator="lessThan">
      <formula>0</formula>
    </cfRule>
  </conditionalFormatting>
  <conditionalFormatting sqref="L57">
    <cfRule type="cellIs" dxfId="0" priority="272" operator="greaterThanOrEqual">
      <formula>0</formula>
    </cfRule>
  </conditionalFormatting>
  <conditionalFormatting sqref="M57">
    <cfRule type="cellIs" dxfId="0" priority="273" operator="lessThan">
      <formula>0</formula>
    </cfRule>
  </conditionalFormatting>
  <conditionalFormatting sqref="M57">
    <cfRule type="cellIs" dxfId="0" priority="274" operator="greaterThanOrEqual">
      <formula>0</formula>
    </cfRule>
  </conditionalFormatting>
  <conditionalFormatting sqref="N57">
    <cfRule type="cellIs" dxfId="0" priority="275" operator="lessThan">
      <formula>0</formula>
    </cfRule>
  </conditionalFormatting>
  <conditionalFormatting sqref="N57">
    <cfRule type="cellIs" dxfId="0" priority="276" operator="greaterThanOrEqual">
      <formula>0</formula>
    </cfRule>
  </conditionalFormatting>
  <conditionalFormatting sqref="C58">
    <cfRule type="cellIs" dxfId="0" priority="277" operator="lessThan">
      <formula>0</formula>
    </cfRule>
  </conditionalFormatting>
  <conditionalFormatting sqref="C58">
    <cfRule type="cellIs" dxfId="0" priority="278" operator="greaterThanOrEqual">
      <formula>0</formula>
    </cfRule>
  </conditionalFormatting>
  <conditionalFormatting sqref="D58">
    <cfRule type="cellIs" dxfId="0" priority="279" operator="lessThan">
      <formula>0</formula>
    </cfRule>
  </conditionalFormatting>
  <conditionalFormatting sqref="D58">
    <cfRule type="cellIs" dxfId="0" priority="280" operator="greaterThanOrEqual">
      <formula>0</formula>
    </cfRule>
  </conditionalFormatting>
  <conditionalFormatting sqref="E58">
    <cfRule type="cellIs" dxfId="0" priority="281" operator="lessThan">
      <formula>0</formula>
    </cfRule>
  </conditionalFormatting>
  <conditionalFormatting sqref="E58">
    <cfRule type="cellIs" dxfId="0" priority="282" operator="greaterThanOrEqual">
      <formula>0</formula>
    </cfRule>
  </conditionalFormatting>
  <conditionalFormatting sqref="F58">
    <cfRule type="cellIs" dxfId="0" priority="283" operator="lessThan">
      <formula>0</formula>
    </cfRule>
  </conditionalFormatting>
  <conditionalFormatting sqref="F58">
    <cfRule type="cellIs" dxfId="0" priority="284" operator="greaterThanOrEqual">
      <formula>0</formula>
    </cfRule>
  </conditionalFormatting>
  <conditionalFormatting sqref="G58">
    <cfRule type="cellIs" dxfId="0" priority="285" operator="lessThan">
      <formula>0</formula>
    </cfRule>
  </conditionalFormatting>
  <conditionalFormatting sqref="G58">
    <cfRule type="cellIs" dxfId="0" priority="286" operator="greaterThanOrEqual">
      <formula>0</formula>
    </cfRule>
  </conditionalFormatting>
  <conditionalFormatting sqref="H58">
    <cfRule type="cellIs" dxfId="0" priority="287" operator="lessThan">
      <formula>0</formula>
    </cfRule>
  </conditionalFormatting>
  <conditionalFormatting sqref="H58">
    <cfRule type="cellIs" dxfId="0" priority="288" operator="greaterThanOrEqual">
      <formula>0</formula>
    </cfRule>
  </conditionalFormatting>
  <conditionalFormatting sqref="I58">
    <cfRule type="cellIs" dxfId="0" priority="289" operator="lessThan">
      <formula>0</formula>
    </cfRule>
  </conditionalFormatting>
  <conditionalFormatting sqref="I58">
    <cfRule type="cellIs" dxfId="0" priority="290" operator="greaterThanOrEqual">
      <formula>0</formula>
    </cfRule>
  </conditionalFormatting>
  <conditionalFormatting sqref="J58">
    <cfRule type="cellIs" dxfId="0" priority="291" operator="lessThan">
      <formula>0</formula>
    </cfRule>
  </conditionalFormatting>
  <conditionalFormatting sqref="J58">
    <cfRule type="cellIs" dxfId="0" priority="292" operator="greaterThanOrEqual">
      <formula>0</formula>
    </cfRule>
  </conditionalFormatting>
  <conditionalFormatting sqref="K58">
    <cfRule type="cellIs" dxfId="0" priority="293" operator="lessThan">
      <formula>0</formula>
    </cfRule>
  </conditionalFormatting>
  <conditionalFormatting sqref="K58">
    <cfRule type="cellIs" dxfId="0" priority="294" operator="greaterThanOrEqual">
      <formula>0</formula>
    </cfRule>
  </conditionalFormatting>
  <conditionalFormatting sqref="L58">
    <cfRule type="cellIs" dxfId="0" priority="295" operator="lessThan">
      <formula>0</formula>
    </cfRule>
  </conditionalFormatting>
  <conditionalFormatting sqref="L58">
    <cfRule type="cellIs" dxfId="0" priority="296" operator="greaterThanOrEqual">
      <formula>0</formula>
    </cfRule>
  </conditionalFormatting>
  <conditionalFormatting sqref="M58">
    <cfRule type="cellIs" dxfId="0" priority="297" operator="lessThan">
      <formula>0</formula>
    </cfRule>
  </conditionalFormatting>
  <conditionalFormatting sqref="M58">
    <cfRule type="cellIs" dxfId="0" priority="298" operator="greaterThanOrEqual">
      <formula>0</formula>
    </cfRule>
  </conditionalFormatting>
  <conditionalFormatting sqref="N58">
    <cfRule type="cellIs" dxfId="0" priority="299" operator="lessThan">
      <formula>0</formula>
    </cfRule>
  </conditionalFormatting>
  <conditionalFormatting sqref="N58">
    <cfRule type="cellIs" dxfId="0" priority="300" operator="greaterThanOrEqual">
      <formula>0</formula>
    </cfRule>
  </conditionalFormatting>
  <conditionalFormatting sqref="C59">
    <cfRule type="cellIs" dxfId="0" priority="301" operator="lessThan">
      <formula>0</formula>
    </cfRule>
  </conditionalFormatting>
  <conditionalFormatting sqref="C59">
    <cfRule type="cellIs" dxfId="0" priority="302" operator="greaterThanOrEqual">
      <formula>0</formula>
    </cfRule>
  </conditionalFormatting>
  <conditionalFormatting sqref="C60">
    <cfRule type="cellIs" dxfId="0" priority="303" operator="lessThan">
      <formula>0</formula>
    </cfRule>
  </conditionalFormatting>
  <conditionalFormatting sqref="C60">
    <cfRule type="cellIs" dxfId="0" priority="304" operator="greaterThanOrEqual">
      <formula>0</formula>
    </cfRule>
  </conditionalFormatting>
  <conditionalFormatting sqref="C61">
    <cfRule type="cellIs" dxfId="0" priority="305" operator="lessThan">
      <formula>0</formula>
    </cfRule>
  </conditionalFormatting>
  <conditionalFormatting sqref="C61">
    <cfRule type="cellIs" dxfId="0" priority="306" operator="greaterThanOrEqual">
      <formula>0</formula>
    </cfRule>
  </conditionalFormatting>
  <conditionalFormatting sqref="C62">
    <cfRule type="cellIs" dxfId="0" priority="307" operator="lessThan">
      <formula>0</formula>
    </cfRule>
  </conditionalFormatting>
  <conditionalFormatting sqref="C62">
    <cfRule type="cellIs" dxfId="0" priority="308" operator="greaterThanOrEqual">
      <formula>0</formula>
    </cfRule>
  </conditionalFormatting>
  <conditionalFormatting sqref="C63">
    <cfRule type="cellIs" dxfId="0" priority="309" operator="lessThan">
      <formula>0</formula>
    </cfRule>
  </conditionalFormatting>
  <conditionalFormatting sqref="C63">
    <cfRule type="cellIs" dxfId="0" priority="310" operator="greaterThanOrEqual">
      <formula>0</formula>
    </cfRule>
  </conditionalFormatting>
  <conditionalFormatting sqref="C64">
    <cfRule type="cellIs" dxfId="0" priority="311" operator="lessThan">
      <formula>0</formula>
    </cfRule>
  </conditionalFormatting>
  <conditionalFormatting sqref="C64">
    <cfRule type="cellIs" dxfId="0" priority="312" operator="greaterThanOrEqual">
      <formula>0</formula>
    </cfRule>
  </conditionalFormatting>
  <conditionalFormatting sqref="D59">
    <cfRule type="cellIs" dxfId="0" priority="313" operator="lessThan">
      <formula>0</formula>
    </cfRule>
  </conditionalFormatting>
  <conditionalFormatting sqref="D59">
    <cfRule type="cellIs" dxfId="0" priority="314" operator="greaterThanOrEqual">
      <formula>0</formula>
    </cfRule>
  </conditionalFormatting>
  <conditionalFormatting sqref="E59">
    <cfRule type="cellIs" dxfId="0" priority="315" operator="lessThan">
      <formula>0</formula>
    </cfRule>
  </conditionalFormatting>
  <conditionalFormatting sqref="E59">
    <cfRule type="cellIs" dxfId="0" priority="316" operator="greaterThanOrEqual">
      <formula>0</formula>
    </cfRule>
  </conditionalFormatting>
  <conditionalFormatting sqref="F59">
    <cfRule type="cellIs" dxfId="0" priority="317" operator="lessThan">
      <formula>0</formula>
    </cfRule>
  </conditionalFormatting>
  <conditionalFormatting sqref="F59">
    <cfRule type="cellIs" dxfId="0" priority="318" operator="greaterThanOrEqual">
      <formula>0</formula>
    </cfRule>
  </conditionalFormatting>
  <conditionalFormatting sqref="G59">
    <cfRule type="cellIs" dxfId="0" priority="319" operator="lessThan">
      <formula>0</formula>
    </cfRule>
  </conditionalFormatting>
  <conditionalFormatting sqref="G59">
    <cfRule type="cellIs" dxfId="0" priority="320" operator="greaterThanOrEqual">
      <formula>0</formula>
    </cfRule>
  </conditionalFormatting>
  <conditionalFormatting sqref="H59">
    <cfRule type="cellIs" dxfId="0" priority="321" operator="lessThan">
      <formula>0</formula>
    </cfRule>
  </conditionalFormatting>
  <conditionalFormatting sqref="H59">
    <cfRule type="cellIs" dxfId="0" priority="322" operator="greaterThanOrEqual">
      <formula>0</formula>
    </cfRule>
  </conditionalFormatting>
  <conditionalFormatting sqref="I59">
    <cfRule type="cellIs" dxfId="0" priority="323" operator="lessThan">
      <formula>0</formula>
    </cfRule>
  </conditionalFormatting>
  <conditionalFormatting sqref="I59">
    <cfRule type="cellIs" dxfId="0" priority="324" operator="greaterThanOrEqual">
      <formula>0</formula>
    </cfRule>
  </conditionalFormatting>
  <conditionalFormatting sqref="J59">
    <cfRule type="cellIs" dxfId="0" priority="325" operator="lessThan">
      <formula>0</formula>
    </cfRule>
  </conditionalFormatting>
  <conditionalFormatting sqref="J59">
    <cfRule type="cellIs" dxfId="0" priority="326" operator="greaterThanOrEqual">
      <formula>0</formula>
    </cfRule>
  </conditionalFormatting>
  <conditionalFormatting sqref="K59">
    <cfRule type="cellIs" dxfId="0" priority="327" operator="lessThan">
      <formula>0</formula>
    </cfRule>
  </conditionalFormatting>
  <conditionalFormatting sqref="K59">
    <cfRule type="cellIs" dxfId="0" priority="328" operator="greaterThanOrEqual">
      <formula>0</formula>
    </cfRule>
  </conditionalFormatting>
  <conditionalFormatting sqref="L59">
    <cfRule type="cellIs" dxfId="0" priority="329" operator="lessThan">
      <formula>0</formula>
    </cfRule>
  </conditionalFormatting>
  <conditionalFormatting sqref="L59">
    <cfRule type="cellIs" dxfId="0" priority="330" operator="greaterThanOrEqual">
      <formula>0</formula>
    </cfRule>
  </conditionalFormatting>
  <conditionalFormatting sqref="M59">
    <cfRule type="cellIs" dxfId="0" priority="331" operator="lessThan">
      <formula>0</formula>
    </cfRule>
  </conditionalFormatting>
  <conditionalFormatting sqref="M59">
    <cfRule type="cellIs" dxfId="0" priority="332" operator="greaterThanOrEqual">
      <formula>0</formula>
    </cfRule>
  </conditionalFormatting>
  <conditionalFormatting sqref="N59">
    <cfRule type="cellIs" dxfId="0" priority="333" operator="lessThan">
      <formula>0</formula>
    </cfRule>
  </conditionalFormatting>
  <conditionalFormatting sqref="N59">
    <cfRule type="cellIs" dxfId="0" priority="334" operator="greaterThanOrEqual">
      <formula>0</formula>
    </cfRule>
  </conditionalFormatting>
  <conditionalFormatting sqref="D60">
    <cfRule type="cellIs" dxfId="0" priority="335" operator="lessThan">
      <formula>0</formula>
    </cfRule>
  </conditionalFormatting>
  <conditionalFormatting sqref="D60">
    <cfRule type="cellIs" dxfId="0" priority="336" operator="greaterThanOrEqual">
      <formula>0</formula>
    </cfRule>
  </conditionalFormatting>
  <conditionalFormatting sqref="E60">
    <cfRule type="cellIs" dxfId="0" priority="337" operator="lessThan">
      <formula>0</formula>
    </cfRule>
  </conditionalFormatting>
  <conditionalFormatting sqref="E60">
    <cfRule type="cellIs" dxfId="0" priority="338" operator="greaterThanOrEqual">
      <formula>0</formula>
    </cfRule>
  </conditionalFormatting>
  <conditionalFormatting sqref="F60">
    <cfRule type="cellIs" dxfId="0" priority="339" operator="lessThan">
      <formula>0</formula>
    </cfRule>
  </conditionalFormatting>
  <conditionalFormatting sqref="F60">
    <cfRule type="cellIs" dxfId="0" priority="340" operator="greaterThanOrEqual">
      <formula>0</formula>
    </cfRule>
  </conditionalFormatting>
  <conditionalFormatting sqref="G60">
    <cfRule type="cellIs" dxfId="0" priority="341" operator="lessThan">
      <formula>0</formula>
    </cfRule>
  </conditionalFormatting>
  <conditionalFormatting sqref="G60">
    <cfRule type="cellIs" dxfId="0" priority="342" operator="greaterThanOrEqual">
      <formula>0</formula>
    </cfRule>
  </conditionalFormatting>
  <conditionalFormatting sqref="H60">
    <cfRule type="cellIs" dxfId="0" priority="343" operator="lessThan">
      <formula>0</formula>
    </cfRule>
  </conditionalFormatting>
  <conditionalFormatting sqref="H60">
    <cfRule type="cellIs" dxfId="0" priority="344" operator="greaterThanOrEqual">
      <formula>0</formula>
    </cfRule>
  </conditionalFormatting>
  <conditionalFormatting sqref="I60">
    <cfRule type="cellIs" dxfId="0" priority="345" operator="lessThan">
      <formula>0</formula>
    </cfRule>
  </conditionalFormatting>
  <conditionalFormatting sqref="I60">
    <cfRule type="cellIs" dxfId="0" priority="346" operator="greaterThanOrEqual">
      <formula>0</formula>
    </cfRule>
  </conditionalFormatting>
  <conditionalFormatting sqref="J60">
    <cfRule type="cellIs" dxfId="0" priority="347" operator="lessThan">
      <formula>0</formula>
    </cfRule>
  </conditionalFormatting>
  <conditionalFormatting sqref="J60">
    <cfRule type="cellIs" dxfId="0" priority="348" operator="greaterThanOrEqual">
      <formula>0</formula>
    </cfRule>
  </conditionalFormatting>
  <conditionalFormatting sqref="K60">
    <cfRule type="cellIs" dxfId="0" priority="349" operator="lessThan">
      <formula>0</formula>
    </cfRule>
  </conditionalFormatting>
  <conditionalFormatting sqref="K60">
    <cfRule type="cellIs" dxfId="0" priority="350" operator="greaterThanOrEqual">
      <formula>0</formula>
    </cfRule>
  </conditionalFormatting>
  <conditionalFormatting sqref="L60">
    <cfRule type="cellIs" dxfId="0" priority="351" operator="lessThan">
      <formula>0</formula>
    </cfRule>
  </conditionalFormatting>
  <conditionalFormatting sqref="L60">
    <cfRule type="cellIs" dxfId="0" priority="352" operator="greaterThanOrEqual">
      <formula>0</formula>
    </cfRule>
  </conditionalFormatting>
  <conditionalFormatting sqref="M60">
    <cfRule type="cellIs" dxfId="0" priority="353" operator="lessThan">
      <formula>0</formula>
    </cfRule>
  </conditionalFormatting>
  <conditionalFormatting sqref="M60">
    <cfRule type="cellIs" dxfId="0" priority="354" operator="greaterThanOrEqual">
      <formula>0</formula>
    </cfRule>
  </conditionalFormatting>
  <conditionalFormatting sqref="N60">
    <cfRule type="cellIs" dxfId="0" priority="355" operator="lessThan">
      <formula>0</formula>
    </cfRule>
  </conditionalFormatting>
  <conditionalFormatting sqref="N60">
    <cfRule type="cellIs" dxfId="0" priority="356" operator="greaterThanOrEqual">
      <formula>0</formula>
    </cfRule>
  </conditionalFormatting>
  <conditionalFormatting sqref="D61">
    <cfRule type="cellIs" dxfId="0" priority="357" operator="lessThan">
      <formula>0</formula>
    </cfRule>
  </conditionalFormatting>
  <conditionalFormatting sqref="D61">
    <cfRule type="cellIs" dxfId="0" priority="358" operator="greaterThanOrEqual">
      <formula>0</formula>
    </cfRule>
  </conditionalFormatting>
  <conditionalFormatting sqref="E61">
    <cfRule type="cellIs" dxfId="0" priority="359" operator="lessThan">
      <formula>0</formula>
    </cfRule>
  </conditionalFormatting>
  <conditionalFormatting sqref="E61">
    <cfRule type="cellIs" dxfId="0" priority="360" operator="greaterThanOrEqual">
      <formula>0</formula>
    </cfRule>
  </conditionalFormatting>
  <conditionalFormatting sqref="F61">
    <cfRule type="cellIs" dxfId="0" priority="361" operator="lessThan">
      <formula>0</formula>
    </cfRule>
  </conditionalFormatting>
  <conditionalFormatting sqref="F61">
    <cfRule type="cellIs" dxfId="0" priority="362" operator="greaterThanOrEqual">
      <formula>0</formula>
    </cfRule>
  </conditionalFormatting>
  <conditionalFormatting sqref="G61">
    <cfRule type="cellIs" dxfId="0" priority="363" operator="lessThan">
      <formula>0</formula>
    </cfRule>
  </conditionalFormatting>
  <conditionalFormatting sqref="G61">
    <cfRule type="cellIs" dxfId="0" priority="364" operator="greaterThanOrEqual">
      <formula>0</formula>
    </cfRule>
  </conditionalFormatting>
  <conditionalFormatting sqref="H61">
    <cfRule type="cellIs" dxfId="0" priority="365" operator="lessThan">
      <formula>0</formula>
    </cfRule>
  </conditionalFormatting>
  <conditionalFormatting sqref="H61">
    <cfRule type="cellIs" dxfId="0" priority="366" operator="greaterThanOrEqual">
      <formula>0</formula>
    </cfRule>
  </conditionalFormatting>
  <conditionalFormatting sqref="I61">
    <cfRule type="cellIs" dxfId="0" priority="367" operator="lessThan">
      <formula>0</formula>
    </cfRule>
  </conditionalFormatting>
  <conditionalFormatting sqref="I61">
    <cfRule type="cellIs" dxfId="0" priority="368" operator="greaterThanOrEqual">
      <formula>0</formula>
    </cfRule>
  </conditionalFormatting>
  <conditionalFormatting sqref="J61">
    <cfRule type="cellIs" dxfId="0" priority="369" operator="lessThan">
      <formula>0</formula>
    </cfRule>
  </conditionalFormatting>
  <conditionalFormatting sqref="J61">
    <cfRule type="cellIs" dxfId="0" priority="370" operator="greaterThanOrEqual">
      <formula>0</formula>
    </cfRule>
  </conditionalFormatting>
  <conditionalFormatting sqref="K61">
    <cfRule type="cellIs" dxfId="0" priority="371" operator="lessThan">
      <formula>0</formula>
    </cfRule>
  </conditionalFormatting>
  <conditionalFormatting sqref="K61">
    <cfRule type="cellIs" dxfId="0" priority="372" operator="greaterThanOrEqual">
      <formula>0</formula>
    </cfRule>
  </conditionalFormatting>
  <conditionalFormatting sqref="L61">
    <cfRule type="cellIs" dxfId="0" priority="373" operator="lessThan">
      <formula>0</formula>
    </cfRule>
  </conditionalFormatting>
  <conditionalFormatting sqref="L61">
    <cfRule type="cellIs" dxfId="0" priority="374" operator="greaterThanOrEqual">
      <formula>0</formula>
    </cfRule>
  </conditionalFormatting>
  <conditionalFormatting sqref="M61">
    <cfRule type="cellIs" dxfId="0" priority="375" operator="lessThan">
      <formula>0</formula>
    </cfRule>
  </conditionalFormatting>
  <conditionalFormatting sqref="M61">
    <cfRule type="cellIs" dxfId="0" priority="376" operator="greaterThanOrEqual">
      <formula>0</formula>
    </cfRule>
  </conditionalFormatting>
  <conditionalFormatting sqref="N61">
    <cfRule type="cellIs" dxfId="0" priority="377" operator="lessThan">
      <formula>0</formula>
    </cfRule>
  </conditionalFormatting>
  <conditionalFormatting sqref="N61">
    <cfRule type="cellIs" dxfId="0" priority="378" operator="greaterThanOrEqual">
      <formula>0</formula>
    </cfRule>
  </conditionalFormatting>
  <conditionalFormatting sqref="D62">
    <cfRule type="cellIs" dxfId="0" priority="379" operator="lessThan">
      <formula>0</formula>
    </cfRule>
  </conditionalFormatting>
  <conditionalFormatting sqref="D62">
    <cfRule type="cellIs" dxfId="0" priority="380" operator="greaterThanOrEqual">
      <formula>0</formula>
    </cfRule>
  </conditionalFormatting>
  <conditionalFormatting sqref="E62">
    <cfRule type="cellIs" dxfId="0" priority="381" operator="lessThan">
      <formula>0</formula>
    </cfRule>
  </conditionalFormatting>
  <conditionalFormatting sqref="E62">
    <cfRule type="cellIs" dxfId="0" priority="382" operator="greaterThanOrEqual">
      <formula>0</formula>
    </cfRule>
  </conditionalFormatting>
  <conditionalFormatting sqref="F62">
    <cfRule type="cellIs" dxfId="0" priority="383" operator="lessThan">
      <formula>0</formula>
    </cfRule>
  </conditionalFormatting>
  <conditionalFormatting sqref="F62">
    <cfRule type="cellIs" dxfId="0" priority="384" operator="greaterThanOrEqual">
      <formula>0</formula>
    </cfRule>
  </conditionalFormatting>
  <conditionalFormatting sqref="G62">
    <cfRule type="cellIs" dxfId="0" priority="385" operator="lessThan">
      <formula>0</formula>
    </cfRule>
  </conditionalFormatting>
  <conditionalFormatting sqref="G62">
    <cfRule type="cellIs" dxfId="0" priority="386" operator="greaterThanOrEqual">
      <formula>0</formula>
    </cfRule>
  </conditionalFormatting>
  <conditionalFormatting sqref="H62">
    <cfRule type="cellIs" dxfId="0" priority="387" operator="lessThan">
      <formula>0</formula>
    </cfRule>
  </conditionalFormatting>
  <conditionalFormatting sqref="H62">
    <cfRule type="cellIs" dxfId="0" priority="388" operator="greaterThanOrEqual">
      <formula>0</formula>
    </cfRule>
  </conditionalFormatting>
  <conditionalFormatting sqref="I62">
    <cfRule type="cellIs" dxfId="0" priority="389" operator="lessThan">
      <formula>0</formula>
    </cfRule>
  </conditionalFormatting>
  <conditionalFormatting sqref="I62">
    <cfRule type="cellIs" dxfId="0" priority="390" operator="greaterThanOrEqual">
      <formula>0</formula>
    </cfRule>
  </conditionalFormatting>
  <conditionalFormatting sqref="J62">
    <cfRule type="cellIs" dxfId="0" priority="391" operator="lessThan">
      <formula>0</formula>
    </cfRule>
  </conditionalFormatting>
  <conditionalFormatting sqref="J62">
    <cfRule type="cellIs" dxfId="0" priority="392" operator="greaterThanOrEqual">
      <formula>0</formula>
    </cfRule>
  </conditionalFormatting>
  <conditionalFormatting sqref="K62">
    <cfRule type="cellIs" dxfId="0" priority="393" operator="lessThan">
      <formula>0</formula>
    </cfRule>
  </conditionalFormatting>
  <conditionalFormatting sqref="K62">
    <cfRule type="cellIs" dxfId="0" priority="394" operator="greaterThanOrEqual">
      <formula>0</formula>
    </cfRule>
  </conditionalFormatting>
  <conditionalFormatting sqref="L62">
    <cfRule type="cellIs" dxfId="0" priority="395" operator="lessThan">
      <formula>0</formula>
    </cfRule>
  </conditionalFormatting>
  <conditionalFormatting sqref="L62">
    <cfRule type="cellIs" dxfId="0" priority="396" operator="greaterThanOrEqual">
      <formula>0</formula>
    </cfRule>
  </conditionalFormatting>
  <conditionalFormatting sqref="M62">
    <cfRule type="cellIs" dxfId="0" priority="397" operator="lessThan">
      <formula>0</formula>
    </cfRule>
  </conditionalFormatting>
  <conditionalFormatting sqref="M62">
    <cfRule type="cellIs" dxfId="0" priority="398" operator="greaterThanOrEqual">
      <formula>0</formula>
    </cfRule>
  </conditionalFormatting>
  <conditionalFormatting sqref="N62">
    <cfRule type="cellIs" dxfId="0" priority="399" operator="lessThan">
      <formula>0</formula>
    </cfRule>
  </conditionalFormatting>
  <conditionalFormatting sqref="N62">
    <cfRule type="cellIs" dxfId="0" priority="400" operator="greaterThanOrEqual">
      <formula>0</formula>
    </cfRule>
  </conditionalFormatting>
  <conditionalFormatting sqref="D63">
    <cfRule type="cellIs" dxfId="0" priority="401" operator="lessThan">
      <formula>0</formula>
    </cfRule>
  </conditionalFormatting>
  <conditionalFormatting sqref="D63">
    <cfRule type="cellIs" dxfId="0" priority="402" operator="greaterThanOrEqual">
      <formula>0</formula>
    </cfRule>
  </conditionalFormatting>
  <conditionalFormatting sqref="E63">
    <cfRule type="cellIs" dxfId="0" priority="403" operator="lessThan">
      <formula>0</formula>
    </cfRule>
  </conditionalFormatting>
  <conditionalFormatting sqref="E63">
    <cfRule type="cellIs" dxfId="0" priority="404" operator="greaterThanOrEqual">
      <formula>0</formula>
    </cfRule>
  </conditionalFormatting>
  <conditionalFormatting sqref="F63">
    <cfRule type="cellIs" dxfId="0" priority="405" operator="lessThan">
      <formula>0</formula>
    </cfRule>
  </conditionalFormatting>
  <conditionalFormatting sqref="F63">
    <cfRule type="cellIs" dxfId="0" priority="406" operator="greaterThanOrEqual">
      <formula>0</formula>
    </cfRule>
  </conditionalFormatting>
  <conditionalFormatting sqref="G63">
    <cfRule type="cellIs" dxfId="0" priority="407" operator="lessThan">
      <formula>0</formula>
    </cfRule>
  </conditionalFormatting>
  <conditionalFormatting sqref="G63">
    <cfRule type="cellIs" dxfId="0" priority="408" operator="greaterThanOrEqual">
      <formula>0</formula>
    </cfRule>
  </conditionalFormatting>
  <conditionalFormatting sqref="H63">
    <cfRule type="cellIs" dxfId="0" priority="409" operator="lessThan">
      <formula>0</formula>
    </cfRule>
  </conditionalFormatting>
  <conditionalFormatting sqref="H63">
    <cfRule type="cellIs" dxfId="0" priority="410" operator="greaterThanOrEqual">
      <formula>0</formula>
    </cfRule>
  </conditionalFormatting>
  <conditionalFormatting sqref="I63">
    <cfRule type="cellIs" dxfId="0" priority="411" operator="lessThan">
      <formula>0</formula>
    </cfRule>
  </conditionalFormatting>
  <conditionalFormatting sqref="I63">
    <cfRule type="cellIs" dxfId="0" priority="412" operator="greaterThanOrEqual">
      <formula>0</formula>
    </cfRule>
  </conditionalFormatting>
  <conditionalFormatting sqref="J63">
    <cfRule type="cellIs" dxfId="0" priority="413" operator="lessThan">
      <formula>0</formula>
    </cfRule>
  </conditionalFormatting>
  <conditionalFormatting sqref="J63">
    <cfRule type="cellIs" dxfId="0" priority="414" operator="greaterThanOrEqual">
      <formula>0</formula>
    </cfRule>
  </conditionalFormatting>
  <conditionalFormatting sqref="K63">
    <cfRule type="cellIs" dxfId="0" priority="415" operator="lessThan">
      <formula>0</formula>
    </cfRule>
  </conditionalFormatting>
  <conditionalFormatting sqref="K63">
    <cfRule type="cellIs" dxfId="0" priority="416" operator="greaterThanOrEqual">
      <formula>0</formula>
    </cfRule>
  </conditionalFormatting>
  <conditionalFormatting sqref="L63">
    <cfRule type="cellIs" dxfId="0" priority="417" operator="lessThan">
      <formula>0</formula>
    </cfRule>
  </conditionalFormatting>
  <conditionalFormatting sqref="L63">
    <cfRule type="cellIs" dxfId="0" priority="418" operator="greaterThanOrEqual">
      <formula>0</formula>
    </cfRule>
  </conditionalFormatting>
  <conditionalFormatting sqref="M63">
    <cfRule type="cellIs" dxfId="0" priority="419" operator="lessThan">
      <formula>0</formula>
    </cfRule>
  </conditionalFormatting>
  <conditionalFormatting sqref="M63">
    <cfRule type="cellIs" dxfId="0" priority="420" operator="greaterThanOrEqual">
      <formula>0</formula>
    </cfRule>
  </conditionalFormatting>
  <conditionalFormatting sqref="N63">
    <cfRule type="cellIs" dxfId="0" priority="421" operator="lessThan">
      <formula>0</formula>
    </cfRule>
  </conditionalFormatting>
  <conditionalFormatting sqref="N63">
    <cfRule type="cellIs" dxfId="0" priority="422" operator="greaterThanOrEqual">
      <formula>0</formula>
    </cfRule>
  </conditionalFormatting>
  <conditionalFormatting sqref="D64">
    <cfRule type="cellIs" dxfId="0" priority="423" operator="lessThan">
      <formula>0</formula>
    </cfRule>
  </conditionalFormatting>
  <conditionalFormatting sqref="D64">
    <cfRule type="cellIs" dxfId="0" priority="424" operator="greaterThanOrEqual">
      <formula>0</formula>
    </cfRule>
  </conditionalFormatting>
  <conditionalFormatting sqref="E64">
    <cfRule type="cellIs" dxfId="0" priority="425" operator="lessThan">
      <formula>0</formula>
    </cfRule>
  </conditionalFormatting>
  <conditionalFormatting sqref="E64">
    <cfRule type="cellIs" dxfId="0" priority="426" operator="greaterThanOrEqual">
      <formula>0</formula>
    </cfRule>
  </conditionalFormatting>
  <conditionalFormatting sqref="F64">
    <cfRule type="cellIs" dxfId="0" priority="427" operator="lessThan">
      <formula>0</formula>
    </cfRule>
  </conditionalFormatting>
  <conditionalFormatting sqref="F64">
    <cfRule type="cellIs" dxfId="0" priority="428" operator="greaterThanOrEqual">
      <formula>0</formula>
    </cfRule>
  </conditionalFormatting>
  <conditionalFormatting sqref="G64">
    <cfRule type="cellIs" dxfId="0" priority="429" operator="lessThan">
      <formula>0</formula>
    </cfRule>
  </conditionalFormatting>
  <conditionalFormatting sqref="G64">
    <cfRule type="cellIs" dxfId="0" priority="430" operator="greaterThanOrEqual">
      <formula>0</formula>
    </cfRule>
  </conditionalFormatting>
  <conditionalFormatting sqref="H64">
    <cfRule type="cellIs" dxfId="0" priority="431" operator="lessThan">
      <formula>0</formula>
    </cfRule>
  </conditionalFormatting>
  <conditionalFormatting sqref="H64">
    <cfRule type="cellIs" dxfId="0" priority="432" operator="greaterThanOrEqual">
      <formula>0</formula>
    </cfRule>
  </conditionalFormatting>
  <conditionalFormatting sqref="I64">
    <cfRule type="cellIs" dxfId="0" priority="433" operator="lessThan">
      <formula>0</formula>
    </cfRule>
  </conditionalFormatting>
  <conditionalFormatting sqref="I64">
    <cfRule type="cellIs" dxfId="0" priority="434" operator="greaterThanOrEqual">
      <formula>0</formula>
    </cfRule>
  </conditionalFormatting>
  <conditionalFormatting sqref="J64">
    <cfRule type="cellIs" dxfId="0" priority="435" operator="lessThan">
      <formula>0</formula>
    </cfRule>
  </conditionalFormatting>
  <conditionalFormatting sqref="J64">
    <cfRule type="cellIs" dxfId="0" priority="436" operator="greaterThanOrEqual">
      <formula>0</formula>
    </cfRule>
  </conditionalFormatting>
  <conditionalFormatting sqref="K64">
    <cfRule type="cellIs" dxfId="0" priority="437" operator="lessThan">
      <formula>0</formula>
    </cfRule>
  </conditionalFormatting>
  <conditionalFormatting sqref="K64">
    <cfRule type="cellIs" dxfId="0" priority="438" operator="greaterThanOrEqual">
      <formula>0</formula>
    </cfRule>
  </conditionalFormatting>
  <conditionalFormatting sqref="L64">
    <cfRule type="cellIs" dxfId="0" priority="439" operator="lessThan">
      <formula>0</formula>
    </cfRule>
  </conditionalFormatting>
  <conditionalFormatting sqref="L64">
    <cfRule type="cellIs" dxfId="0" priority="440" operator="greaterThanOrEqual">
      <formula>0</formula>
    </cfRule>
  </conditionalFormatting>
  <conditionalFormatting sqref="M64">
    <cfRule type="cellIs" dxfId="0" priority="441" operator="lessThan">
      <formula>0</formula>
    </cfRule>
  </conditionalFormatting>
  <conditionalFormatting sqref="M64">
    <cfRule type="cellIs" dxfId="0" priority="442" operator="greaterThanOrEqual">
      <formula>0</formula>
    </cfRule>
  </conditionalFormatting>
  <conditionalFormatting sqref="N64">
    <cfRule type="cellIs" dxfId="0" priority="443" operator="lessThan">
      <formula>0</formula>
    </cfRule>
  </conditionalFormatting>
  <conditionalFormatting sqref="N64">
    <cfRule type="cellIs" dxfId="0" priority="444" operator="greaterThanOrEqual">
      <formula>0</formula>
    </cfRule>
  </conditionalFormatting>
  <conditionalFormatting sqref="C68">
    <cfRule type="cellIs" dxfId="0" priority="445" operator="lessThan">
      <formula>0</formula>
    </cfRule>
  </conditionalFormatting>
  <conditionalFormatting sqref="C68">
    <cfRule type="cellIs" dxfId="0" priority="446" operator="greaterThanOrEqual">
      <formula>0</formula>
    </cfRule>
  </conditionalFormatting>
  <conditionalFormatting sqref="O68">
    <cfRule type="cellIs" dxfId="0" priority="447" operator="lessThan">
      <formula>0</formula>
    </cfRule>
  </conditionalFormatting>
  <conditionalFormatting sqref="O68">
    <cfRule type="cellIs" dxfId="0" priority="448" operator="greaterThanOrEqual">
      <formula>0</formula>
    </cfRule>
  </conditionalFormatting>
  <conditionalFormatting sqref="O69">
    <cfRule type="cellIs" dxfId="0" priority="449" operator="lessThan">
      <formula>0</formula>
    </cfRule>
  </conditionalFormatting>
  <conditionalFormatting sqref="O69">
    <cfRule type="cellIs" dxfId="0" priority="450" operator="greaterThanOrEqual">
      <formula>0</formula>
    </cfRule>
  </conditionalFormatting>
  <conditionalFormatting sqref="O70">
    <cfRule type="cellIs" dxfId="0" priority="451" operator="lessThan">
      <formula>0</formula>
    </cfRule>
  </conditionalFormatting>
  <conditionalFormatting sqref="O70">
    <cfRule type="cellIs" dxfId="0" priority="452" operator="greaterThanOrEqual">
      <formula>0</formula>
    </cfRule>
  </conditionalFormatting>
  <conditionalFormatting sqref="O71">
    <cfRule type="cellIs" dxfId="0" priority="453" operator="lessThan">
      <formula>0</formula>
    </cfRule>
  </conditionalFormatting>
  <conditionalFormatting sqref="O71">
    <cfRule type="cellIs" dxfId="0" priority="454" operator="greaterThanOrEqual">
      <formula>0</formula>
    </cfRule>
  </conditionalFormatting>
  <conditionalFormatting sqref="O72">
    <cfRule type="cellIs" dxfId="0" priority="455" operator="lessThan">
      <formula>0</formula>
    </cfRule>
  </conditionalFormatting>
  <conditionalFormatting sqref="O72">
    <cfRule type="cellIs" dxfId="0" priority="456" operator="greaterThanOrEqual">
      <formula>0</formula>
    </cfRule>
  </conditionalFormatting>
  <conditionalFormatting sqref="O73">
    <cfRule type="cellIs" dxfId="0" priority="457" operator="lessThan">
      <formula>0</formula>
    </cfRule>
  </conditionalFormatting>
  <conditionalFormatting sqref="O73">
    <cfRule type="cellIs" dxfId="0" priority="458" operator="greaterThanOrEqual">
      <formula>0</formula>
    </cfRule>
  </conditionalFormatting>
  <conditionalFormatting sqref="O74">
    <cfRule type="cellIs" dxfId="0" priority="459" operator="lessThan">
      <formula>0</formula>
    </cfRule>
  </conditionalFormatting>
  <conditionalFormatting sqref="O74">
    <cfRule type="cellIs" dxfId="0" priority="460" operator="greaterThanOrEqual">
      <formula>0</formula>
    </cfRule>
  </conditionalFormatting>
  <conditionalFormatting sqref="O75">
    <cfRule type="cellIs" dxfId="0" priority="461" operator="lessThan">
      <formula>0</formula>
    </cfRule>
  </conditionalFormatting>
  <conditionalFormatting sqref="O75">
    <cfRule type="cellIs" dxfId="0" priority="462" operator="greaterThanOrEqual">
      <formula>0</formula>
    </cfRule>
  </conditionalFormatting>
  <conditionalFormatting sqref="O76">
    <cfRule type="cellIs" dxfId="0" priority="463" operator="lessThan">
      <formula>0</formula>
    </cfRule>
  </conditionalFormatting>
  <conditionalFormatting sqref="O76">
    <cfRule type="cellIs" dxfId="0" priority="464" operator="greaterThanOrEqual">
      <formula>0</formula>
    </cfRule>
  </conditionalFormatting>
  <conditionalFormatting sqref="O77">
    <cfRule type="cellIs" dxfId="0" priority="465" operator="lessThan">
      <formula>0</formula>
    </cfRule>
  </conditionalFormatting>
  <conditionalFormatting sqref="O77">
    <cfRule type="cellIs" dxfId="0" priority="466" operator="greaterThanOrEqual">
      <formula>0</formula>
    </cfRule>
  </conditionalFormatting>
  <conditionalFormatting sqref="D68">
    <cfRule type="cellIs" dxfId="0" priority="467" operator="lessThan">
      <formula>0</formula>
    </cfRule>
  </conditionalFormatting>
  <conditionalFormatting sqref="D68">
    <cfRule type="cellIs" dxfId="0" priority="468" operator="greaterThanOrEqual">
      <formula>0</formula>
    </cfRule>
  </conditionalFormatting>
  <conditionalFormatting sqref="E68">
    <cfRule type="cellIs" dxfId="0" priority="469" operator="lessThan">
      <formula>0</formula>
    </cfRule>
  </conditionalFormatting>
  <conditionalFormatting sqref="E68">
    <cfRule type="cellIs" dxfId="0" priority="470" operator="greaterThanOrEqual">
      <formula>0</formula>
    </cfRule>
  </conditionalFormatting>
  <conditionalFormatting sqref="F68">
    <cfRule type="cellIs" dxfId="0" priority="471" operator="lessThan">
      <formula>0</formula>
    </cfRule>
  </conditionalFormatting>
  <conditionalFormatting sqref="F68">
    <cfRule type="cellIs" dxfId="0" priority="472" operator="greaterThanOrEqual">
      <formula>0</formula>
    </cfRule>
  </conditionalFormatting>
  <conditionalFormatting sqref="G68">
    <cfRule type="cellIs" dxfId="0" priority="473" operator="lessThan">
      <formula>0</formula>
    </cfRule>
  </conditionalFormatting>
  <conditionalFormatting sqref="G68">
    <cfRule type="cellIs" dxfId="0" priority="474" operator="greaterThanOrEqual">
      <formula>0</formula>
    </cfRule>
  </conditionalFormatting>
  <conditionalFormatting sqref="H68">
    <cfRule type="cellIs" dxfId="0" priority="475" operator="lessThan">
      <formula>0</formula>
    </cfRule>
  </conditionalFormatting>
  <conditionalFormatting sqref="H68">
    <cfRule type="cellIs" dxfId="0" priority="476" operator="greaterThanOrEqual">
      <formula>0</formula>
    </cfRule>
  </conditionalFormatting>
  <conditionalFormatting sqref="I68">
    <cfRule type="cellIs" dxfId="0" priority="477" operator="lessThan">
      <formula>0</formula>
    </cfRule>
  </conditionalFormatting>
  <conditionalFormatting sqref="I68">
    <cfRule type="cellIs" dxfId="0" priority="478" operator="greaterThanOrEqual">
      <formula>0</formula>
    </cfRule>
  </conditionalFormatting>
  <conditionalFormatting sqref="J68">
    <cfRule type="cellIs" dxfId="0" priority="479" operator="lessThan">
      <formula>0</formula>
    </cfRule>
  </conditionalFormatting>
  <conditionalFormatting sqref="J68">
    <cfRule type="cellIs" dxfId="0" priority="480" operator="greaterThanOrEqual">
      <formula>0</formula>
    </cfRule>
  </conditionalFormatting>
  <conditionalFormatting sqref="K68">
    <cfRule type="cellIs" dxfId="0" priority="481" operator="lessThan">
      <formula>0</formula>
    </cfRule>
  </conditionalFormatting>
  <conditionalFormatting sqref="K68">
    <cfRule type="cellIs" dxfId="0" priority="482" operator="greaterThanOrEqual">
      <formula>0</formula>
    </cfRule>
  </conditionalFormatting>
  <conditionalFormatting sqref="L68">
    <cfRule type="cellIs" dxfId="0" priority="483" operator="lessThan">
      <formula>0</formula>
    </cfRule>
  </conditionalFormatting>
  <conditionalFormatting sqref="L68">
    <cfRule type="cellIs" dxfId="0" priority="484" operator="greaterThanOrEqual">
      <formula>0</formula>
    </cfRule>
  </conditionalFormatting>
  <conditionalFormatting sqref="M68">
    <cfRule type="cellIs" dxfId="0" priority="485" operator="lessThan">
      <formula>0</formula>
    </cfRule>
  </conditionalFormatting>
  <conditionalFormatting sqref="M68">
    <cfRule type="cellIs" dxfId="0" priority="486" operator="greaterThanOrEqual">
      <formula>0</formula>
    </cfRule>
  </conditionalFormatting>
  <conditionalFormatting sqref="N68">
    <cfRule type="cellIs" dxfId="0" priority="487" operator="lessThan">
      <formula>0</formula>
    </cfRule>
  </conditionalFormatting>
  <conditionalFormatting sqref="N68">
    <cfRule type="cellIs" dxfId="0" priority="488" operator="greaterThanOrEqual">
      <formula>0</formula>
    </cfRule>
  </conditionalFormatting>
  <conditionalFormatting sqref="C69">
    <cfRule type="cellIs" dxfId="0" priority="489" operator="lessThan">
      <formula>0</formula>
    </cfRule>
  </conditionalFormatting>
  <conditionalFormatting sqref="C69">
    <cfRule type="cellIs" dxfId="0" priority="490" operator="greaterThanOrEqual">
      <formula>0</formula>
    </cfRule>
  </conditionalFormatting>
  <conditionalFormatting sqref="D69">
    <cfRule type="cellIs" dxfId="0" priority="491" operator="lessThan">
      <formula>0</formula>
    </cfRule>
  </conditionalFormatting>
  <conditionalFormatting sqref="D69">
    <cfRule type="cellIs" dxfId="0" priority="492" operator="greaterThanOrEqual">
      <formula>0</formula>
    </cfRule>
  </conditionalFormatting>
  <conditionalFormatting sqref="E69">
    <cfRule type="cellIs" dxfId="0" priority="493" operator="lessThan">
      <formula>0</formula>
    </cfRule>
  </conditionalFormatting>
  <conditionalFormatting sqref="E69">
    <cfRule type="cellIs" dxfId="0" priority="494" operator="greaterThanOrEqual">
      <formula>0</formula>
    </cfRule>
  </conditionalFormatting>
  <conditionalFormatting sqref="F69">
    <cfRule type="cellIs" dxfId="0" priority="495" operator="lessThan">
      <formula>0</formula>
    </cfRule>
  </conditionalFormatting>
  <conditionalFormatting sqref="F69">
    <cfRule type="cellIs" dxfId="0" priority="496" operator="greaterThanOrEqual">
      <formula>0</formula>
    </cfRule>
  </conditionalFormatting>
  <conditionalFormatting sqref="G69">
    <cfRule type="cellIs" dxfId="0" priority="497" operator="lessThan">
      <formula>0</formula>
    </cfRule>
  </conditionalFormatting>
  <conditionalFormatting sqref="G69">
    <cfRule type="cellIs" dxfId="0" priority="498" operator="greaterThanOrEqual">
      <formula>0</formula>
    </cfRule>
  </conditionalFormatting>
  <conditionalFormatting sqref="H69">
    <cfRule type="cellIs" dxfId="0" priority="499" operator="lessThan">
      <formula>0</formula>
    </cfRule>
  </conditionalFormatting>
  <conditionalFormatting sqref="H69">
    <cfRule type="cellIs" dxfId="0" priority="500" operator="greaterThanOrEqual">
      <formula>0</formula>
    </cfRule>
  </conditionalFormatting>
  <conditionalFormatting sqref="I69">
    <cfRule type="cellIs" dxfId="0" priority="501" operator="lessThan">
      <formula>0</formula>
    </cfRule>
  </conditionalFormatting>
  <conditionalFormatting sqref="I69">
    <cfRule type="cellIs" dxfId="0" priority="502" operator="greaterThanOrEqual">
      <formula>0</formula>
    </cfRule>
  </conditionalFormatting>
  <conditionalFormatting sqref="J69">
    <cfRule type="cellIs" dxfId="0" priority="503" operator="lessThan">
      <formula>0</formula>
    </cfRule>
  </conditionalFormatting>
  <conditionalFormatting sqref="J69">
    <cfRule type="cellIs" dxfId="0" priority="504" operator="greaterThanOrEqual">
      <formula>0</formula>
    </cfRule>
  </conditionalFormatting>
  <conditionalFormatting sqref="K69">
    <cfRule type="cellIs" dxfId="0" priority="505" operator="lessThan">
      <formula>0</formula>
    </cfRule>
  </conditionalFormatting>
  <conditionalFormatting sqref="K69">
    <cfRule type="cellIs" dxfId="0" priority="506" operator="greaterThanOrEqual">
      <formula>0</formula>
    </cfRule>
  </conditionalFormatting>
  <conditionalFormatting sqref="L69">
    <cfRule type="cellIs" dxfId="0" priority="507" operator="lessThan">
      <formula>0</formula>
    </cfRule>
  </conditionalFormatting>
  <conditionalFormatting sqref="L69">
    <cfRule type="cellIs" dxfId="0" priority="508" operator="greaterThanOrEqual">
      <formula>0</formula>
    </cfRule>
  </conditionalFormatting>
  <conditionalFormatting sqref="M69">
    <cfRule type="cellIs" dxfId="0" priority="509" operator="lessThan">
      <formula>0</formula>
    </cfRule>
  </conditionalFormatting>
  <conditionalFormatting sqref="M69">
    <cfRule type="cellIs" dxfId="0" priority="510" operator="greaterThanOrEqual">
      <formula>0</formula>
    </cfRule>
  </conditionalFormatting>
  <conditionalFormatting sqref="N69">
    <cfRule type="cellIs" dxfId="0" priority="511" operator="lessThan">
      <formula>0</formula>
    </cfRule>
  </conditionalFormatting>
  <conditionalFormatting sqref="N69">
    <cfRule type="cellIs" dxfId="0" priority="512" operator="greaterThanOrEqual">
      <formula>0</formula>
    </cfRule>
  </conditionalFormatting>
  <conditionalFormatting sqref="C70">
    <cfRule type="cellIs" dxfId="0" priority="513" operator="lessThan">
      <formula>0</formula>
    </cfRule>
  </conditionalFormatting>
  <conditionalFormatting sqref="C70">
    <cfRule type="cellIs" dxfId="0" priority="514" operator="greaterThanOrEqual">
      <formula>0</formula>
    </cfRule>
  </conditionalFormatting>
  <conditionalFormatting sqref="D70">
    <cfRule type="cellIs" dxfId="0" priority="515" operator="lessThan">
      <formula>0</formula>
    </cfRule>
  </conditionalFormatting>
  <conditionalFormatting sqref="D70">
    <cfRule type="cellIs" dxfId="0" priority="516" operator="greaterThanOrEqual">
      <formula>0</formula>
    </cfRule>
  </conditionalFormatting>
  <conditionalFormatting sqref="E70">
    <cfRule type="cellIs" dxfId="0" priority="517" operator="lessThan">
      <formula>0</formula>
    </cfRule>
  </conditionalFormatting>
  <conditionalFormatting sqref="E70">
    <cfRule type="cellIs" dxfId="0" priority="518" operator="greaterThanOrEqual">
      <formula>0</formula>
    </cfRule>
  </conditionalFormatting>
  <conditionalFormatting sqref="F70">
    <cfRule type="cellIs" dxfId="0" priority="519" operator="lessThan">
      <formula>0</formula>
    </cfRule>
  </conditionalFormatting>
  <conditionalFormatting sqref="F70">
    <cfRule type="cellIs" dxfId="0" priority="520" operator="greaterThanOrEqual">
      <formula>0</formula>
    </cfRule>
  </conditionalFormatting>
  <conditionalFormatting sqref="G70">
    <cfRule type="cellIs" dxfId="0" priority="521" operator="lessThan">
      <formula>0</formula>
    </cfRule>
  </conditionalFormatting>
  <conditionalFormatting sqref="G70">
    <cfRule type="cellIs" dxfId="0" priority="522" operator="greaterThanOrEqual">
      <formula>0</formula>
    </cfRule>
  </conditionalFormatting>
  <conditionalFormatting sqref="H70">
    <cfRule type="cellIs" dxfId="0" priority="523" operator="lessThan">
      <formula>0</formula>
    </cfRule>
  </conditionalFormatting>
  <conditionalFormatting sqref="H70">
    <cfRule type="cellIs" dxfId="0" priority="524" operator="greaterThanOrEqual">
      <formula>0</formula>
    </cfRule>
  </conditionalFormatting>
  <conditionalFormatting sqref="I70">
    <cfRule type="cellIs" dxfId="0" priority="525" operator="lessThan">
      <formula>0</formula>
    </cfRule>
  </conditionalFormatting>
  <conditionalFormatting sqref="I70">
    <cfRule type="cellIs" dxfId="0" priority="526" operator="greaterThanOrEqual">
      <formula>0</formula>
    </cfRule>
  </conditionalFormatting>
  <conditionalFormatting sqref="J70">
    <cfRule type="cellIs" dxfId="0" priority="527" operator="lessThan">
      <formula>0</formula>
    </cfRule>
  </conditionalFormatting>
  <conditionalFormatting sqref="J70">
    <cfRule type="cellIs" dxfId="0" priority="528" operator="greaterThanOrEqual">
      <formula>0</formula>
    </cfRule>
  </conditionalFormatting>
  <conditionalFormatting sqref="K70">
    <cfRule type="cellIs" dxfId="0" priority="529" operator="lessThan">
      <formula>0</formula>
    </cfRule>
  </conditionalFormatting>
  <conditionalFormatting sqref="K70">
    <cfRule type="cellIs" dxfId="0" priority="530" operator="greaterThanOrEqual">
      <formula>0</formula>
    </cfRule>
  </conditionalFormatting>
  <conditionalFormatting sqref="L70">
    <cfRule type="cellIs" dxfId="0" priority="531" operator="lessThan">
      <formula>0</formula>
    </cfRule>
  </conditionalFormatting>
  <conditionalFormatting sqref="L70">
    <cfRule type="cellIs" dxfId="0" priority="532" operator="greaterThanOrEqual">
      <formula>0</formula>
    </cfRule>
  </conditionalFormatting>
  <conditionalFormatting sqref="M70">
    <cfRule type="cellIs" dxfId="0" priority="533" operator="lessThan">
      <formula>0</formula>
    </cfRule>
  </conditionalFormatting>
  <conditionalFormatting sqref="M70">
    <cfRule type="cellIs" dxfId="0" priority="534" operator="greaterThanOrEqual">
      <formula>0</formula>
    </cfRule>
  </conditionalFormatting>
  <conditionalFormatting sqref="N70">
    <cfRule type="cellIs" dxfId="0" priority="535" operator="lessThan">
      <formula>0</formula>
    </cfRule>
  </conditionalFormatting>
  <conditionalFormatting sqref="N70">
    <cfRule type="cellIs" dxfId="0" priority="536" operator="greaterThanOrEqual">
      <formula>0</formula>
    </cfRule>
  </conditionalFormatting>
  <conditionalFormatting sqref="C71">
    <cfRule type="cellIs" dxfId="0" priority="537" operator="lessThan">
      <formula>0</formula>
    </cfRule>
  </conditionalFormatting>
  <conditionalFormatting sqref="C71">
    <cfRule type="cellIs" dxfId="0" priority="538" operator="greaterThanOrEqual">
      <formula>0</formula>
    </cfRule>
  </conditionalFormatting>
  <conditionalFormatting sqref="D71">
    <cfRule type="cellIs" dxfId="0" priority="539" operator="lessThan">
      <formula>0</formula>
    </cfRule>
  </conditionalFormatting>
  <conditionalFormatting sqref="D71">
    <cfRule type="cellIs" dxfId="0" priority="540" operator="greaterThanOrEqual">
      <formula>0</formula>
    </cfRule>
  </conditionalFormatting>
  <conditionalFormatting sqref="E71">
    <cfRule type="cellIs" dxfId="0" priority="541" operator="lessThan">
      <formula>0</formula>
    </cfRule>
  </conditionalFormatting>
  <conditionalFormatting sqref="E71">
    <cfRule type="cellIs" dxfId="0" priority="542" operator="greaterThanOrEqual">
      <formula>0</formula>
    </cfRule>
  </conditionalFormatting>
  <conditionalFormatting sqref="F71">
    <cfRule type="cellIs" dxfId="0" priority="543" operator="lessThan">
      <formula>0</formula>
    </cfRule>
  </conditionalFormatting>
  <conditionalFormatting sqref="F71">
    <cfRule type="cellIs" dxfId="0" priority="544" operator="greaterThanOrEqual">
      <formula>0</formula>
    </cfRule>
  </conditionalFormatting>
  <conditionalFormatting sqref="G71">
    <cfRule type="cellIs" dxfId="0" priority="545" operator="lessThan">
      <formula>0</formula>
    </cfRule>
  </conditionalFormatting>
  <conditionalFormatting sqref="G71">
    <cfRule type="cellIs" dxfId="0" priority="546" operator="greaterThanOrEqual">
      <formula>0</formula>
    </cfRule>
  </conditionalFormatting>
  <conditionalFormatting sqref="H71">
    <cfRule type="cellIs" dxfId="0" priority="547" operator="lessThan">
      <formula>0</formula>
    </cfRule>
  </conditionalFormatting>
  <conditionalFormatting sqref="H71">
    <cfRule type="cellIs" dxfId="0" priority="548" operator="greaterThanOrEqual">
      <formula>0</formula>
    </cfRule>
  </conditionalFormatting>
  <conditionalFormatting sqref="I71">
    <cfRule type="cellIs" dxfId="0" priority="549" operator="lessThan">
      <formula>0</formula>
    </cfRule>
  </conditionalFormatting>
  <conditionalFormatting sqref="I71">
    <cfRule type="cellIs" dxfId="0" priority="550" operator="greaterThanOrEqual">
      <formula>0</formula>
    </cfRule>
  </conditionalFormatting>
  <conditionalFormatting sqref="J71">
    <cfRule type="cellIs" dxfId="0" priority="551" operator="lessThan">
      <formula>0</formula>
    </cfRule>
  </conditionalFormatting>
  <conditionalFormatting sqref="J71">
    <cfRule type="cellIs" dxfId="0" priority="552" operator="greaterThanOrEqual">
      <formula>0</formula>
    </cfRule>
  </conditionalFormatting>
  <conditionalFormatting sqref="K71">
    <cfRule type="cellIs" dxfId="0" priority="553" operator="lessThan">
      <formula>0</formula>
    </cfRule>
  </conditionalFormatting>
  <conditionalFormatting sqref="K71">
    <cfRule type="cellIs" dxfId="0" priority="554" operator="greaterThanOrEqual">
      <formula>0</formula>
    </cfRule>
  </conditionalFormatting>
  <conditionalFormatting sqref="L71">
    <cfRule type="cellIs" dxfId="0" priority="555" operator="lessThan">
      <formula>0</formula>
    </cfRule>
  </conditionalFormatting>
  <conditionalFormatting sqref="L71">
    <cfRule type="cellIs" dxfId="0" priority="556" operator="greaterThanOrEqual">
      <formula>0</formula>
    </cfRule>
  </conditionalFormatting>
  <conditionalFormatting sqref="M71">
    <cfRule type="cellIs" dxfId="0" priority="557" operator="lessThan">
      <formula>0</formula>
    </cfRule>
  </conditionalFormatting>
  <conditionalFormatting sqref="M71">
    <cfRule type="cellIs" dxfId="0" priority="558" operator="greaterThanOrEqual">
      <formula>0</formula>
    </cfRule>
  </conditionalFormatting>
  <conditionalFormatting sqref="N71">
    <cfRule type="cellIs" dxfId="0" priority="559" operator="lessThan">
      <formula>0</formula>
    </cfRule>
  </conditionalFormatting>
  <conditionalFormatting sqref="N71">
    <cfRule type="cellIs" dxfId="0" priority="560" operator="greaterThanOrEqual">
      <formula>0</formula>
    </cfRule>
  </conditionalFormatting>
  <conditionalFormatting sqref="C72">
    <cfRule type="cellIs" dxfId="0" priority="561" operator="lessThan">
      <formula>0</formula>
    </cfRule>
  </conditionalFormatting>
  <conditionalFormatting sqref="C72">
    <cfRule type="cellIs" dxfId="0" priority="562" operator="greaterThanOrEqual">
      <formula>0</formula>
    </cfRule>
  </conditionalFormatting>
  <conditionalFormatting sqref="D72">
    <cfRule type="cellIs" dxfId="0" priority="563" operator="lessThan">
      <formula>0</formula>
    </cfRule>
  </conditionalFormatting>
  <conditionalFormatting sqref="D72">
    <cfRule type="cellIs" dxfId="0" priority="564" operator="greaterThanOrEqual">
      <formula>0</formula>
    </cfRule>
  </conditionalFormatting>
  <conditionalFormatting sqref="E72">
    <cfRule type="cellIs" dxfId="0" priority="565" operator="lessThan">
      <formula>0</formula>
    </cfRule>
  </conditionalFormatting>
  <conditionalFormatting sqref="E72">
    <cfRule type="cellIs" dxfId="0" priority="566" operator="greaterThanOrEqual">
      <formula>0</formula>
    </cfRule>
  </conditionalFormatting>
  <conditionalFormatting sqref="F72">
    <cfRule type="cellIs" dxfId="0" priority="567" operator="lessThan">
      <formula>0</formula>
    </cfRule>
  </conditionalFormatting>
  <conditionalFormatting sqref="F72">
    <cfRule type="cellIs" dxfId="0" priority="568" operator="greaterThanOrEqual">
      <formula>0</formula>
    </cfRule>
  </conditionalFormatting>
  <conditionalFormatting sqref="G72">
    <cfRule type="cellIs" dxfId="0" priority="569" operator="lessThan">
      <formula>0</formula>
    </cfRule>
  </conditionalFormatting>
  <conditionalFormatting sqref="G72">
    <cfRule type="cellIs" dxfId="0" priority="570" operator="greaterThanOrEqual">
      <formula>0</formula>
    </cfRule>
  </conditionalFormatting>
  <conditionalFormatting sqref="H72">
    <cfRule type="cellIs" dxfId="0" priority="571" operator="lessThan">
      <formula>0</formula>
    </cfRule>
  </conditionalFormatting>
  <conditionalFormatting sqref="H72">
    <cfRule type="cellIs" dxfId="0" priority="572" operator="greaterThanOrEqual">
      <formula>0</formula>
    </cfRule>
  </conditionalFormatting>
  <conditionalFormatting sqref="I72">
    <cfRule type="cellIs" dxfId="0" priority="573" operator="lessThan">
      <formula>0</formula>
    </cfRule>
  </conditionalFormatting>
  <conditionalFormatting sqref="I72">
    <cfRule type="cellIs" dxfId="0" priority="574" operator="greaterThanOrEqual">
      <formula>0</formula>
    </cfRule>
  </conditionalFormatting>
  <conditionalFormatting sqref="J72">
    <cfRule type="cellIs" dxfId="0" priority="575" operator="lessThan">
      <formula>0</formula>
    </cfRule>
  </conditionalFormatting>
  <conditionalFormatting sqref="J72">
    <cfRule type="cellIs" dxfId="0" priority="576" operator="greaterThanOrEqual">
      <formula>0</formula>
    </cfRule>
  </conditionalFormatting>
  <conditionalFormatting sqref="K72">
    <cfRule type="cellIs" dxfId="0" priority="577" operator="lessThan">
      <formula>0</formula>
    </cfRule>
  </conditionalFormatting>
  <conditionalFormatting sqref="K72">
    <cfRule type="cellIs" dxfId="0" priority="578" operator="greaterThanOrEqual">
      <formula>0</formula>
    </cfRule>
  </conditionalFormatting>
  <conditionalFormatting sqref="L72">
    <cfRule type="cellIs" dxfId="0" priority="579" operator="lessThan">
      <formula>0</formula>
    </cfRule>
  </conditionalFormatting>
  <conditionalFormatting sqref="L72">
    <cfRule type="cellIs" dxfId="0" priority="580" operator="greaterThanOrEqual">
      <formula>0</formula>
    </cfRule>
  </conditionalFormatting>
  <conditionalFormatting sqref="M72">
    <cfRule type="cellIs" dxfId="0" priority="581" operator="lessThan">
      <formula>0</formula>
    </cfRule>
  </conditionalFormatting>
  <conditionalFormatting sqref="M72">
    <cfRule type="cellIs" dxfId="0" priority="582" operator="greaterThanOrEqual">
      <formula>0</formula>
    </cfRule>
  </conditionalFormatting>
  <conditionalFormatting sqref="N72">
    <cfRule type="cellIs" dxfId="0" priority="583" operator="lessThan">
      <formula>0</formula>
    </cfRule>
  </conditionalFormatting>
  <conditionalFormatting sqref="N72">
    <cfRule type="cellIs" dxfId="0" priority="584" operator="greaterThanOrEqual">
      <formula>0</formula>
    </cfRule>
  </conditionalFormatting>
  <conditionalFormatting sqref="C73">
    <cfRule type="cellIs" dxfId="0" priority="585" operator="lessThan">
      <formula>0</formula>
    </cfRule>
  </conditionalFormatting>
  <conditionalFormatting sqref="C73">
    <cfRule type="cellIs" dxfId="0" priority="586" operator="greaterThanOrEqual">
      <formula>0</formula>
    </cfRule>
  </conditionalFormatting>
  <conditionalFormatting sqref="D73">
    <cfRule type="cellIs" dxfId="0" priority="587" operator="lessThan">
      <formula>0</formula>
    </cfRule>
  </conditionalFormatting>
  <conditionalFormatting sqref="D73">
    <cfRule type="cellIs" dxfId="0" priority="588" operator="greaterThanOrEqual">
      <formula>0</formula>
    </cfRule>
  </conditionalFormatting>
  <conditionalFormatting sqref="E73">
    <cfRule type="cellIs" dxfId="0" priority="589" operator="lessThan">
      <formula>0</formula>
    </cfRule>
  </conditionalFormatting>
  <conditionalFormatting sqref="E73">
    <cfRule type="cellIs" dxfId="0" priority="590" operator="greaterThanOrEqual">
      <formula>0</formula>
    </cfRule>
  </conditionalFormatting>
  <conditionalFormatting sqref="F73">
    <cfRule type="cellIs" dxfId="0" priority="591" operator="lessThan">
      <formula>0</formula>
    </cfRule>
  </conditionalFormatting>
  <conditionalFormatting sqref="F73">
    <cfRule type="cellIs" dxfId="0" priority="592" operator="greaterThanOrEqual">
      <formula>0</formula>
    </cfRule>
  </conditionalFormatting>
  <conditionalFormatting sqref="G73">
    <cfRule type="cellIs" dxfId="0" priority="593" operator="lessThan">
      <formula>0</formula>
    </cfRule>
  </conditionalFormatting>
  <conditionalFormatting sqref="G73">
    <cfRule type="cellIs" dxfId="0" priority="594" operator="greaterThanOrEqual">
      <formula>0</formula>
    </cfRule>
  </conditionalFormatting>
  <conditionalFormatting sqref="H73">
    <cfRule type="cellIs" dxfId="0" priority="595" operator="lessThan">
      <formula>0</formula>
    </cfRule>
  </conditionalFormatting>
  <conditionalFormatting sqref="H73">
    <cfRule type="cellIs" dxfId="0" priority="596" operator="greaterThanOrEqual">
      <formula>0</formula>
    </cfRule>
  </conditionalFormatting>
  <conditionalFormatting sqref="I73">
    <cfRule type="cellIs" dxfId="0" priority="597" operator="lessThan">
      <formula>0</formula>
    </cfRule>
  </conditionalFormatting>
  <conditionalFormatting sqref="I73">
    <cfRule type="cellIs" dxfId="0" priority="598" operator="greaterThanOrEqual">
      <formula>0</formula>
    </cfRule>
  </conditionalFormatting>
  <conditionalFormatting sqref="J73">
    <cfRule type="cellIs" dxfId="0" priority="599" operator="lessThan">
      <formula>0</formula>
    </cfRule>
  </conditionalFormatting>
  <conditionalFormatting sqref="J73">
    <cfRule type="cellIs" dxfId="0" priority="600" operator="greaterThanOrEqual">
      <formula>0</formula>
    </cfRule>
  </conditionalFormatting>
  <conditionalFormatting sqref="K73">
    <cfRule type="cellIs" dxfId="0" priority="601" operator="lessThan">
      <formula>0</formula>
    </cfRule>
  </conditionalFormatting>
  <conditionalFormatting sqref="K73">
    <cfRule type="cellIs" dxfId="0" priority="602" operator="greaterThanOrEqual">
      <formula>0</formula>
    </cfRule>
  </conditionalFormatting>
  <conditionalFormatting sqref="L73">
    <cfRule type="cellIs" dxfId="0" priority="603" operator="lessThan">
      <formula>0</formula>
    </cfRule>
  </conditionalFormatting>
  <conditionalFormatting sqref="L73">
    <cfRule type="cellIs" dxfId="0" priority="604" operator="greaterThanOrEqual">
      <formula>0</formula>
    </cfRule>
  </conditionalFormatting>
  <conditionalFormatting sqref="M73">
    <cfRule type="cellIs" dxfId="0" priority="605" operator="lessThan">
      <formula>0</formula>
    </cfRule>
  </conditionalFormatting>
  <conditionalFormatting sqref="M73">
    <cfRule type="cellIs" dxfId="0" priority="606" operator="greaterThanOrEqual">
      <formula>0</formula>
    </cfRule>
  </conditionalFormatting>
  <conditionalFormatting sqref="N73">
    <cfRule type="cellIs" dxfId="0" priority="607" operator="lessThan">
      <formula>0</formula>
    </cfRule>
  </conditionalFormatting>
  <conditionalFormatting sqref="N73">
    <cfRule type="cellIs" dxfId="0" priority="608" operator="greaterThanOrEqual">
      <formula>0</formula>
    </cfRule>
  </conditionalFormatting>
  <conditionalFormatting sqref="C74">
    <cfRule type="cellIs" dxfId="0" priority="609" operator="lessThan">
      <formula>0</formula>
    </cfRule>
  </conditionalFormatting>
  <conditionalFormatting sqref="C74">
    <cfRule type="cellIs" dxfId="0" priority="610" operator="greaterThanOrEqual">
      <formula>0</formula>
    </cfRule>
  </conditionalFormatting>
  <conditionalFormatting sqref="D74">
    <cfRule type="cellIs" dxfId="0" priority="611" operator="lessThan">
      <formula>0</formula>
    </cfRule>
  </conditionalFormatting>
  <conditionalFormatting sqref="D74">
    <cfRule type="cellIs" dxfId="0" priority="612" operator="greaterThanOrEqual">
      <formula>0</formula>
    </cfRule>
  </conditionalFormatting>
  <conditionalFormatting sqref="E74">
    <cfRule type="cellIs" dxfId="0" priority="613" operator="lessThan">
      <formula>0</formula>
    </cfRule>
  </conditionalFormatting>
  <conditionalFormatting sqref="E74">
    <cfRule type="cellIs" dxfId="0" priority="614" operator="greaterThanOrEqual">
      <formula>0</formula>
    </cfRule>
  </conditionalFormatting>
  <conditionalFormatting sqref="F74">
    <cfRule type="cellIs" dxfId="0" priority="615" operator="lessThan">
      <formula>0</formula>
    </cfRule>
  </conditionalFormatting>
  <conditionalFormatting sqref="F74">
    <cfRule type="cellIs" dxfId="0" priority="616" operator="greaterThanOrEqual">
      <formula>0</formula>
    </cfRule>
  </conditionalFormatting>
  <conditionalFormatting sqref="G74">
    <cfRule type="cellIs" dxfId="0" priority="617" operator="lessThan">
      <formula>0</formula>
    </cfRule>
  </conditionalFormatting>
  <conditionalFormatting sqref="G74">
    <cfRule type="cellIs" dxfId="0" priority="618" operator="greaterThanOrEqual">
      <formula>0</formula>
    </cfRule>
  </conditionalFormatting>
  <conditionalFormatting sqref="H74">
    <cfRule type="cellIs" dxfId="0" priority="619" operator="lessThan">
      <formula>0</formula>
    </cfRule>
  </conditionalFormatting>
  <conditionalFormatting sqref="H74">
    <cfRule type="cellIs" dxfId="0" priority="620" operator="greaterThanOrEqual">
      <formula>0</formula>
    </cfRule>
  </conditionalFormatting>
  <conditionalFormatting sqref="I74">
    <cfRule type="cellIs" dxfId="0" priority="621" operator="lessThan">
      <formula>0</formula>
    </cfRule>
  </conditionalFormatting>
  <conditionalFormatting sqref="I74">
    <cfRule type="cellIs" dxfId="0" priority="622" operator="greaterThanOrEqual">
      <formula>0</formula>
    </cfRule>
  </conditionalFormatting>
  <conditionalFormatting sqref="J74">
    <cfRule type="cellIs" dxfId="0" priority="623" operator="lessThan">
      <formula>0</formula>
    </cfRule>
  </conditionalFormatting>
  <conditionalFormatting sqref="J74">
    <cfRule type="cellIs" dxfId="0" priority="624" operator="greaterThanOrEqual">
      <formula>0</formula>
    </cfRule>
  </conditionalFormatting>
  <conditionalFormatting sqref="K74">
    <cfRule type="cellIs" dxfId="0" priority="625" operator="lessThan">
      <formula>0</formula>
    </cfRule>
  </conditionalFormatting>
  <conditionalFormatting sqref="K74">
    <cfRule type="cellIs" dxfId="0" priority="626" operator="greaterThanOrEqual">
      <formula>0</formula>
    </cfRule>
  </conditionalFormatting>
  <conditionalFormatting sqref="L74">
    <cfRule type="cellIs" dxfId="0" priority="627" operator="lessThan">
      <formula>0</formula>
    </cfRule>
  </conditionalFormatting>
  <conditionalFormatting sqref="L74">
    <cfRule type="cellIs" dxfId="0" priority="628" operator="greaterThanOrEqual">
      <formula>0</formula>
    </cfRule>
  </conditionalFormatting>
  <conditionalFormatting sqref="M74">
    <cfRule type="cellIs" dxfId="0" priority="629" operator="lessThan">
      <formula>0</formula>
    </cfRule>
  </conditionalFormatting>
  <conditionalFormatting sqref="M74">
    <cfRule type="cellIs" dxfId="0" priority="630" operator="greaterThanOrEqual">
      <formula>0</formula>
    </cfRule>
  </conditionalFormatting>
  <conditionalFormatting sqref="N74">
    <cfRule type="cellIs" dxfId="0" priority="631" operator="lessThan">
      <formula>0</formula>
    </cfRule>
  </conditionalFormatting>
  <conditionalFormatting sqref="N74">
    <cfRule type="cellIs" dxfId="0" priority="632" operator="greaterThanOrEqual">
      <formula>0</formula>
    </cfRule>
  </conditionalFormatting>
  <conditionalFormatting sqref="C75">
    <cfRule type="cellIs" dxfId="0" priority="633" operator="lessThan">
      <formula>0</formula>
    </cfRule>
  </conditionalFormatting>
  <conditionalFormatting sqref="C75">
    <cfRule type="cellIs" dxfId="0" priority="634" operator="greaterThanOrEqual">
      <formula>0</formula>
    </cfRule>
  </conditionalFormatting>
  <conditionalFormatting sqref="D75">
    <cfRule type="cellIs" dxfId="0" priority="635" operator="lessThan">
      <formula>0</formula>
    </cfRule>
  </conditionalFormatting>
  <conditionalFormatting sqref="D75">
    <cfRule type="cellIs" dxfId="0" priority="636" operator="greaterThanOrEqual">
      <formula>0</formula>
    </cfRule>
  </conditionalFormatting>
  <conditionalFormatting sqref="E75">
    <cfRule type="cellIs" dxfId="0" priority="637" operator="lessThan">
      <formula>0</formula>
    </cfRule>
  </conditionalFormatting>
  <conditionalFormatting sqref="E75">
    <cfRule type="cellIs" dxfId="0" priority="638" operator="greaterThanOrEqual">
      <formula>0</formula>
    </cfRule>
  </conditionalFormatting>
  <conditionalFormatting sqref="F75">
    <cfRule type="cellIs" dxfId="0" priority="639" operator="lessThan">
      <formula>0</formula>
    </cfRule>
  </conditionalFormatting>
  <conditionalFormatting sqref="F75">
    <cfRule type="cellIs" dxfId="0" priority="640" operator="greaterThanOrEqual">
      <formula>0</formula>
    </cfRule>
  </conditionalFormatting>
  <conditionalFormatting sqref="G75">
    <cfRule type="cellIs" dxfId="0" priority="641" operator="lessThan">
      <formula>0</formula>
    </cfRule>
  </conditionalFormatting>
  <conditionalFormatting sqref="G75">
    <cfRule type="cellIs" dxfId="0" priority="642" operator="greaterThanOrEqual">
      <formula>0</formula>
    </cfRule>
  </conditionalFormatting>
  <conditionalFormatting sqref="H75">
    <cfRule type="cellIs" dxfId="0" priority="643" operator="lessThan">
      <formula>0</formula>
    </cfRule>
  </conditionalFormatting>
  <conditionalFormatting sqref="H75">
    <cfRule type="cellIs" dxfId="0" priority="644" operator="greaterThanOrEqual">
      <formula>0</formula>
    </cfRule>
  </conditionalFormatting>
  <conditionalFormatting sqref="I75">
    <cfRule type="cellIs" dxfId="0" priority="645" operator="lessThan">
      <formula>0</formula>
    </cfRule>
  </conditionalFormatting>
  <conditionalFormatting sqref="I75">
    <cfRule type="cellIs" dxfId="0" priority="646" operator="greaterThanOrEqual">
      <formula>0</formula>
    </cfRule>
  </conditionalFormatting>
  <conditionalFormatting sqref="J75">
    <cfRule type="cellIs" dxfId="0" priority="647" operator="lessThan">
      <formula>0</formula>
    </cfRule>
  </conditionalFormatting>
  <conditionalFormatting sqref="J75">
    <cfRule type="cellIs" dxfId="0" priority="648" operator="greaterThanOrEqual">
      <formula>0</formula>
    </cfRule>
  </conditionalFormatting>
  <conditionalFormatting sqref="K75">
    <cfRule type="cellIs" dxfId="0" priority="649" operator="lessThan">
      <formula>0</formula>
    </cfRule>
  </conditionalFormatting>
  <conditionalFormatting sqref="K75">
    <cfRule type="cellIs" dxfId="0" priority="650" operator="greaterThanOrEqual">
      <formula>0</formula>
    </cfRule>
  </conditionalFormatting>
  <conditionalFormatting sqref="L75">
    <cfRule type="cellIs" dxfId="0" priority="651" operator="lessThan">
      <formula>0</formula>
    </cfRule>
  </conditionalFormatting>
  <conditionalFormatting sqref="L75">
    <cfRule type="cellIs" dxfId="0" priority="652" operator="greaterThanOrEqual">
      <formula>0</formula>
    </cfRule>
  </conditionalFormatting>
  <conditionalFormatting sqref="M75">
    <cfRule type="cellIs" dxfId="0" priority="653" operator="lessThan">
      <formula>0</formula>
    </cfRule>
  </conditionalFormatting>
  <conditionalFormatting sqref="M75">
    <cfRule type="cellIs" dxfId="0" priority="654" operator="greaterThanOrEqual">
      <formula>0</formula>
    </cfRule>
  </conditionalFormatting>
  <conditionalFormatting sqref="N75">
    <cfRule type="cellIs" dxfId="0" priority="655" operator="lessThan">
      <formula>0</formula>
    </cfRule>
  </conditionalFormatting>
  <conditionalFormatting sqref="N75">
    <cfRule type="cellIs" dxfId="0" priority="656" operator="greaterThanOrEqual">
      <formula>0</formula>
    </cfRule>
  </conditionalFormatting>
  <conditionalFormatting sqref="C76">
    <cfRule type="cellIs" dxfId="0" priority="657" operator="lessThan">
      <formula>0</formula>
    </cfRule>
  </conditionalFormatting>
  <conditionalFormatting sqref="C76">
    <cfRule type="cellIs" dxfId="0" priority="658" operator="greaterThanOrEqual">
      <formula>0</formula>
    </cfRule>
  </conditionalFormatting>
  <conditionalFormatting sqref="D76">
    <cfRule type="cellIs" dxfId="0" priority="659" operator="lessThan">
      <formula>0</formula>
    </cfRule>
  </conditionalFormatting>
  <conditionalFormatting sqref="D76">
    <cfRule type="cellIs" dxfId="0" priority="660" operator="greaterThanOrEqual">
      <formula>0</formula>
    </cfRule>
  </conditionalFormatting>
  <conditionalFormatting sqref="E76">
    <cfRule type="cellIs" dxfId="0" priority="661" operator="lessThan">
      <formula>0</formula>
    </cfRule>
  </conditionalFormatting>
  <conditionalFormatting sqref="E76">
    <cfRule type="cellIs" dxfId="0" priority="662" operator="greaterThanOrEqual">
      <formula>0</formula>
    </cfRule>
  </conditionalFormatting>
  <conditionalFormatting sqref="F76">
    <cfRule type="cellIs" dxfId="0" priority="663" operator="lessThan">
      <formula>0</formula>
    </cfRule>
  </conditionalFormatting>
  <conditionalFormatting sqref="F76">
    <cfRule type="cellIs" dxfId="0" priority="664" operator="greaterThanOrEqual">
      <formula>0</formula>
    </cfRule>
  </conditionalFormatting>
  <conditionalFormatting sqref="G76">
    <cfRule type="cellIs" dxfId="0" priority="665" operator="lessThan">
      <formula>0</formula>
    </cfRule>
  </conditionalFormatting>
  <conditionalFormatting sqref="G76">
    <cfRule type="cellIs" dxfId="0" priority="666" operator="greaterThanOrEqual">
      <formula>0</formula>
    </cfRule>
  </conditionalFormatting>
  <conditionalFormatting sqref="H76">
    <cfRule type="cellIs" dxfId="0" priority="667" operator="lessThan">
      <formula>0</formula>
    </cfRule>
  </conditionalFormatting>
  <conditionalFormatting sqref="H76">
    <cfRule type="cellIs" dxfId="0" priority="668" operator="greaterThanOrEqual">
      <formula>0</formula>
    </cfRule>
  </conditionalFormatting>
  <conditionalFormatting sqref="I76">
    <cfRule type="cellIs" dxfId="0" priority="669" operator="lessThan">
      <formula>0</formula>
    </cfRule>
  </conditionalFormatting>
  <conditionalFormatting sqref="I76">
    <cfRule type="cellIs" dxfId="0" priority="670" operator="greaterThanOrEqual">
      <formula>0</formula>
    </cfRule>
  </conditionalFormatting>
  <conditionalFormatting sqref="J76">
    <cfRule type="cellIs" dxfId="0" priority="671" operator="lessThan">
      <formula>0</formula>
    </cfRule>
  </conditionalFormatting>
  <conditionalFormatting sqref="J76">
    <cfRule type="cellIs" dxfId="0" priority="672" operator="greaterThanOrEqual">
      <formula>0</formula>
    </cfRule>
  </conditionalFormatting>
  <conditionalFormatting sqref="K76">
    <cfRule type="cellIs" dxfId="0" priority="673" operator="lessThan">
      <formula>0</formula>
    </cfRule>
  </conditionalFormatting>
  <conditionalFormatting sqref="K76">
    <cfRule type="cellIs" dxfId="0" priority="674" operator="greaterThanOrEqual">
      <formula>0</formula>
    </cfRule>
  </conditionalFormatting>
  <conditionalFormatting sqref="L76">
    <cfRule type="cellIs" dxfId="0" priority="675" operator="lessThan">
      <formula>0</formula>
    </cfRule>
  </conditionalFormatting>
  <conditionalFormatting sqref="L76">
    <cfRule type="cellIs" dxfId="0" priority="676" operator="greaterThanOrEqual">
      <formula>0</formula>
    </cfRule>
  </conditionalFormatting>
  <conditionalFormatting sqref="M76">
    <cfRule type="cellIs" dxfId="0" priority="677" operator="lessThan">
      <formula>0</formula>
    </cfRule>
  </conditionalFormatting>
  <conditionalFormatting sqref="M76">
    <cfRule type="cellIs" dxfId="0" priority="678" operator="greaterThanOrEqual">
      <formula>0</formula>
    </cfRule>
  </conditionalFormatting>
  <conditionalFormatting sqref="N76">
    <cfRule type="cellIs" dxfId="0" priority="679" operator="lessThan">
      <formula>0</formula>
    </cfRule>
  </conditionalFormatting>
  <conditionalFormatting sqref="N76">
    <cfRule type="cellIs" dxfId="0" priority="680" operator="greaterThanOrEqual">
      <formula>0</formula>
    </cfRule>
  </conditionalFormatting>
  <conditionalFormatting sqref="C77">
    <cfRule type="cellIs" dxfId="0" priority="681" operator="lessThan">
      <formula>0</formula>
    </cfRule>
  </conditionalFormatting>
  <conditionalFormatting sqref="C77">
    <cfRule type="cellIs" dxfId="0" priority="682" operator="greaterThanOrEqual">
      <formula>0</formula>
    </cfRule>
  </conditionalFormatting>
  <conditionalFormatting sqref="D77">
    <cfRule type="cellIs" dxfId="0" priority="683" operator="lessThan">
      <formula>0</formula>
    </cfRule>
  </conditionalFormatting>
  <conditionalFormatting sqref="D77">
    <cfRule type="cellIs" dxfId="0" priority="684" operator="greaterThanOrEqual">
      <formula>0</formula>
    </cfRule>
  </conditionalFormatting>
  <conditionalFormatting sqref="E77">
    <cfRule type="cellIs" dxfId="0" priority="685" operator="lessThan">
      <formula>0</formula>
    </cfRule>
  </conditionalFormatting>
  <conditionalFormatting sqref="E77">
    <cfRule type="cellIs" dxfId="0" priority="686" operator="greaterThanOrEqual">
      <formula>0</formula>
    </cfRule>
  </conditionalFormatting>
  <conditionalFormatting sqref="F77">
    <cfRule type="cellIs" dxfId="0" priority="687" operator="lessThan">
      <formula>0</formula>
    </cfRule>
  </conditionalFormatting>
  <conditionalFormatting sqref="F77">
    <cfRule type="cellIs" dxfId="0" priority="688" operator="greaterThanOrEqual">
      <formula>0</formula>
    </cfRule>
  </conditionalFormatting>
  <conditionalFormatting sqref="G77">
    <cfRule type="cellIs" dxfId="0" priority="689" operator="lessThan">
      <formula>0</formula>
    </cfRule>
  </conditionalFormatting>
  <conditionalFormatting sqref="G77">
    <cfRule type="cellIs" dxfId="0" priority="690" operator="greaterThanOrEqual">
      <formula>0</formula>
    </cfRule>
  </conditionalFormatting>
  <conditionalFormatting sqref="H77">
    <cfRule type="cellIs" dxfId="0" priority="691" operator="lessThan">
      <formula>0</formula>
    </cfRule>
  </conditionalFormatting>
  <conditionalFormatting sqref="H77">
    <cfRule type="cellIs" dxfId="0" priority="692" operator="greaterThanOrEqual">
      <formula>0</formula>
    </cfRule>
  </conditionalFormatting>
  <conditionalFormatting sqref="I77">
    <cfRule type="cellIs" dxfId="0" priority="693" operator="lessThan">
      <formula>0</formula>
    </cfRule>
  </conditionalFormatting>
  <conditionalFormatting sqref="I77">
    <cfRule type="cellIs" dxfId="0" priority="694" operator="greaterThanOrEqual">
      <formula>0</formula>
    </cfRule>
  </conditionalFormatting>
  <conditionalFormatting sqref="J77">
    <cfRule type="cellIs" dxfId="0" priority="695" operator="lessThan">
      <formula>0</formula>
    </cfRule>
  </conditionalFormatting>
  <conditionalFormatting sqref="J77">
    <cfRule type="cellIs" dxfId="0" priority="696" operator="greaterThanOrEqual">
      <formula>0</formula>
    </cfRule>
  </conditionalFormatting>
  <conditionalFormatting sqref="K77">
    <cfRule type="cellIs" dxfId="0" priority="697" operator="lessThan">
      <formula>0</formula>
    </cfRule>
  </conditionalFormatting>
  <conditionalFormatting sqref="K77">
    <cfRule type="cellIs" dxfId="0" priority="698" operator="greaterThanOrEqual">
      <formula>0</formula>
    </cfRule>
  </conditionalFormatting>
  <conditionalFormatting sqref="L77">
    <cfRule type="cellIs" dxfId="0" priority="699" operator="lessThan">
      <formula>0</formula>
    </cfRule>
  </conditionalFormatting>
  <conditionalFormatting sqref="L77">
    <cfRule type="cellIs" dxfId="0" priority="700" operator="greaterThanOrEqual">
      <formula>0</formula>
    </cfRule>
  </conditionalFormatting>
  <conditionalFormatting sqref="M77">
    <cfRule type="cellIs" dxfId="0" priority="701" operator="lessThan">
      <formula>0</formula>
    </cfRule>
  </conditionalFormatting>
  <conditionalFormatting sqref="M77">
    <cfRule type="cellIs" dxfId="0" priority="702" operator="greaterThanOrEqual">
      <formula>0</formula>
    </cfRule>
  </conditionalFormatting>
  <conditionalFormatting sqref="N77">
    <cfRule type="cellIs" dxfId="0" priority="703" operator="lessThan">
      <formula>0</formula>
    </cfRule>
  </conditionalFormatting>
  <conditionalFormatting sqref="N77">
    <cfRule type="cellIs" dxfId="0" priority="704" operator="greaterThanOrEqual">
      <formula>0</formula>
    </cfRule>
  </conditionalFormatting>
  <conditionalFormatting sqref="P68">
    <cfRule type="cellIs" dxfId="0" priority="705" operator="lessThan">
      <formula>0</formula>
    </cfRule>
  </conditionalFormatting>
  <conditionalFormatting sqref="P68">
    <cfRule type="cellIs" dxfId="0" priority="706" operator="greaterThanOrEqual">
      <formula>0</formula>
    </cfRule>
  </conditionalFormatting>
  <conditionalFormatting sqref="P69">
    <cfRule type="cellIs" dxfId="0" priority="707" operator="lessThan">
      <formula>0</formula>
    </cfRule>
  </conditionalFormatting>
  <conditionalFormatting sqref="P69">
    <cfRule type="cellIs" dxfId="0" priority="708" operator="greaterThanOrEqual">
      <formula>0</formula>
    </cfRule>
  </conditionalFormatting>
  <conditionalFormatting sqref="P70">
    <cfRule type="cellIs" dxfId="0" priority="709" operator="lessThan">
      <formula>0</formula>
    </cfRule>
  </conditionalFormatting>
  <conditionalFormatting sqref="P70">
    <cfRule type="cellIs" dxfId="0" priority="710" operator="greaterThanOrEqual">
      <formula>0</formula>
    </cfRule>
  </conditionalFormatting>
  <conditionalFormatting sqref="P71">
    <cfRule type="cellIs" dxfId="0" priority="711" operator="lessThan">
      <formula>0</formula>
    </cfRule>
  </conditionalFormatting>
  <conditionalFormatting sqref="P71">
    <cfRule type="cellIs" dxfId="0" priority="712" operator="greaterThanOrEqual">
      <formula>0</formula>
    </cfRule>
  </conditionalFormatting>
  <conditionalFormatting sqref="P72">
    <cfRule type="cellIs" dxfId="0" priority="713" operator="lessThan">
      <formula>0</formula>
    </cfRule>
  </conditionalFormatting>
  <conditionalFormatting sqref="P72">
    <cfRule type="cellIs" dxfId="0" priority="714" operator="greaterThanOrEqual">
      <formula>0</formula>
    </cfRule>
  </conditionalFormatting>
  <conditionalFormatting sqref="P73">
    <cfRule type="cellIs" dxfId="0" priority="715" operator="lessThan">
      <formula>0</formula>
    </cfRule>
  </conditionalFormatting>
  <conditionalFormatting sqref="P73">
    <cfRule type="cellIs" dxfId="0" priority="716" operator="greaterThanOrEqual">
      <formula>0</formula>
    </cfRule>
  </conditionalFormatting>
  <conditionalFormatting sqref="P74">
    <cfRule type="cellIs" dxfId="0" priority="717" operator="lessThan">
      <formula>0</formula>
    </cfRule>
  </conditionalFormatting>
  <conditionalFormatting sqref="P74">
    <cfRule type="cellIs" dxfId="0" priority="718" operator="greaterThanOrEqual">
      <formula>0</formula>
    </cfRule>
  </conditionalFormatting>
  <conditionalFormatting sqref="P75">
    <cfRule type="cellIs" dxfId="0" priority="719" operator="lessThan">
      <formula>0</formula>
    </cfRule>
  </conditionalFormatting>
  <conditionalFormatting sqref="P75">
    <cfRule type="cellIs" dxfId="0" priority="720" operator="greaterThanOrEqual">
      <formula>0</formula>
    </cfRule>
  </conditionalFormatting>
  <conditionalFormatting sqref="P76">
    <cfRule type="cellIs" dxfId="0" priority="721" operator="lessThan">
      <formula>0</formula>
    </cfRule>
  </conditionalFormatting>
  <conditionalFormatting sqref="P76">
    <cfRule type="cellIs" dxfId="0" priority="722" operator="greaterThanOrEqual">
      <formula>0</formula>
    </cfRule>
  </conditionalFormatting>
  <conditionalFormatting sqref="P77">
    <cfRule type="cellIs" dxfId="0" priority="723" operator="lessThan">
      <formula>0</formula>
    </cfRule>
  </conditionalFormatting>
  <conditionalFormatting sqref="P77">
    <cfRule type="cellIs" dxfId="0" priority="724" operator="greaterThanOrEqual">
      <formula>0</formula>
    </cfRule>
  </conditionalFormatting>
  <drawing r:id="rId1"/>
</worksheet>
</file>